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eus\DAF - Transferencias\Uº DE PROCESOS Y PAGOS 2021\18 OCAS VIGENTES\PUBLICACION WEB LEY 19.862\"/>
    </mc:Choice>
  </mc:AlternateContent>
  <bookViews>
    <workbookView xWindow="0" yWindow="0" windowWidth="20490" windowHeight="7620" tabRatio="599"/>
  </bookViews>
  <sheets>
    <sheet name="FEBRERO 2021" sheetId="4" r:id="rId1"/>
    <sheet name="TRABAJO FEBRERO 2021" sheetId="6" state="hidden" r:id="rId2"/>
    <sheet name="BASE." sheetId="7" state="hidden" r:id="rId3"/>
    <sheet name="CORREGIR" sheetId="9" state="hidden" r:id="rId4"/>
  </sheets>
  <definedNames>
    <definedName name="_xlnm._FilterDatabase" localSheetId="2" hidden="1">BASE.!$A$1:$T$878</definedName>
    <definedName name="_xlnm._FilterDatabase" localSheetId="1" hidden="1">'TRABAJO FEBRERO 2021'!$A$7:$AA$7</definedName>
    <definedName name="Listado_web">#REF!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005" i="4" l="1"/>
  <c r="U1005" i="4"/>
  <c r="D9" i="6"/>
  <c r="E9" i="6"/>
  <c r="F9" i="6"/>
  <c r="G9" i="6"/>
  <c r="H9" i="6"/>
  <c r="I9" i="6"/>
  <c r="J9" i="6"/>
  <c r="K9" i="6"/>
  <c r="L9" i="6"/>
  <c r="M9" i="6"/>
  <c r="N9" i="6"/>
  <c r="O9" i="6"/>
  <c r="P9" i="6"/>
  <c r="Q9" i="6"/>
  <c r="R9" i="6"/>
  <c r="S9" i="6"/>
  <c r="T9" i="6"/>
  <c r="D10" i="6"/>
  <c r="E10" i="6"/>
  <c r="F10" i="6"/>
  <c r="G10" i="6"/>
  <c r="H10" i="6"/>
  <c r="I10" i="6"/>
  <c r="J10" i="6"/>
  <c r="K10" i="6"/>
  <c r="L10" i="6"/>
  <c r="M10" i="6"/>
  <c r="N10" i="6"/>
  <c r="O10" i="6"/>
  <c r="P10" i="6"/>
  <c r="Q10" i="6"/>
  <c r="R10" i="6"/>
  <c r="S10" i="6"/>
  <c r="T10" i="6"/>
  <c r="D11" i="6"/>
  <c r="E11" i="6"/>
  <c r="F11" i="6"/>
  <c r="G11" i="6"/>
  <c r="H11" i="6"/>
  <c r="I11" i="6"/>
  <c r="J11" i="6"/>
  <c r="K11" i="6"/>
  <c r="L11" i="6"/>
  <c r="M11" i="6"/>
  <c r="N11" i="6"/>
  <c r="O11" i="6"/>
  <c r="P11" i="6"/>
  <c r="Q11" i="6"/>
  <c r="R11" i="6"/>
  <c r="S11" i="6"/>
  <c r="T11" i="6"/>
  <c r="D12" i="6"/>
  <c r="E12" i="6"/>
  <c r="F12" i="6"/>
  <c r="G12" i="6"/>
  <c r="H12" i="6"/>
  <c r="I12" i="6"/>
  <c r="J12" i="6"/>
  <c r="K12" i="6"/>
  <c r="L12" i="6"/>
  <c r="M12" i="6"/>
  <c r="N12" i="6"/>
  <c r="O12" i="6"/>
  <c r="P12" i="6"/>
  <c r="Q12" i="6"/>
  <c r="R12" i="6"/>
  <c r="S12" i="6"/>
  <c r="T12" i="6"/>
  <c r="D13" i="6"/>
  <c r="E13" i="6"/>
  <c r="F13" i="6"/>
  <c r="G13" i="6"/>
  <c r="H13" i="6"/>
  <c r="I13" i="6"/>
  <c r="J13" i="6"/>
  <c r="K13" i="6"/>
  <c r="L13" i="6"/>
  <c r="M13" i="6"/>
  <c r="N13" i="6"/>
  <c r="O13" i="6"/>
  <c r="P13" i="6"/>
  <c r="Q13" i="6"/>
  <c r="R13" i="6"/>
  <c r="S13" i="6"/>
  <c r="T13" i="6"/>
  <c r="D14" i="6"/>
  <c r="E14" i="6"/>
  <c r="F14" i="6"/>
  <c r="G14" i="6"/>
  <c r="H14" i="6"/>
  <c r="I14" i="6"/>
  <c r="J14" i="6"/>
  <c r="K14" i="6"/>
  <c r="L14" i="6"/>
  <c r="M14" i="6"/>
  <c r="N14" i="6"/>
  <c r="O14" i="6"/>
  <c r="P14" i="6"/>
  <c r="Q14" i="6"/>
  <c r="R14" i="6"/>
  <c r="S14" i="6"/>
  <c r="T14" i="6"/>
  <c r="D15" i="6"/>
  <c r="E15" i="6"/>
  <c r="F15" i="6"/>
  <c r="G15" i="6"/>
  <c r="H15" i="6"/>
  <c r="I15" i="6"/>
  <c r="J15" i="6"/>
  <c r="K15" i="6"/>
  <c r="L15" i="6"/>
  <c r="M15" i="6"/>
  <c r="N15" i="6"/>
  <c r="O15" i="6"/>
  <c r="P15" i="6"/>
  <c r="Q15" i="6"/>
  <c r="R15" i="6"/>
  <c r="S15" i="6"/>
  <c r="T15" i="6"/>
  <c r="D16" i="6"/>
  <c r="E16" i="6"/>
  <c r="F16" i="6"/>
  <c r="G16" i="6"/>
  <c r="H16" i="6"/>
  <c r="I16" i="6"/>
  <c r="J16" i="6"/>
  <c r="K16" i="6"/>
  <c r="L16" i="6"/>
  <c r="M16" i="6"/>
  <c r="N16" i="6"/>
  <c r="O16" i="6"/>
  <c r="P16" i="6"/>
  <c r="Q16" i="6"/>
  <c r="R16" i="6"/>
  <c r="S16" i="6"/>
  <c r="T16" i="6"/>
  <c r="D17" i="6"/>
  <c r="E17" i="6"/>
  <c r="F17" i="6"/>
  <c r="G17" i="6"/>
  <c r="H17" i="6"/>
  <c r="I17" i="6"/>
  <c r="J17" i="6"/>
  <c r="K17" i="6"/>
  <c r="L17" i="6"/>
  <c r="M17" i="6"/>
  <c r="N17" i="6"/>
  <c r="O17" i="6"/>
  <c r="P17" i="6"/>
  <c r="Q17" i="6"/>
  <c r="R17" i="6"/>
  <c r="S17" i="6"/>
  <c r="T17" i="6"/>
  <c r="D18" i="6"/>
  <c r="E18" i="6"/>
  <c r="F18" i="6"/>
  <c r="G18" i="6"/>
  <c r="H18" i="6"/>
  <c r="I18" i="6"/>
  <c r="J18" i="6"/>
  <c r="K18" i="6"/>
  <c r="L18" i="6"/>
  <c r="M18" i="6"/>
  <c r="N18" i="6"/>
  <c r="O18" i="6"/>
  <c r="P18" i="6"/>
  <c r="Q18" i="6"/>
  <c r="R18" i="6"/>
  <c r="S18" i="6"/>
  <c r="T18" i="6"/>
  <c r="D19" i="6"/>
  <c r="E19" i="6"/>
  <c r="F19" i="6"/>
  <c r="G19" i="6"/>
  <c r="H19" i="6"/>
  <c r="I19" i="6"/>
  <c r="J19" i="6"/>
  <c r="K19" i="6"/>
  <c r="L19" i="6"/>
  <c r="M19" i="6"/>
  <c r="N19" i="6"/>
  <c r="O19" i="6"/>
  <c r="P19" i="6"/>
  <c r="Q19" i="6"/>
  <c r="R19" i="6"/>
  <c r="S19" i="6"/>
  <c r="T19" i="6"/>
  <c r="D20" i="6"/>
  <c r="E20" i="6"/>
  <c r="F20" i="6"/>
  <c r="G20" i="6"/>
  <c r="H20" i="6"/>
  <c r="I20" i="6"/>
  <c r="J20" i="6"/>
  <c r="K20" i="6"/>
  <c r="L20" i="6"/>
  <c r="M20" i="6"/>
  <c r="N20" i="6"/>
  <c r="O20" i="6"/>
  <c r="P20" i="6"/>
  <c r="Q20" i="6"/>
  <c r="R20" i="6"/>
  <c r="S20" i="6"/>
  <c r="T20" i="6"/>
  <c r="D21" i="6"/>
  <c r="E21" i="6"/>
  <c r="F21" i="6"/>
  <c r="G21" i="6"/>
  <c r="H21" i="6"/>
  <c r="I21" i="6"/>
  <c r="J21" i="6"/>
  <c r="K21" i="6"/>
  <c r="L21" i="6"/>
  <c r="M21" i="6"/>
  <c r="N21" i="6"/>
  <c r="O21" i="6"/>
  <c r="P21" i="6"/>
  <c r="Q21" i="6"/>
  <c r="R21" i="6"/>
  <c r="S21" i="6"/>
  <c r="T21" i="6"/>
  <c r="D22" i="6"/>
  <c r="E22" i="6"/>
  <c r="F22" i="6"/>
  <c r="G22" i="6"/>
  <c r="H22" i="6"/>
  <c r="I22" i="6"/>
  <c r="J22" i="6"/>
  <c r="K22" i="6"/>
  <c r="L22" i="6"/>
  <c r="M22" i="6"/>
  <c r="N22" i="6"/>
  <c r="O22" i="6"/>
  <c r="P22" i="6"/>
  <c r="Q22" i="6"/>
  <c r="R22" i="6"/>
  <c r="S22" i="6"/>
  <c r="T22" i="6"/>
  <c r="D23" i="6"/>
  <c r="E23" i="6"/>
  <c r="F23" i="6"/>
  <c r="G23" i="6"/>
  <c r="H23" i="6"/>
  <c r="I23" i="6"/>
  <c r="J23" i="6"/>
  <c r="K23" i="6"/>
  <c r="L23" i="6"/>
  <c r="M23" i="6"/>
  <c r="N23" i="6"/>
  <c r="O23" i="6"/>
  <c r="P23" i="6"/>
  <c r="Q23" i="6"/>
  <c r="R23" i="6"/>
  <c r="S23" i="6"/>
  <c r="T23" i="6"/>
  <c r="D24" i="6"/>
  <c r="E24" i="6"/>
  <c r="F24" i="6"/>
  <c r="G24" i="6"/>
  <c r="H24" i="6"/>
  <c r="I24" i="6"/>
  <c r="J24" i="6"/>
  <c r="K24" i="6"/>
  <c r="L24" i="6"/>
  <c r="M24" i="6"/>
  <c r="N24" i="6"/>
  <c r="O24" i="6"/>
  <c r="P24" i="6"/>
  <c r="Q24" i="6"/>
  <c r="R24" i="6"/>
  <c r="S24" i="6"/>
  <c r="T24" i="6"/>
  <c r="D25" i="6"/>
  <c r="E25" i="6"/>
  <c r="F25" i="6"/>
  <c r="G25" i="6"/>
  <c r="H25" i="6"/>
  <c r="I25" i="6"/>
  <c r="J25" i="6"/>
  <c r="K25" i="6"/>
  <c r="L25" i="6"/>
  <c r="M25" i="6"/>
  <c r="N25" i="6"/>
  <c r="O25" i="6"/>
  <c r="P25" i="6"/>
  <c r="Q25" i="6"/>
  <c r="R25" i="6"/>
  <c r="S25" i="6"/>
  <c r="T25" i="6"/>
  <c r="D26" i="6"/>
  <c r="E26" i="6"/>
  <c r="F26" i="6"/>
  <c r="G26" i="6"/>
  <c r="H26" i="6"/>
  <c r="I26" i="6"/>
  <c r="J26" i="6"/>
  <c r="K26" i="6"/>
  <c r="L26" i="6"/>
  <c r="M26" i="6"/>
  <c r="N26" i="6"/>
  <c r="O26" i="6"/>
  <c r="P26" i="6"/>
  <c r="Q26" i="6"/>
  <c r="R26" i="6"/>
  <c r="S26" i="6"/>
  <c r="T26" i="6"/>
  <c r="D27" i="6"/>
  <c r="E27" i="6"/>
  <c r="F27" i="6"/>
  <c r="G27" i="6"/>
  <c r="H27" i="6"/>
  <c r="I27" i="6"/>
  <c r="J27" i="6"/>
  <c r="K27" i="6"/>
  <c r="L27" i="6"/>
  <c r="M27" i="6"/>
  <c r="N27" i="6"/>
  <c r="O27" i="6"/>
  <c r="P27" i="6"/>
  <c r="Q27" i="6"/>
  <c r="R27" i="6"/>
  <c r="S27" i="6"/>
  <c r="T27" i="6"/>
  <c r="D28" i="6"/>
  <c r="E28" i="6"/>
  <c r="F28" i="6"/>
  <c r="G28" i="6"/>
  <c r="H28" i="6"/>
  <c r="I28" i="6"/>
  <c r="J28" i="6"/>
  <c r="K28" i="6"/>
  <c r="L28" i="6"/>
  <c r="M28" i="6"/>
  <c r="N28" i="6"/>
  <c r="O28" i="6"/>
  <c r="P28" i="6"/>
  <c r="Q28" i="6"/>
  <c r="R28" i="6"/>
  <c r="S28" i="6"/>
  <c r="T28" i="6"/>
  <c r="D29" i="6"/>
  <c r="E29" i="6"/>
  <c r="F29" i="6"/>
  <c r="G29" i="6"/>
  <c r="H29" i="6"/>
  <c r="I29" i="6"/>
  <c r="J29" i="6"/>
  <c r="K29" i="6"/>
  <c r="L29" i="6"/>
  <c r="M29" i="6"/>
  <c r="N29" i="6"/>
  <c r="O29" i="6"/>
  <c r="P29" i="6"/>
  <c r="Q29" i="6"/>
  <c r="R29" i="6"/>
  <c r="S29" i="6"/>
  <c r="T29" i="6"/>
  <c r="D30" i="6"/>
  <c r="E30" i="6"/>
  <c r="F30" i="6"/>
  <c r="G30" i="6"/>
  <c r="H30" i="6"/>
  <c r="I30" i="6"/>
  <c r="J30" i="6"/>
  <c r="K30" i="6"/>
  <c r="L30" i="6"/>
  <c r="M30" i="6"/>
  <c r="N30" i="6"/>
  <c r="O30" i="6"/>
  <c r="P30" i="6"/>
  <c r="Q30" i="6"/>
  <c r="R30" i="6"/>
  <c r="S30" i="6"/>
  <c r="T30" i="6"/>
  <c r="D31" i="6"/>
  <c r="E31" i="6"/>
  <c r="F31" i="6"/>
  <c r="G31" i="6"/>
  <c r="H31" i="6"/>
  <c r="I31" i="6"/>
  <c r="J31" i="6"/>
  <c r="K31" i="6"/>
  <c r="L31" i="6"/>
  <c r="M31" i="6"/>
  <c r="N31" i="6"/>
  <c r="O31" i="6"/>
  <c r="P31" i="6"/>
  <c r="Q31" i="6"/>
  <c r="R31" i="6"/>
  <c r="S31" i="6"/>
  <c r="T31" i="6"/>
  <c r="D32" i="6"/>
  <c r="E32" i="6"/>
  <c r="F32" i="6"/>
  <c r="G32" i="6"/>
  <c r="H32" i="6"/>
  <c r="I32" i="6"/>
  <c r="J32" i="6"/>
  <c r="K32" i="6"/>
  <c r="L32" i="6"/>
  <c r="M32" i="6"/>
  <c r="N32" i="6"/>
  <c r="O32" i="6"/>
  <c r="P32" i="6"/>
  <c r="Q32" i="6"/>
  <c r="R32" i="6"/>
  <c r="S32" i="6"/>
  <c r="T32" i="6"/>
  <c r="D33" i="6"/>
  <c r="E33" i="6"/>
  <c r="F33" i="6"/>
  <c r="G33" i="6"/>
  <c r="H33" i="6"/>
  <c r="I33" i="6"/>
  <c r="J33" i="6"/>
  <c r="K33" i="6"/>
  <c r="L33" i="6"/>
  <c r="M33" i="6"/>
  <c r="N33" i="6"/>
  <c r="O33" i="6"/>
  <c r="P33" i="6"/>
  <c r="Q33" i="6"/>
  <c r="R33" i="6"/>
  <c r="S33" i="6"/>
  <c r="T33" i="6"/>
  <c r="D34" i="6"/>
  <c r="E34" i="6"/>
  <c r="F34" i="6"/>
  <c r="G34" i="6"/>
  <c r="H34" i="6"/>
  <c r="I34" i="6"/>
  <c r="J34" i="6"/>
  <c r="K34" i="6"/>
  <c r="L34" i="6"/>
  <c r="M34" i="6"/>
  <c r="N34" i="6"/>
  <c r="O34" i="6"/>
  <c r="P34" i="6"/>
  <c r="Q34" i="6"/>
  <c r="R34" i="6"/>
  <c r="S34" i="6"/>
  <c r="T34" i="6"/>
  <c r="D35" i="6"/>
  <c r="E35" i="6"/>
  <c r="F35" i="6"/>
  <c r="G35" i="6"/>
  <c r="H35" i="6"/>
  <c r="I35" i="6"/>
  <c r="J35" i="6"/>
  <c r="K35" i="6"/>
  <c r="L35" i="6"/>
  <c r="M35" i="6"/>
  <c r="N35" i="6"/>
  <c r="O35" i="6"/>
  <c r="P35" i="6"/>
  <c r="Q35" i="6"/>
  <c r="R35" i="6"/>
  <c r="S35" i="6"/>
  <c r="T35" i="6"/>
  <c r="D36" i="6"/>
  <c r="E36" i="6"/>
  <c r="F36" i="6"/>
  <c r="G36" i="6"/>
  <c r="H36" i="6"/>
  <c r="I36" i="6"/>
  <c r="J36" i="6"/>
  <c r="K36" i="6"/>
  <c r="L36" i="6"/>
  <c r="M36" i="6"/>
  <c r="N36" i="6"/>
  <c r="O36" i="6"/>
  <c r="P36" i="6"/>
  <c r="Q36" i="6"/>
  <c r="R36" i="6"/>
  <c r="S36" i="6"/>
  <c r="T36" i="6"/>
  <c r="D37" i="6"/>
  <c r="E37" i="6"/>
  <c r="F37" i="6"/>
  <c r="G37" i="6"/>
  <c r="H37" i="6"/>
  <c r="I37" i="6"/>
  <c r="J37" i="6"/>
  <c r="K37" i="6"/>
  <c r="L37" i="6"/>
  <c r="M37" i="6"/>
  <c r="N37" i="6"/>
  <c r="O37" i="6"/>
  <c r="P37" i="6"/>
  <c r="Q37" i="6"/>
  <c r="R37" i="6"/>
  <c r="S37" i="6"/>
  <c r="T37" i="6"/>
  <c r="D38" i="6"/>
  <c r="E38" i="6"/>
  <c r="F38" i="6"/>
  <c r="G38" i="6"/>
  <c r="H38" i="6"/>
  <c r="I38" i="6"/>
  <c r="J38" i="6"/>
  <c r="K38" i="6"/>
  <c r="L38" i="6"/>
  <c r="M38" i="6"/>
  <c r="N38" i="6"/>
  <c r="O38" i="6"/>
  <c r="P38" i="6"/>
  <c r="Q38" i="6"/>
  <c r="R38" i="6"/>
  <c r="S38" i="6"/>
  <c r="T38" i="6"/>
  <c r="D39" i="6"/>
  <c r="E39" i="6"/>
  <c r="F39" i="6"/>
  <c r="G39" i="6"/>
  <c r="H39" i="6"/>
  <c r="I39" i="6"/>
  <c r="J39" i="6"/>
  <c r="K39" i="6"/>
  <c r="L39" i="6"/>
  <c r="M39" i="6"/>
  <c r="N39" i="6"/>
  <c r="O39" i="6"/>
  <c r="P39" i="6"/>
  <c r="Q39" i="6"/>
  <c r="R39" i="6"/>
  <c r="S39" i="6"/>
  <c r="T39" i="6"/>
  <c r="D40" i="6"/>
  <c r="E40" i="6"/>
  <c r="F40" i="6"/>
  <c r="G40" i="6"/>
  <c r="H40" i="6"/>
  <c r="I40" i="6"/>
  <c r="J40" i="6"/>
  <c r="K40" i="6"/>
  <c r="L40" i="6"/>
  <c r="M40" i="6"/>
  <c r="N40" i="6"/>
  <c r="O40" i="6"/>
  <c r="P40" i="6"/>
  <c r="Q40" i="6"/>
  <c r="R40" i="6"/>
  <c r="S40" i="6"/>
  <c r="T40" i="6"/>
  <c r="D41" i="6"/>
  <c r="E41" i="6"/>
  <c r="F41" i="6"/>
  <c r="G41" i="6"/>
  <c r="H41" i="6"/>
  <c r="I41" i="6"/>
  <c r="J41" i="6"/>
  <c r="K41" i="6"/>
  <c r="L41" i="6"/>
  <c r="M41" i="6"/>
  <c r="N41" i="6"/>
  <c r="O41" i="6"/>
  <c r="P41" i="6"/>
  <c r="Q41" i="6"/>
  <c r="R41" i="6"/>
  <c r="S41" i="6"/>
  <c r="T41" i="6"/>
  <c r="D42" i="6"/>
  <c r="E42" i="6"/>
  <c r="F42" i="6"/>
  <c r="G42" i="6"/>
  <c r="H42" i="6"/>
  <c r="I42" i="6"/>
  <c r="J42" i="6"/>
  <c r="K42" i="6"/>
  <c r="L42" i="6"/>
  <c r="M42" i="6"/>
  <c r="N42" i="6"/>
  <c r="O42" i="6"/>
  <c r="P42" i="6"/>
  <c r="Q42" i="6"/>
  <c r="R42" i="6"/>
  <c r="S42" i="6"/>
  <c r="T42" i="6"/>
  <c r="D43" i="6"/>
  <c r="E43" i="6"/>
  <c r="F43" i="6"/>
  <c r="G43" i="6"/>
  <c r="H43" i="6"/>
  <c r="I43" i="6"/>
  <c r="J43" i="6"/>
  <c r="K43" i="6"/>
  <c r="L43" i="6"/>
  <c r="M43" i="6"/>
  <c r="N43" i="6"/>
  <c r="O43" i="6"/>
  <c r="P43" i="6"/>
  <c r="Q43" i="6"/>
  <c r="R43" i="6"/>
  <c r="S43" i="6"/>
  <c r="T43" i="6"/>
  <c r="D44" i="6"/>
  <c r="E44" i="6"/>
  <c r="F44" i="6"/>
  <c r="G44" i="6"/>
  <c r="H44" i="6"/>
  <c r="I44" i="6"/>
  <c r="J44" i="6"/>
  <c r="K44" i="6"/>
  <c r="L44" i="6"/>
  <c r="M44" i="6"/>
  <c r="N44" i="6"/>
  <c r="O44" i="6"/>
  <c r="P44" i="6"/>
  <c r="Q44" i="6"/>
  <c r="R44" i="6"/>
  <c r="S44" i="6"/>
  <c r="T44" i="6"/>
  <c r="D45" i="6"/>
  <c r="E45" i="6"/>
  <c r="F45" i="6"/>
  <c r="G45" i="6"/>
  <c r="H45" i="6"/>
  <c r="I45" i="6"/>
  <c r="J45" i="6"/>
  <c r="K45" i="6"/>
  <c r="L45" i="6"/>
  <c r="M45" i="6"/>
  <c r="N45" i="6"/>
  <c r="O45" i="6"/>
  <c r="P45" i="6"/>
  <c r="Q45" i="6"/>
  <c r="R45" i="6"/>
  <c r="S45" i="6"/>
  <c r="T45" i="6"/>
  <c r="D46" i="6"/>
  <c r="E46" i="6"/>
  <c r="F46" i="6"/>
  <c r="G46" i="6"/>
  <c r="H46" i="6"/>
  <c r="I46" i="6"/>
  <c r="J46" i="6"/>
  <c r="K46" i="6"/>
  <c r="L46" i="6"/>
  <c r="M46" i="6"/>
  <c r="N46" i="6"/>
  <c r="O46" i="6"/>
  <c r="P46" i="6"/>
  <c r="Q46" i="6"/>
  <c r="R46" i="6"/>
  <c r="S46" i="6"/>
  <c r="T46" i="6"/>
  <c r="D47" i="6"/>
  <c r="E47" i="6"/>
  <c r="F47" i="6"/>
  <c r="G47" i="6"/>
  <c r="H47" i="6"/>
  <c r="I47" i="6"/>
  <c r="J47" i="6"/>
  <c r="K47" i="6"/>
  <c r="L47" i="6"/>
  <c r="M47" i="6"/>
  <c r="N47" i="6"/>
  <c r="O47" i="6"/>
  <c r="P47" i="6"/>
  <c r="Q47" i="6"/>
  <c r="R47" i="6"/>
  <c r="S47" i="6"/>
  <c r="T47" i="6"/>
  <c r="D48" i="6"/>
  <c r="E48" i="6"/>
  <c r="F48" i="6"/>
  <c r="G48" i="6"/>
  <c r="H48" i="6"/>
  <c r="I48" i="6"/>
  <c r="J48" i="6"/>
  <c r="K48" i="6"/>
  <c r="L48" i="6"/>
  <c r="M48" i="6"/>
  <c r="N48" i="6"/>
  <c r="O48" i="6"/>
  <c r="P48" i="6"/>
  <c r="Q48" i="6"/>
  <c r="R48" i="6"/>
  <c r="S48" i="6"/>
  <c r="T48" i="6"/>
  <c r="D49" i="6"/>
  <c r="E49" i="6"/>
  <c r="F49" i="6"/>
  <c r="G49" i="6"/>
  <c r="H49" i="6"/>
  <c r="I49" i="6"/>
  <c r="J49" i="6"/>
  <c r="K49" i="6"/>
  <c r="L49" i="6"/>
  <c r="M49" i="6"/>
  <c r="N49" i="6"/>
  <c r="O49" i="6"/>
  <c r="P49" i="6"/>
  <c r="Q49" i="6"/>
  <c r="R49" i="6"/>
  <c r="S49" i="6"/>
  <c r="T49" i="6"/>
  <c r="D50" i="6"/>
  <c r="E50" i="6"/>
  <c r="F50" i="6"/>
  <c r="G50" i="6"/>
  <c r="H50" i="6"/>
  <c r="I50" i="6"/>
  <c r="J50" i="6"/>
  <c r="K50" i="6"/>
  <c r="L50" i="6"/>
  <c r="M50" i="6"/>
  <c r="N50" i="6"/>
  <c r="O50" i="6"/>
  <c r="P50" i="6"/>
  <c r="Q50" i="6"/>
  <c r="R50" i="6"/>
  <c r="S50" i="6"/>
  <c r="T50" i="6"/>
  <c r="D51" i="6"/>
  <c r="E51" i="6"/>
  <c r="F51" i="6"/>
  <c r="G51" i="6"/>
  <c r="H51" i="6"/>
  <c r="I51" i="6"/>
  <c r="J51" i="6"/>
  <c r="K51" i="6"/>
  <c r="L51" i="6"/>
  <c r="M51" i="6"/>
  <c r="N51" i="6"/>
  <c r="O51" i="6"/>
  <c r="P51" i="6"/>
  <c r="Q51" i="6"/>
  <c r="R51" i="6"/>
  <c r="S51" i="6"/>
  <c r="T51" i="6"/>
  <c r="D52" i="6"/>
  <c r="E52" i="6"/>
  <c r="F52" i="6"/>
  <c r="G52" i="6"/>
  <c r="H52" i="6"/>
  <c r="I52" i="6"/>
  <c r="J52" i="6"/>
  <c r="K52" i="6"/>
  <c r="L52" i="6"/>
  <c r="M52" i="6"/>
  <c r="N52" i="6"/>
  <c r="O52" i="6"/>
  <c r="P52" i="6"/>
  <c r="Q52" i="6"/>
  <c r="R52" i="6"/>
  <c r="S52" i="6"/>
  <c r="T52" i="6"/>
  <c r="D53" i="6"/>
  <c r="E53" i="6"/>
  <c r="F53" i="6"/>
  <c r="G53" i="6"/>
  <c r="H53" i="6"/>
  <c r="I53" i="6"/>
  <c r="J53" i="6"/>
  <c r="K53" i="6"/>
  <c r="L53" i="6"/>
  <c r="M53" i="6"/>
  <c r="N53" i="6"/>
  <c r="O53" i="6"/>
  <c r="P53" i="6"/>
  <c r="Q53" i="6"/>
  <c r="R53" i="6"/>
  <c r="S53" i="6"/>
  <c r="T53" i="6"/>
  <c r="D54" i="6"/>
  <c r="E54" i="6"/>
  <c r="F54" i="6"/>
  <c r="G54" i="6"/>
  <c r="H54" i="6"/>
  <c r="I54" i="6"/>
  <c r="J54" i="6"/>
  <c r="K54" i="6"/>
  <c r="L54" i="6"/>
  <c r="M54" i="6"/>
  <c r="N54" i="6"/>
  <c r="O54" i="6"/>
  <c r="P54" i="6"/>
  <c r="Q54" i="6"/>
  <c r="R54" i="6"/>
  <c r="S54" i="6"/>
  <c r="T54" i="6"/>
  <c r="D55" i="6"/>
  <c r="E55" i="6"/>
  <c r="F55" i="6"/>
  <c r="G55" i="6"/>
  <c r="H55" i="6"/>
  <c r="I55" i="6"/>
  <c r="J55" i="6"/>
  <c r="K55" i="6"/>
  <c r="L55" i="6"/>
  <c r="M55" i="6"/>
  <c r="N55" i="6"/>
  <c r="O55" i="6"/>
  <c r="P55" i="6"/>
  <c r="Q55" i="6"/>
  <c r="R55" i="6"/>
  <c r="S55" i="6"/>
  <c r="T55" i="6"/>
  <c r="D56" i="6"/>
  <c r="E56" i="6"/>
  <c r="F56" i="6"/>
  <c r="G56" i="6"/>
  <c r="H56" i="6"/>
  <c r="I56" i="6"/>
  <c r="J56" i="6"/>
  <c r="K56" i="6"/>
  <c r="L56" i="6"/>
  <c r="M56" i="6"/>
  <c r="N56" i="6"/>
  <c r="O56" i="6"/>
  <c r="P56" i="6"/>
  <c r="Q56" i="6"/>
  <c r="R56" i="6"/>
  <c r="S56" i="6"/>
  <c r="T56" i="6"/>
  <c r="D57" i="6"/>
  <c r="E57" i="6"/>
  <c r="F57" i="6"/>
  <c r="G57" i="6"/>
  <c r="H57" i="6"/>
  <c r="I57" i="6"/>
  <c r="J57" i="6"/>
  <c r="K57" i="6"/>
  <c r="L57" i="6"/>
  <c r="M57" i="6"/>
  <c r="N57" i="6"/>
  <c r="O57" i="6"/>
  <c r="P57" i="6"/>
  <c r="Q57" i="6"/>
  <c r="R57" i="6"/>
  <c r="S57" i="6"/>
  <c r="T57" i="6"/>
  <c r="D58" i="6"/>
  <c r="E58" i="6"/>
  <c r="F58" i="6"/>
  <c r="G58" i="6"/>
  <c r="H58" i="6"/>
  <c r="I58" i="6"/>
  <c r="J58" i="6"/>
  <c r="K58" i="6"/>
  <c r="L58" i="6"/>
  <c r="M58" i="6"/>
  <c r="N58" i="6"/>
  <c r="O58" i="6"/>
  <c r="P58" i="6"/>
  <c r="Q58" i="6"/>
  <c r="R58" i="6"/>
  <c r="S58" i="6"/>
  <c r="T58" i="6"/>
  <c r="D59" i="6"/>
  <c r="E59" i="6"/>
  <c r="F59" i="6"/>
  <c r="G59" i="6"/>
  <c r="H59" i="6"/>
  <c r="I59" i="6"/>
  <c r="J59" i="6"/>
  <c r="K59" i="6"/>
  <c r="L59" i="6"/>
  <c r="M59" i="6"/>
  <c r="N59" i="6"/>
  <c r="O59" i="6"/>
  <c r="P59" i="6"/>
  <c r="Q59" i="6"/>
  <c r="R59" i="6"/>
  <c r="S59" i="6"/>
  <c r="T59" i="6"/>
  <c r="D60" i="6"/>
  <c r="E60" i="6"/>
  <c r="F60" i="6"/>
  <c r="G60" i="6"/>
  <c r="H60" i="6"/>
  <c r="I60" i="6"/>
  <c r="J60" i="6"/>
  <c r="K60" i="6"/>
  <c r="L60" i="6"/>
  <c r="M60" i="6"/>
  <c r="N60" i="6"/>
  <c r="O60" i="6"/>
  <c r="P60" i="6"/>
  <c r="Q60" i="6"/>
  <c r="R60" i="6"/>
  <c r="S60" i="6"/>
  <c r="T60" i="6"/>
  <c r="D61" i="6"/>
  <c r="E61" i="6"/>
  <c r="F61" i="6"/>
  <c r="G61" i="6"/>
  <c r="H61" i="6"/>
  <c r="I61" i="6"/>
  <c r="J61" i="6"/>
  <c r="K61" i="6"/>
  <c r="L61" i="6"/>
  <c r="M61" i="6"/>
  <c r="N61" i="6"/>
  <c r="O61" i="6"/>
  <c r="P61" i="6"/>
  <c r="Q61" i="6"/>
  <c r="R61" i="6"/>
  <c r="S61" i="6"/>
  <c r="T61" i="6"/>
  <c r="D62" i="6"/>
  <c r="E62" i="6"/>
  <c r="F62" i="6"/>
  <c r="G62" i="6"/>
  <c r="H62" i="6"/>
  <c r="I62" i="6"/>
  <c r="J62" i="6"/>
  <c r="K62" i="6"/>
  <c r="L62" i="6"/>
  <c r="M62" i="6"/>
  <c r="N62" i="6"/>
  <c r="O62" i="6"/>
  <c r="P62" i="6"/>
  <c r="Q62" i="6"/>
  <c r="R62" i="6"/>
  <c r="S62" i="6"/>
  <c r="T62" i="6"/>
  <c r="D63" i="6"/>
  <c r="E63" i="6"/>
  <c r="F63" i="6"/>
  <c r="G63" i="6"/>
  <c r="H63" i="6"/>
  <c r="I63" i="6"/>
  <c r="J63" i="6"/>
  <c r="K63" i="6"/>
  <c r="L63" i="6"/>
  <c r="M63" i="6"/>
  <c r="N63" i="6"/>
  <c r="O63" i="6"/>
  <c r="P63" i="6"/>
  <c r="Q63" i="6"/>
  <c r="R63" i="6"/>
  <c r="S63" i="6"/>
  <c r="T63" i="6"/>
  <c r="D64" i="6"/>
  <c r="E64" i="6"/>
  <c r="F64" i="6"/>
  <c r="G64" i="6"/>
  <c r="H64" i="6"/>
  <c r="I64" i="6"/>
  <c r="J64" i="6"/>
  <c r="K64" i="6"/>
  <c r="L64" i="6"/>
  <c r="M64" i="6"/>
  <c r="N64" i="6"/>
  <c r="O64" i="6"/>
  <c r="P64" i="6"/>
  <c r="Q64" i="6"/>
  <c r="R64" i="6"/>
  <c r="S64" i="6"/>
  <c r="T64" i="6"/>
  <c r="D65" i="6"/>
  <c r="E65" i="6"/>
  <c r="F65" i="6"/>
  <c r="G65" i="6"/>
  <c r="H65" i="6"/>
  <c r="I65" i="6"/>
  <c r="J65" i="6"/>
  <c r="K65" i="6"/>
  <c r="L65" i="6"/>
  <c r="M65" i="6"/>
  <c r="N65" i="6"/>
  <c r="O65" i="6"/>
  <c r="P65" i="6"/>
  <c r="Q65" i="6"/>
  <c r="R65" i="6"/>
  <c r="S65" i="6"/>
  <c r="T65" i="6"/>
  <c r="D66" i="6"/>
  <c r="E66" i="6"/>
  <c r="F66" i="6"/>
  <c r="G66" i="6"/>
  <c r="H66" i="6"/>
  <c r="I66" i="6"/>
  <c r="J66" i="6"/>
  <c r="K66" i="6"/>
  <c r="L66" i="6"/>
  <c r="M66" i="6"/>
  <c r="N66" i="6"/>
  <c r="O66" i="6"/>
  <c r="P66" i="6"/>
  <c r="Q66" i="6"/>
  <c r="R66" i="6"/>
  <c r="S66" i="6"/>
  <c r="T66" i="6"/>
  <c r="D67" i="6"/>
  <c r="E67" i="6"/>
  <c r="F67" i="6"/>
  <c r="G67" i="6"/>
  <c r="H67" i="6"/>
  <c r="I67" i="6"/>
  <c r="J67" i="6"/>
  <c r="K67" i="6"/>
  <c r="L67" i="6"/>
  <c r="M67" i="6"/>
  <c r="N67" i="6"/>
  <c r="O67" i="6"/>
  <c r="P67" i="6"/>
  <c r="Q67" i="6"/>
  <c r="R67" i="6"/>
  <c r="S67" i="6"/>
  <c r="T67" i="6"/>
  <c r="D68" i="6"/>
  <c r="E68" i="6"/>
  <c r="F68" i="6"/>
  <c r="G68" i="6"/>
  <c r="H68" i="6"/>
  <c r="I68" i="6"/>
  <c r="J68" i="6"/>
  <c r="K68" i="6"/>
  <c r="L68" i="6"/>
  <c r="M68" i="6"/>
  <c r="N68" i="6"/>
  <c r="O68" i="6"/>
  <c r="P68" i="6"/>
  <c r="Q68" i="6"/>
  <c r="R68" i="6"/>
  <c r="S68" i="6"/>
  <c r="T68" i="6"/>
  <c r="D69" i="6"/>
  <c r="E69" i="6"/>
  <c r="F69" i="6"/>
  <c r="G69" i="6"/>
  <c r="H69" i="6"/>
  <c r="I69" i="6"/>
  <c r="J69" i="6"/>
  <c r="K69" i="6"/>
  <c r="L69" i="6"/>
  <c r="M69" i="6"/>
  <c r="N69" i="6"/>
  <c r="O69" i="6"/>
  <c r="P69" i="6"/>
  <c r="Q69" i="6"/>
  <c r="R69" i="6"/>
  <c r="S69" i="6"/>
  <c r="T69" i="6"/>
  <c r="D70" i="6"/>
  <c r="E70" i="6"/>
  <c r="F70" i="6"/>
  <c r="G70" i="6"/>
  <c r="H70" i="6"/>
  <c r="I70" i="6"/>
  <c r="J70" i="6"/>
  <c r="K70" i="6"/>
  <c r="L70" i="6"/>
  <c r="M70" i="6"/>
  <c r="N70" i="6"/>
  <c r="O70" i="6"/>
  <c r="P70" i="6"/>
  <c r="Q70" i="6"/>
  <c r="R70" i="6"/>
  <c r="S70" i="6"/>
  <c r="T70" i="6"/>
  <c r="D71" i="6"/>
  <c r="E71" i="6"/>
  <c r="F71" i="6"/>
  <c r="G71" i="6"/>
  <c r="H71" i="6"/>
  <c r="I71" i="6"/>
  <c r="J71" i="6"/>
  <c r="K71" i="6"/>
  <c r="L71" i="6"/>
  <c r="M71" i="6"/>
  <c r="N71" i="6"/>
  <c r="O71" i="6"/>
  <c r="P71" i="6"/>
  <c r="Q71" i="6"/>
  <c r="R71" i="6"/>
  <c r="S71" i="6"/>
  <c r="T71" i="6"/>
  <c r="D72" i="6"/>
  <c r="E72" i="6"/>
  <c r="F72" i="6"/>
  <c r="G72" i="6"/>
  <c r="H72" i="6"/>
  <c r="I72" i="6"/>
  <c r="J72" i="6"/>
  <c r="K72" i="6"/>
  <c r="L72" i="6"/>
  <c r="M72" i="6"/>
  <c r="N72" i="6"/>
  <c r="O72" i="6"/>
  <c r="P72" i="6"/>
  <c r="Q72" i="6"/>
  <c r="R72" i="6"/>
  <c r="S72" i="6"/>
  <c r="T72" i="6"/>
  <c r="D73" i="6"/>
  <c r="E73" i="6"/>
  <c r="F73" i="6"/>
  <c r="G73" i="6"/>
  <c r="H73" i="6"/>
  <c r="I73" i="6"/>
  <c r="J73" i="6"/>
  <c r="K73" i="6"/>
  <c r="L73" i="6"/>
  <c r="M73" i="6"/>
  <c r="N73" i="6"/>
  <c r="O73" i="6"/>
  <c r="P73" i="6"/>
  <c r="Q73" i="6"/>
  <c r="R73" i="6"/>
  <c r="S73" i="6"/>
  <c r="T73" i="6"/>
  <c r="D74" i="6"/>
  <c r="E74" i="6"/>
  <c r="F74" i="6"/>
  <c r="G74" i="6"/>
  <c r="H74" i="6"/>
  <c r="I74" i="6"/>
  <c r="J74" i="6"/>
  <c r="K74" i="6"/>
  <c r="L74" i="6"/>
  <c r="M74" i="6"/>
  <c r="N74" i="6"/>
  <c r="O74" i="6"/>
  <c r="P74" i="6"/>
  <c r="Q74" i="6"/>
  <c r="R74" i="6"/>
  <c r="S74" i="6"/>
  <c r="T74" i="6"/>
  <c r="D75" i="6"/>
  <c r="E75" i="6"/>
  <c r="F75" i="6"/>
  <c r="G75" i="6"/>
  <c r="H75" i="6"/>
  <c r="I75" i="6"/>
  <c r="J75" i="6"/>
  <c r="K75" i="6"/>
  <c r="L75" i="6"/>
  <c r="M75" i="6"/>
  <c r="N75" i="6"/>
  <c r="O75" i="6"/>
  <c r="P75" i="6"/>
  <c r="Q75" i="6"/>
  <c r="R75" i="6"/>
  <c r="S75" i="6"/>
  <c r="T75" i="6"/>
  <c r="D76" i="6"/>
  <c r="E76" i="6"/>
  <c r="F76" i="6"/>
  <c r="G76" i="6"/>
  <c r="H76" i="6"/>
  <c r="I76" i="6"/>
  <c r="J76" i="6"/>
  <c r="K76" i="6"/>
  <c r="L76" i="6"/>
  <c r="M76" i="6"/>
  <c r="N76" i="6"/>
  <c r="O76" i="6"/>
  <c r="P76" i="6"/>
  <c r="Q76" i="6"/>
  <c r="R76" i="6"/>
  <c r="S76" i="6"/>
  <c r="T76" i="6"/>
  <c r="D77" i="6"/>
  <c r="E77" i="6"/>
  <c r="F77" i="6"/>
  <c r="G77" i="6"/>
  <c r="H77" i="6"/>
  <c r="I77" i="6"/>
  <c r="J77" i="6"/>
  <c r="K77" i="6"/>
  <c r="L77" i="6"/>
  <c r="M77" i="6"/>
  <c r="N77" i="6"/>
  <c r="O77" i="6"/>
  <c r="P77" i="6"/>
  <c r="Q77" i="6"/>
  <c r="R77" i="6"/>
  <c r="S77" i="6"/>
  <c r="T77" i="6"/>
  <c r="D78" i="6"/>
  <c r="E78" i="6"/>
  <c r="F78" i="6"/>
  <c r="G78" i="6"/>
  <c r="H78" i="6"/>
  <c r="I78" i="6"/>
  <c r="J78" i="6"/>
  <c r="K78" i="6"/>
  <c r="L78" i="6"/>
  <c r="M78" i="6"/>
  <c r="N78" i="6"/>
  <c r="O78" i="6"/>
  <c r="P78" i="6"/>
  <c r="Q78" i="6"/>
  <c r="R78" i="6"/>
  <c r="S78" i="6"/>
  <c r="T78" i="6"/>
  <c r="D79" i="6"/>
  <c r="E79" i="6"/>
  <c r="F79" i="6"/>
  <c r="G79" i="6"/>
  <c r="H79" i="6"/>
  <c r="I79" i="6"/>
  <c r="J79" i="6"/>
  <c r="K79" i="6"/>
  <c r="L79" i="6"/>
  <c r="M79" i="6"/>
  <c r="N79" i="6"/>
  <c r="O79" i="6"/>
  <c r="P79" i="6"/>
  <c r="Q79" i="6"/>
  <c r="R79" i="6"/>
  <c r="S79" i="6"/>
  <c r="T79" i="6"/>
  <c r="D80" i="6"/>
  <c r="E80" i="6"/>
  <c r="F80" i="6"/>
  <c r="G80" i="6"/>
  <c r="H80" i="6"/>
  <c r="I80" i="6"/>
  <c r="J80" i="6"/>
  <c r="K80" i="6"/>
  <c r="L80" i="6"/>
  <c r="M80" i="6"/>
  <c r="N80" i="6"/>
  <c r="O80" i="6"/>
  <c r="P80" i="6"/>
  <c r="Q80" i="6"/>
  <c r="R80" i="6"/>
  <c r="S80" i="6"/>
  <c r="T80" i="6"/>
  <c r="D81" i="6"/>
  <c r="E81" i="6"/>
  <c r="F81" i="6"/>
  <c r="G81" i="6"/>
  <c r="H81" i="6"/>
  <c r="I81" i="6"/>
  <c r="J81" i="6"/>
  <c r="K81" i="6"/>
  <c r="L81" i="6"/>
  <c r="M81" i="6"/>
  <c r="N81" i="6"/>
  <c r="O81" i="6"/>
  <c r="P81" i="6"/>
  <c r="Q81" i="6"/>
  <c r="R81" i="6"/>
  <c r="S81" i="6"/>
  <c r="T81" i="6"/>
  <c r="D82" i="6"/>
  <c r="E82" i="6"/>
  <c r="F82" i="6"/>
  <c r="G82" i="6"/>
  <c r="H82" i="6"/>
  <c r="I82" i="6"/>
  <c r="J82" i="6"/>
  <c r="K82" i="6"/>
  <c r="L82" i="6"/>
  <c r="M82" i="6"/>
  <c r="N82" i="6"/>
  <c r="O82" i="6"/>
  <c r="P82" i="6"/>
  <c r="Q82" i="6"/>
  <c r="R82" i="6"/>
  <c r="S82" i="6"/>
  <c r="T82" i="6"/>
  <c r="D83" i="6"/>
  <c r="E83" i="6"/>
  <c r="F83" i="6"/>
  <c r="G83" i="6"/>
  <c r="H83" i="6"/>
  <c r="I83" i="6"/>
  <c r="J83" i="6"/>
  <c r="K83" i="6"/>
  <c r="L83" i="6"/>
  <c r="M83" i="6"/>
  <c r="N83" i="6"/>
  <c r="O83" i="6"/>
  <c r="P83" i="6"/>
  <c r="Q83" i="6"/>
  <c r="R83" i="6"/>
  <c r="S83" i="6"/>
  <c r="T83" i="6"/>
  <c r="D84" i="6"/>
  <c r="E84" i="6"/>
  <c r="F84" i="6"/>
  <c r="G84" i="6"/>
  <c r="H84" i="6"/>
  <c r="I84" i="6"/>
  <c r="J84" i="6"/>
  <c r="K84" i="6"/>
  <c r="L84" i="6"/>
  <c r="M84" i="6"/>
  <c r="N84" i="6"/>
  <c r="O84" i="6"/>
  <c r="P84" i="6"/>
  <c r="Q84" i="6"/>
  <c r="R84" i="6"/>
  <c r="S84" i="6"/>
  <c r="T84" i="6"/>
  <c r="D85" i="6"/>
  <c r="E85" i="6"/>
  <c r="F85" i="6"/>
  <c r="G85" i="6"/>
  <c r="H85" i="6"/>
  <c r="I85" i="6"/>
  <c r="J85" i="6"/>
  <c r="K85" i="6"/>
  <c r="L85" i="6"/>
  <c r="M85" i="6"/>
  <c r="N85" i="6"/>
  <c r="O85" i="6"/>
  <c r="P85" i="6"/>
  <c r="Q85" i="6"/>
  <c r="R85" i="6"/>
  <c r="S85" i="6"/>
  <c r="T85" i="6"/>
  <c r="D86" i="6"/>
  <c r="E86" i="6"/>
  <c r="F86" i="6"/>
  <c r="G86" i="6"/>
  <c r="H86" i="6"/>
  <c r="I86" i="6"/>
  <c r="J86" i="6"/>
  <c r="K86" i="6"/>
  <c r="L86" i="6"/>
  <c r="M86" i="6"/>
  <c r="N86" i="6"/>
  <c r="O86" i="6"/>
  <c r="P86" i="6"/>
  <c r="Q86" i="6"/>
  <c r="R86" i="6"/>
  <c r="S86" i="6"/>
  <c r="T86" i="6"/>
  <c r="D87" i="6"/>
  <c r="E87" i="6"/>
  <c r="F87" i="6"/>
  <c r="G87" i="6"/>
  <c r="H87" i="6"/>
  <c r="I87" i="6"/>
  <c r="J87" i="6"/>
  <c r="K87" i="6"/>
  <c r="L87" i="6"/>
  <c r="M87" i="6"/>
  <c r="N87" i="6"/>
  <c r="O87" i="6"/>
  <c r="P87" i="6"/>
  <c r="Q87" i="6"/>
  <c r="R87" i="6"/>
  <c r="S87" i="6"/>
  <c r="T87" i="6"/>
  <c r="D88" i="6"/>
  <c r="E88" i="6"/>
  <c r="F88" i="6"/>
  <c r="G88" i="6"/>
  <c r="H88" i="6"/>
  <c r="I88" i="6"/>
  <c r="J88" i="6"/>
  <c r="K88" i="6"/>
  <c r="L88" i="6"/>
  <c r="M88" i="6"/>
  <c r="N88" i="6"/>
  <c r="O88" i="6"/>
  <c r="P88" i="6"/>
  <c r="Q88" i="6"/>
  <c r="R88" i="6"/>
  <c r="S88" i="6"/>
  <c r="T88" i="6"/>
  <c r="D89" i="6"/>
  <c r="E89" i="6"/>
  <c r="F89" i="6"/>
  <c r="G89" i="6"/>
  <c r="H89" i="6"/>
  <c r="I89" i="6"/>
  <c r="J89" i="6"/>
  <c r="K89" i="6"/>
  <c r="L89" i="6"/>
  <c r="M89" i="6"/>
  <c r="N89" i="6"/>
  <c r="O89" i="6"/>
  <c r="P89" i="6"/>
  <c r="Q89" i="6"/>
  <c r="R89" i="6"/>
  <c r="S89" i="6"/>
  <c r="T89" i="6"/>
  <c r="D90" i="6"/>
  <c r="E90" i="6"/>
  <c r="F90" i="6"/>
  <c r="G90" i="6"/>
  <c r="H90" i="6"/>
  <c r="I90" i="6"/>
  <c r="J90" i="6"/>
  <c r="K90" i="6"/>
  <c r="L90" i="6"/>
  <c r="M90" i="6"/>
  <c r="N90" i="6"/>
  <c r="O90" i="6"/>
  <c r="P90" i="6"/>
  <c r="Q90" i="6"/>
  <c r="R90" i="6"/>
  <c r="S90" i="6"/>
  <c r="T90" i="6"/>
  <c r="D91" i="6"/>
  <c r="E91" i="6"/>
  <c r="F91" i="6"/>
  <c r="G91" i="6"/>
  <c r="H91" i="6"/>
  <c r="I91" i="6"/>
  <c r="J91" i="6"/>
  <c r="K91" i="6"/>
  <c r="L91" i="6"/>
  <c r="M91" i="6"/>
  <c r="N91" i="6"/>
  <c r="O91" i="6"/>
  <c r="P91" i="6"/>
  <c r="Q91" i="6"/>
  <c r="R91" i="6"/>
  <c r="S91" i="6"/>
  <c r="T91" i="6"/>
  <c r="D92" i="6"/>
  <c r="E92" i="6"/>
  <c r="F92" i="6"/>
  <c r="G92" i="6"/>
  <c r="H92" i="6"/>
  <c r="I92" i="6"/>
  <c r="J92" i="6"/>
  <c r="K92" i="6"/>
  <c r="L92" i="6"/>
  <c r="M92" i="6"/>
  <c r="N92" i="6"/>
  <c r="O92" i="6"/>
  <c r="P92" i="6"/>
  <c r="Q92" i="6"/>
  <c r="R92" i="6"/>
  <c r="S92" i="6"/>
  <c r="T92" i="6"/>
  <c r="D93" i="6"/>
  <c r="E93" i="6"/>
  <c r="F93" i="6"/>
  <c r="G93" i="6"/>
  <c r="H93" i="6"/>
  <c r="I93" i="6"/>
  <c r="J93" i="6"/>
  <c r="K93" i="6"/>
  <c r="L93" i="6"/>
  <c r="M93" i="6"/>
  <c r="N93" i="6"/>
  <c r="O93" i="6"/>
  <c r="P93" i="6"/>
  <c r="Q93" i="6"/>
  <c r="R93" i="6"/>
  <c r="S93" i="6"/>
  <c r="T93" i="6"/>
  <c r="D94" i="6"/>
  <c r="E94" i="6"/>
  <c r="F94" i="6"/>
  <c r="G94" i="6"/>
  <c r="H94" i="6"/>
  <c r="I94" i="6"/>
  <c r="J94" i="6"/>
  <c r="K94" i="6"/>
  <c r="L94" i="6"/>
  <c r="M94" i="6"/>
  <c r="N94" i="6"/>
  <c r="O94" i="6"/>
  <c r="P94" i="6"/>
  <c r="Q94" i="6"/>
  <c r="R94" i="6"/>
  <c r="S94" i="6"/>
  <c r="T94" i="6"/>
  <c r="D95" i="6"/>
  <c r="E95" i="6"/>
  <c r="F95" i="6"/>
  <c r="G95" i="6"/>
  <c r="H95" i="6"/>
  <c r="I95" i="6"/>
  <c r="J95" i="6"/>
  <c r="K95" i="6"/>
  <c r="L95" i="6"/>
  <c r="M95" i="6"/>
  <c r="N95" i="6"/>
  <c r="O95" i="6"/>
  <c r="P95" i="6"/>
  <c r="Q95" i="6"/>
  <c r="R95" i="6"/>
  <c r="S95" i="6"/>
  <c r="T95" i="6"/>
  <c r="D96" i="6"/>
  <c r="E96" i="6"/>
  <c r="F96" i="6"/>
  <c r="G96" i="6"/>
  <c r="H96" i="6"/>
  <c r="I96" i="6"/>
  <c r="J96" i="6"/>
  <c r="K96" i="6"/>
  <c r="L96" i="6"/>
  <c r="M96" i="6"/>
  <c r="N96" i="6"/>
  <c r="O96" i="6"/>
  <c r="P96" i="6"/>
  <c r="Q96" i="6"/>
  <c r="R96" i="6"/>
  <c r="S96" i="6"/>
  <c r="T96" i="6"/>
  <c r="D97" i="6"/>
  <c r="E97" i="6"/>
  <c r="F97" i="6"/>
  <c r="G97" i="6"/>
  <c r="H97" i="6"/>
  <c r="I97" i="6"/>
  <c r="J97" i="6"/>
  <c r="K97" i="6"/>
  <c r="L97" i="6"/>
  <c r="M97" i="6"/>
  <c r="N97" i="6"/>
  <c r="O97" i="6"/>
  <c r="P97" i="6"/>
  <c r="Q97" i="6"/>
  <c r="R97" i="6"/>
  <c r="S97" i="6"/>
  <c r="T97" i="6"/>
  <c r="D98" i="6"/>
  <c r="E98" i="6"/>
  <c r="F98" i="6"/>
  <c r="G98" i="6"/>
  <c r="H98" i="6"/>
  <c r="I98" i="6"/>
  <c r="J98" i="6"/>
  <c r="K98" i="6"/>
  <c r="L98" i="6"/>
  <c r="M98" i="6"/>
  <c r="N98" i="6"/>
  <c r="O98" i="6"/>
  <c r="P98" i="6"/>
  <c r="Q98" i="6"/>
  <c r="R98" i="6"/>
  <c r="S98" i="6"/>
  <c r="T98" i="6"/>
  <c r="D99" i="6"/>
  <c r="E99" i="6"/>
  <c r="F99" i="6"/>
  <c r="G99" i="6"/>
  <c r="H99" i="6"/>
  <c r="I99" i="6"/>
  <c r="J99" i="6"/>
  <c r="K99" i="6"/>
  <c r="L99" i="6"/>
  <c r="M99" i="6"/>
  <c r="N99" i="6"/>
  <c r="O99" i="6"/>
  <c r="P99" i="6"/>
  <c r="Q99" i="6"/>
  <c r="R99" i="6"/>
  <c r="S99" i="6"/>
  <c r="T99" i="6"/>
  <c r="D100" i="6"/>
  <c r="E100" i="6"/>
  <c r="F100" i="6"/>
  <c r="G100" i="6"/>
  <c r="H100" i="6"/>
  <c r="I100" i="6"/>
  <c r="J100" i="6"/>
  <c r="K100" i="6"/>
  <c r="L100" i="6"/>
  <c r="M100" i="6"/>
  <c r="N100" i="6"/>
  <c r="O100" i="6"/>
  <c r="P100" i="6"/>
  <c r="Q100" i="6"/>
  <c r="R100" i="6"/>
  <c r="S100" i="6"/>
  <c r="T100" i="6"/>
  <c r="D101" i="6"/>
  <c r="E101" i="6"/>
  <c r="F101" i="6"/>
  <c r="G101" i="6"/>
  <c r="H101" i="6"/>
  <c r="I101" i="6"/>
  <c r="J101" i="6"/>
  <c r="K101" i="6"/>
  <c r="L101" i="6"/>
  <c r="M101" i="6"/>
  <c r="N101" i="6"/>
  <c r="O101" i="6"/>
  <c r="P101" i="6"/>
  <c r="Q101" i="6"/>
  <c r="R101" i="6"/>
  <c r="S101" i="6"/>
  <c r="T101" i="6"/>
  <c r="D102" i="6"/>
  <c r="E102" i="6"/>
  <c r="F102" i="6"/>
  <c r="G102" i="6"/>
  <c r="H102" i="6"/>
  <c r="I102" i="6"/>
  <c r="J102" i="6"/>
  <c r="K102" i="6"/>
  <c r="L102" i="6"/>
  <c r="M102" i="6"/>
  <c r="N102" i="6"/>
  <c r="O102" i="6"/>
  <c r="P102" i="6"/>
  <c r="Q102" i="6"/>
  <c r="R102" i="6"/>
  <c r="S102" i="6"/>
  <c r="T102" i="6"/>
  <c r="D103" i="6"/>
  <c r="E103" i="6"/>
  <c r="F103" i="6"/>
  <c r="G103" i="6"/>
  <c r="H103" i="6"/>
  <c r="I103" i="6"/>
  <c r="J103" i="6"/>
  <c r="K103" i="6"/>
  <c r="L103" i="6"/>
  <c r="M103" i="6"/>
  <c r="N103" i="6"/>
  <c r="O103" i="6"/>
  <c r="P103" i="6"/>
  <c r="Q103" i="6"/>
  <c r="R103" i="6"/>
  <c r="S103" i="6"/>
  <c r="T103" i="6"/>
  <c r="D104" i="6"/>
  <c r="E104" i="6"/>
  <c r="F104" i="6"/>
  <c r="G104" i="6"/>
  <c r="H104" i="6"/>
  <c r="I104" i="6"/>
  <c r="J104" i="6"/>
  <c r="K104" i="6"/>
  <c r="L104" i="6"/>
  <c r="M104" i="6"/>
  <c r="N104" i="6"/>
  <c r="O104" i="6"/>
  <c r="P104" i="6"/>
  <c r="Q104" i="6"/>
  <c r="R104" i="6"/>
  <c r="S104" i="6"/>
  <c r="T104" i="6"/>
  <c r="D105" i="6"/>
  <c r="E105" i="6"/>
  <c r="F105" i="6"/>
  <c r="G105" i="6"/>
  <c r="H105" i="6"/>
  <c r="I105" i="6"/>
  <c r="J105" i="6"/>
  <c r="K105" i="6"/>
  <c r="L105" i="6"/>
  <c r="M105" i="6"/>
  <c r="N105" i="6"/>
  <c r="O105" i="6"/>
  <c r="P105" i="6"/>
  <c r="Q105" i="6"/>
  <c r="R105" i="6"/>
  <c r="S105" i="6"/>
  <c r="T105" i="6"/>
  <c r="D106" i="6"/>
  <c r="E106" i="6"/>
  <c r="F106" i="6"/>
  <c r="G106" i="6"/>
  <c r="H106" i="6"/>
  <c r="I106" i="6"/>
  <c r="J106" i="6"/>
  <c r="K106" i="6"/>
  <c r="L106" i="6"/>
  <c r="M106" i="6"/>
  <c r="N106" i="6"/>
  <c r="O106" i="6"/>
  <c r="P106" i="6"/>
  <c r="Q106" i="6"/>
  <c r="R106" i="6"/>
  <c r="S106" i="6"/>
  <c r="T106" i="6"/>
  <c r="D107" i="6"/>
  <c r="E107" i="6"/>
  <c r="F107" i="6"/>
  <c r="G107" i="6"/>
  <c r="H107" i="6"/>
  <c r="I107" i="6"/>
  <c r="J107" i="6"/>
  <c r="K107" i="6"/>
  <c r="L107" i="6"/>
  <c r="M107" i="6"/>
  <c r="N107" i="6"/>
  <c r="O107" i="6"/>
  <c r="P107" i="6"/>
  <c r="Q107" i="6"/>
  <c r="R107" i="6"/>
  <c r="S107" i="6"/>
  <c r="T107" i="6"/>
  <c r="D108" i="6"/>
  <c r="E108" i="6"/>
  <c r="F108" i="6"/>
  <c r="G108" i="6"/>
  <c r="H108" i="6"/>
  <c r="I108" i="6"/>
  <c r="J108" i="6"/>
  <c r="K108" i="6"/>
  <c r="L108" i="6"/>
  <c r="M108" i="6"/>
  <c r="N108" i="6"/>
  <c r="O108" i="6"/>
  <c r="P108" i="6"/>
  <c r="Q108" i="6"/>
  <c r="R108" i="6"/>
  <c r="S108" i="6"/>
  <c r="T108" i="6"/>
  <c r="D109" i="6"/>
  <c r="E109" i="6"/>
  <c r="F109" i="6"/>
  <c r="G109" i="6"/>
  <c r="H109" i="6"/>
  <c r="I109" i="6"/>
  <c r="J109" i="6"/>
  <c r="K109" i="6"/>
  <c r="L109" i="6"/>
  <c r="M109" i="6"/>
  <c r="N109" i="6"/>
  <c r="O109" i="6"/>
  <c r="P109" i="6"/>
  <c r="Q109" i="6"/>
  <c r="R109" i="6"/>
  <c r="S109" i="6"/>
  <c r="T109" i="6"/>
  <c r="D110" i="6"/>
  <c r="E110" i="6"/>
  <c r="F110" i="6"/>
  <c r="G110" i="6"/>
  <c r="H110" i="6"/>
  <c r="I110" i="6"/>
  <c r="J110" i="6"/>
  <c r="K110" i="6"/>
  <c r="L110" i="6"/>
  <c r="M110" i="6"/>
  <c r="N110" i="6"/>
  <c r="O110" i="6"/>
  <c r="P110" i="6"/>
  <c r="Q110" i="6"/>
  <c r="R110" i="6"/>
  <c r="S110" i="6"/>
  <c r="T110" i="6"/>
  <c r="D111" i="6"/>
  <c r="E111" i="6"/>
  <c r="F111" i="6"/>
  <c r="G111" i="6"/>
  <c r="H111" i="6"/>
  <c r="I111" i="6"/>
  <c r="J111" i="6"/>
  <c r="K111" i="6"/>
  <c r="L111" i="6"/>
  <c r="M111" i="6"/>
  <c r="N111" i="6"/>
  <c r="O111" i="6"/>
  <c r="P111" i="6"/>
  <c r="Q111" i="6"/>
  <c r="R111" i="6"/>
  <c r="S111" i="6"/>
  <c r="T111" i="6"/>
  <c r="D112" i="6"/>
  <c r="E112" i="6"/>
  <c r="F112" i="6"/>
  <c r="G112" i="6"/>
  <c r="H112" i="6"/>
  <c r="I112" i="6"/>
  <c r="J112" i="6"/>
  <c r="K112" i="6"/>
  <c r="L112" i="6"/>
  <c r="M112" i="6"/>
  <c r="N112" i="6"/>
  <c r="O112" i="6"/>
  <c r="P112" i="6"/>
  <c r="Q112" i="6"/>
  <c r="R112" i="6"/>
  <c r="S112" i="6"/>
  <c r="T112" i="6"/>
  <c r="D113" i="6"/>
  <c r="E113" i="6"/>
  <c r="F113" i="6"/>
  <c r="G113" i="6"/>
  <c r="H113" i="6"/>
  <c r="I113" i="6"/>
  <c r="J113" i="6"/>
  <c r="K113" i="6"/>
  <c r="L113" i="6"/>
  <c r="M113" i="6"/>
  <c r="N113" i="6"/>
  <c r="O113" i="6"/>
  <c r="P113" i="6"/>
  <c r="Q113" i="6"/>
  <c r="R113" i="6"/>
  <c r="S113" i="6"/>
  <c r="T113" i="6"/>
  <c r="D114" i="6"/>
  <c r="E114" i="6"/>
  <c r="F114" i="6"/>
  <c r="G114" i="6"/>
  <c r="H114" i="6"/>
  <c r="I114" i="6"/>
  <c r="J114" i="6"/>
  <c r="K114" i="6"/>
  <c r="L114" i="6"/>
  <c r="M114" i="6"/>
  <c r="N114" i="6"/>
  <c r="O114" i="6"/>
  <c r="P114" i="6"/>
  <c r="Q114" i="6"/>
  <c r="R114" i="6"/>
  <c r="S114" i="6"/>
  <c r="T114" i="6"/>
  <c r="D115" i="6"/>
  <c r="E115" i="6"/>
  <c r="F115" i="6"/>
  <c r="G115" i="6"/>
  <c r="H115" i="6"/>
  <c r="I115" i="6"/>
  <c r="J115" i="6"/>
  <c r="K115" i="6"/>
  <c r="L115" i="6"/>
  <c r="M115" i="6"/>
  <c r="N115" i="6"/>
  <c r="O115" i="6"/>
  <c r="P115" i="6"/>
  <c r="Q115" i="6"/>
  <c r="R115" i="6"/>
  <c r="S115" i="6"/>
  <c r="T115" i="6"/>
  <c r="D116" i="6"/>
  <c r="E116" i="6"/>
  <c r="F116" i="6"/>
  <c r="G116" i="6"/>
  <c r="H116" i="6"/>
  <c r="I116" i="6"/>
  <c r="J116" i="6"/>
  <c r="K116" i="6"/>
  <c r="L116" i="6"/>
  <c r="M116" i="6"/>
  <c r="N116" i="6"/>
  <c r="O116" i="6"/>
  <c r="P116" i="6"/>
  <c r="Q116" i="6"/>
  <c r="R116" i="6"/>
  <c r="S116" i="6"/>
  <c r="T116" i="6"/>
  <c r="D117" i="6"/>
  <c r="E117" i="6"/>
  <c r="F117" i="6"/>
  <c r="G117" i="6"/>
  <c r="H117" i="6"/>
  <c r="I117" i="6"/>
  <c r="J117" i="6"/>
  <c r="K117" i="6"/>
  <c r="L117" i="6"/>
  <c r="M117" i="6"/>
  <c r="N117" i="6"/>
  <c r="O117" i="6"/>
  <c r="P117" i="6"/>
  <c r="Q117" i="6"/>
  <c r="R117" i="6"/>
  <c r="S117" i="6"/>
  <c r="T117" i="6"/>
  <c r="D118" i="6"/>
  <c r="E118" i="6"/>
  <c r="F118" i="6"/>
  <c r="G118" i="6"/>
  <c r="H118" i="6"/>
  <c r="I118" i="6"/>
  <c r="J118" i="6"/>
  <c r="K118" i="6"/>
  <c r="L118" i="6"/>
  <c r="M118" i="6"/>
  <c r="N118" i="6"/>
  <c r="O118" i="6"/>
  <c r="P118" i="6"/>
  <c r="Q118" i="6"/>
  <c r="R118" i="6"/>
  <c r="S118" i="6"/>
  <c r="T118" i="6"/>
  <c r="D119" i="6"/>
  <c r="E119" i="6"/>
  <c r="F119" i="6"/>
  <c r="G119" i="6"/>
  <c r="H119" i="6"/>
  <c r="I119" i="6"/>
  <c r="J119" i="6"/>
  <c r="K119" i="6"/>
  <c r="L119" i="6"/>
  <c r="M119" i="6"/>
  <c r="N119" i="6"/>
  <c r="O119" i="6"/>
  <c r="P119" i="6"/>
  <c r="Q119" i="6"/>
  <c r="R119" i="6"/>
  <c r="S119" i="6"/>
  <c r="T119" i="6"/>
  <c r="D120" i="6"/>
  <c r="E120" i="6"/>
  <c r="F120" i="6"/>
  <c r="G120" i="6"/>
  <c r="H120" i="6"/>
  <c r="I120" i="6"/>
  <c r="J120" i="6"/>
  <c r="K120" i="6"/>
  <c r="L120" i="6"/>
  <c r="M120" i="6"/>
  <c r="N120" i="6"/>
  <c r="O120" i="6"/>
  <c r="P120" i="6"/>
  <c r="Q120" i="6"/>
  <c r="R120" i="6"/>
  <c r="S120" i="6"/>
  <c r="T120" i="6"/>
  <c r="D121" i="6"/>
  <c r="E121" i="6"/>
  <c r="F121" i="6"/>
  <c r="G121" i="6"/>
  <c r="H121" i="6"/>
  <c r="I121" i="6"/>
  <c r="J121" i="6"/>
  <c r="K121" i="6"/>
  <c r="L121" i="6"/>
  <c r="M121" i="6"/>
  <c r="N121" i="6"/>
  <c r="O121" i="6"/>
  <c r="P121" i="6"/>
  <c r="Q121" i="6"/>
  <c r="R121" i="6"/>
  <c r="S121" i="6"/>
  <c r="T121" i="6"/>
  <c r="D122" i="6"/>
  <c r="E122" i="6"/>
  <c r="F122" i="6"/>
  <c r="G122" i="6"/>
  <c r="H122" i="6"/>
  <c r="I122" i="6"/>
  <c r="J122" i="6"/>
  <c r="K122" i="6"/>
  <c r="L122" i="6"/>
  <c r="M122" i="6"/>
  <c r="N122" i="6"/>
  <c r="O122" i="6"/>
  <c r="P122" i="6"/>
  <c r="Q122" i="6"/>
  <c r="R122" i="6"/>
  <c r="S122" i="6"/>
  <c r="T122" i="6"/>
  <c r="D123" i="6"/>
  <c r="E123" i="6"/>
  <c r="F123" i="6"/>
  <c r="G123" i="6"/>
  <c r="H123" i="6"/>
  <c r="I123" i="6"/>
  <c r="J123" i="6"/>
  <c r="K123" i="6"/>
  <c r="L123" i="6"/>
  <c r="M123" i="6"/>
  <c r="N123" i="6"/>
  <c r="O123" i="6"/>
  <c r="P123" i="6"/>
  <c r="Q123" i="6"/>
  <c r="R123" i="6"/>
  <c r="S123" i="6"/>
  <c r="T123" i="6"/>
  <c r="D124" i="6"/>
  <c r="E124" i="6"/>
  <c r="F124" i="6"/>
  <c r="G124" i="6"/>
  <c r="H124" i="6"/>
  <c r="I124" i="6"/>
  <c r="J124" i="6"/>
  <c r="K124" i="6"/>
  <c r="L124" i="6"/>
  <c r="M124" i="6"/>
  <c r="N124" i="6"/>
  <c r="O124" i="6"/>
  <c r="P124" i="6"/>
  <c r="Q124" i="6"/>
  <c r="R124" i="6"/>
  <c r="S124" i="6"/>
  <c r="T124" i="6"/>
  <c r="D125" i="6"/>
  <c r="E125" i="6"/>
  <c r="F125" i="6"/>
  <c r="G125" i="6"/>
  <c r="H125" i="6"/>
  <c r="I125" i="6"/>
  <c r="J125" i="6"/>
  <c r="K125" i="6"/>
  <c r="L125" i="6"/>
  <c r="M125" i="6"/>
  <c r="N125" i="6"/>
  <c r="O125" i="6"/>
  <c r="P125" i="6"/>
  <c r="Q125" i="6"/>
  <c r="R125" i="6"/>
  <c r="S125" i="6"/>
  <c r="T125" i="6"/>
  <c r="D126" i="6"/>
  <c r="E126" i="6"/>
  <c r="F126" i="6"/>
  <c r="G126" i="6"/>
  <c r="H126" i="6"/>
  <c r="I126" i="6"/>
  <c r="J126" i="6"/>
  <c r="K126" i="6"/>
  <c r="L126" i="6"/>
  <c r="M126" i="6"/>
  <c r="N126" i="6"/>
  <c r="O126" i="6"/>
  <c r="P126" i="6"/>
  <c r="Q126" i="6"/>
  <c r="R126" i="6"/>
  <c r="S126" i="6"/>
  <c r="T126" i="6"/>
  <c r="D127" i="6"/>
  <c r="E127" i="6"/>
  <c r="F127" i="6"/>
  <c r="G127" i="6"/>
  <c r="H127" i="6"/>
  <c r="I127" i="6"/>
  <c r="J127" i="6"/>
  <c r="K127" i="6"/>
  <c r="L127" i="6"/>
  <c r="M127" i="6"/>
  <c r="N127" i="6"/>
  <c r="O127" i="6"/>
  <c r="P127" i="6"/>
  <c r="Q127" i="6"/>
  <c r="R127" i="6"/>
  <c r="S127" i="6"/>
  <c r="T127" i="6"/>
  <c r="D128" i="6"/>
  <c r="E128" i="6"/>
  <c r="F128" i="6"/>
  <c r="G128" i="6"/>
  <c r="H128" i="6"/>
  <c r="I128" i="6"/>
  <c r="J128" i="6"/>
  <c r="K128" i="6"/>
  <c r="L128" i="6"/>
  <c r="M128" i="6"/>
  <c r="N128" i="6"/>
  <c r="O128" i="6"/>
  <c r="P128" i="6"/>
  <c r="Q128" i="6"/>
  <c r="R128" i="6"/>
  <c r="S128" i="6"/>
  <c r="T128" i="6"/>
  <c r="D129" i="6"/>
  <c r="E129" i="6"/>
  <c r="F129" i="6"/>
  <c r="G129" i="6"/>
  <c r="H129" i="6"/>
  <c r="I129" i="6"/>
  <c r="J129" i="6"/>
  <c r="K129" i="6"/>
  <c r="L129" i="6"/>
  <c r="M129" i="6"/>
  <c r="N129" i="6"/>
  <c r="O129" i="6"/>
  <c r="P129" i="6"/>
  <c r="Q129" i="6"/>
  <c r="R129" i="6"/>
  <c r="S129" i="6"/>
  <c r="T129" i="6"/>
  <c r="D130" i="6"/>
  <c r="E130" i="6"/>
  <c r="F130" i="6"/>
  <c r="G130" i="6"/>
  <c r="H130" i="6"/>
  <c r="I130" i="6"/>
  <c r="J130" i="6"/>
  <c r="K130" i="6"/>
  <c r="L130" i="6"/>
  <c r="M130" i="6"/>
  <c r="N130" i="6"/>
  <c r="O130" i="6"/>
  <c r="P130" i="6"/>
  <c r="Q130" i="6"/>
  <c r="R130" i="6"/>
  <c r="S130" i="6"/>
  <c r="T130" i="6"/>
  <c r="D131" i="6"/>
  <c r="E131" i="6"/>
  <c r="F131" i="6"/>
  <c r="G131" i="6"/>
  <c r="H131" i="6"/>
  <c r="I131" i="6"/>
  <c r="J131" i="6"/>
  <c r="K131" i="6"/>
  <c r="L131" i="6"/>
  <c r="M131" i="6"/>
  <c r="N131" i="6"/>
  <c r="O131" i="6"/>
  <c r="P131" i="6"/>
  <c r="Q131" i="6"/>
  <c r="R131" i="6"/>
  <c r="S131" i="6"/>
  <c r="T131" i="6"/>
  <c r="D132" i="6"/>
  <c r="E132" i="6"/>
  <c r="F132" i="6"/>
  <c r="G132" i="6"/>
  <c r="H132" i="6"/>
  <c r="I132" i="6"/>
  <c r="J132" i="6"/>
  <c r="K132" i="6"/>
  <c r="L132" i="6"/>
  <c r="M132" i="6"/>
  <c r="N132" i="6"/>
  <c r="O132" i="6"/>
  <c r="P132" i="6"/>
  <c r="Q132" i="6"/>
  <c r="R132" i="6"/>
  <c r="S132" i="6"/>
  <c r="T132" i="6"/>
  <c r="D133" i="6"/>
  <c r="E133" i="6"/>
  <c r="F133" i="6"/>
  <c r="G133" i="6"/>
  <c r="H133" i="6"/>
  <c r="I133" i="6"/>
  <c r="J133" i="6"/>
  <c r="K133" i="6"/>
  <c r="L133" i="6"/>
  <c r="M133" i="6"/>
  <c r="N133" i="6"/>
  <c r="O133" i="6"/>
  <c r="P133" i="6"/>
  <c r="Q133" i="6"/>
  <c r="R133" i="6"/>
  <c r="S133" i="6"/>
  <c r="T133" i="6"/>
  <c r="D134" i="6"/>
  <c r="E134" i="6"/>
  <c r="F134" i="6"/>
  <c r="G134" i="6"/>
  <c r="H134" i="6"/>
  <c r="I134" i="6"/>
  <c r="J134" i="6"/>
  <c r="K134" i="6"/>
  <c r="L134" i="6"/>
  <c r="M134" i="6"/>
  <c r="N134" i="6"/>
  <c r="O134" i="6"/>
  <c r="P134" i="6"/>
  <c r="Q134" i="6"/>
  <c r="R134" i="6"/>
  <c r="S134" i="6"/>
  <c r="T134" i="6"/>
  <c r="D135" i="6"/>
  <c r="E135" i="6"/>
  <c r="F135" i="6"/>
  <c r="G135" i="6"/>
  <c r="H135" i="6"/>
  <c r="I135" i="6"/>
  <c r="J135" i="6"/>
  <c r="K135" i="6"/>
  <c r="L135" i="6"/>
  <c r="M135" i="6"/>
  <c r="N135" i="6"/>
  <c r="O135" i="6"/>
  <c r="P135" i="6"/>
  <c r="Q135" i="6"/>
  <c r="R135" i="6"/>
  <c r="S135" i="6"/>
  <c r="T135" i="6"/>
  <c r="D136" i="6"/>
  <c r="E136" i="6"/>
  <c r="F136" i="6"/>
  <c r="G136" i="6"/>
  <c r="H136" i="6"/>
  <c r="I136" i="6"/>
  <c r="J136" i="6"/>
  <c r="K136" i="6"/>
  <c r="L136" i="6"/>
  <c r="M136" i="6"/>
  <c r="N136" i="6"/>
  <c r="O136" i="6"/>
  <c r="P136" i="6"/>
  <c r="Q136" i="6"/>
  <c r="R136" i="6"/>
  <c r="S136" i="6"/>
  <c r="T136" i="6"/>
  <c r="D137" i="6"/>
  <c r="E137" i="6"/>
  <c r="F137" i="6"/>
  <c r="G137" i="6"/>
  <c r="H137" i="6"/>
  <c r="I137" i="6"/>
  <c r="J137" i="6"/>
  <c r="K137" i="6"/>
  <c r="L137" i="6"/>
  <c r="M137" i="6"/>
  <c r="N137" i="6"/>
  <c r="O137" i="6"/>
  <c r="P137" i="6"/>
  <c r="Q137" i="6"/>
  <c r="R137" i="6"/>
  <c r="S137" i="6"/>
  <c r="T137" i="6"/>
  <c r="D138" i="6"/>
  <c r="E138" i="6"/>
  <c r="F138" i="6"/>
  <c r="G138" i="6"/>
  <c r="H138" i="6"/>
  <c r="I138" i="6"/>
  <c r="J138" i="6"/>
  <c r="K138" i="6"/>
  <c r="L138" i="6"/>
  <c r="M138" i="6"/>
  <c r="N138" i="6"/>
  <c r="O138" i="6"/>
  <c r="P138" i="6"/>
  <c r="Q138" i="6"/>
  <c r="R138" i="6"/>
  <c r="S138" i="6"/>
  <c r="T138" i="6"/>
  <c r="D139" i="6"/>
  <c r="E139" i="6"/>
  <c r="F139" i="6"/>
  <c r="G139" i="6"/>
  <c r="H139" i="6"/>
  <c r="I139" i="6"/>
  <c r="J139" i="6"/>
  <c r="K139" i="6"/>
  <c r="L139" i="6"/>
  <c r="M139" i="6"/>
  <c r="N139" i="6"/>
  <c r="O139" i="6"/>
  <c r="P139" i="6"/>
  <c r="Q139" i="6"/>
  <c r="R139" i="6"/>
  <c r="S139" i="6"/>
  <c r="T139" i="6"/>
  <c r="D140" i="6"/>
  <c r="E140" i="6"/>
  <c r="F140" i="6"/>
  <c r="G140" i="6"/>
  <c r="H140" i="6"/>
  <c r="I140" i="6"/>
  <c r="J140" i="6"/>
  <c r="K140" i="6"/>
  <c r="L140" i="6"/>
  <c r="M140" i="6"/>
  <c r="N140" i="6"/>
  <c r="O140" i="6"/>
  <c r="P140" i="6"/>
  <c r="Q140" i="6"/>
  <c r="R140" i="6"/>
  <c r="S140" i="6"/>
  <c r="T140" i="6"/>
  <c r="D141" i="6"/>
  <c r="E141" i="6"/>
  <c r="F141" i="6"/>
  <c r="G141" i="6"/>
  <c r="H141" i="6"/>
  <c r="I141" i="6"/>
  <c r="J141" i="6"/>
  <c r="K141" i="6"/>
  <c r="L141" i="6"/>
  <c r="M141" i="6"/>
  <c r="N141" i="6"/>
  <c r="O141" i="6"/>
  <c r="P141" i="6"/>
  <c r="Q141" i="6"/>
  <c r="R141" i="6"/>
  <c r="S141" i="6"/>
  <c r="T141" i="6"/>
  <c r="D142" i="6"/>
  <c r="E142" i="6"/>
  <c r="F142" i="6"/>
  <c r="G142" i="6"/>
  <c r="H142" i="6"/>
  <c r="I142" i="6"/>
  <c r="J142" i="6"/>
  <c r="K142" i="6"/>
  <c r="L142" i="6"/>
  <c r="M142" i="6"/>
  <c r="N142" i="6"/>
  <c r="O142" i="6"/>
  <c r="P142" i="6"/>
  <c r="Q142" i="6"/>
  <c r="R142" i="6"/>
  <c r="S142" i="6"/>
  <c r="T142" i="6"/>
  <c r="D143" i="6"/>
  <c r="E143" i="6"/>
  <c r="F143" i="6"/>
  <c r="G143" i="6"/>
  <c r="H143" i="6"/>
  <c r="I143" i="6"/>
  <c r="J143" i="6"/>
  <c r="K143" i="6"/>
  <c r="L143" i="6"/>
  <c r="M143" i="6"/>
  <c r="N143" i="6"/>
  <c r="O143" i="6"/>
  <c r="P143" i="6"/>
  <c r="Q143" i="6"/>
  <c r="R143" i="6"/>
  <c r="S143" i="6"/>
  <c r="T143" i="6"/>
  <c r="D144" i="6"/>
  <c r="E144" i="6"/>
  <c r="F144" i="6"/>
  <c r="G144" i="6"/>
  <c r="H144" i="6"/>
  <c r="I144" i="6"/>
  <c r="J144" i="6"/>
  <c r="K144" i="6"/>
  <c r="L144" i="6"/>
  <c r="M144" i="6"/>
  <c r="N144" i="6"/>
  <c r="O144" i="6"/>
  <c r="P144" i="6"/>
  <c r="Q144" i="6"/>
  <c r="R144" i="6"/>
  <c r="S144" i="6"/>
  <c r="T144" i="6"/>
  <c r="D145" i="6"/>
  <c r="E145" i="6"/>
  <c r="F145" i="6"/>
  <c r="G145" i="6"/>
  <c r="H145" i="6"/>
  <c r="I145" i="6"/>
  <c r="J145" i="6"/>
  <c r="K145" i="6"/>
  <c r="L145" i="6"/>
  <c r="M145" i="6"/>
  <c r="N145" i="6"/>
  <c r="O145" i="6"/>
  <c r="P145" i="6"/>
  <c r="Q145" i="6"/>
  <c r="R145" i="6"/>
  <c r="S145" i="6"/>
  <c r="T145" i="6"/>
  <c r="D146" i="6"/>
  <c r="E146" i="6"/>
  <c r="F146" i="6"/>
  <c r="G146" i="6"/>
  <c r="H146" i="6"/>
  <c r="I146" i="6"/>
  <c r="J146" i="6"/>
  <c r="K146" i="6"/>
  <c r="L146" i="6"/>
  <c r="M146" i="6"/>
  <c r="N146" i="6"/>
  <c r="O146" i="6"/>
  <c r="P146" i="6"/>
  <c r="Q146" i="6"/>
  <c r="R146" i="6"/>
  <c r="S146" i="6"/>
  <c r="T146" i="6"/>
  <c r="D147" i="6"/>
  <c r="E147" i="6"/>
  <c r="F147" i="6"/>
  <c r="G147" i="6"/>
  <c r="H147" i="6"/>
  <c r="I147" i="6"/>
  <c r="J147" i="6"/>
  <c r="K147" i="6"/>
  <c r="L147" i="6"/>
  <c r="M147" i="6"/>
  <c r="N147" i="6"/>
  <c r="O147" i="6"/>
  <c r="P147" i="6"/>
  <c r="Q147" i="6"/>
  <c r="R147" i="6"/>
  <c r="S147" i="6"/>
  <c r="T147" i="6"/>
  <c r="D148" i="6"/>
  <c r="E148" i="6"/>
  <c r="F148" i="6"/>
  <c r="G148" i="6"/>
  <c r="H148" i="6"/>
  <c r="I148" i="6"/>
  <c r="J148" i="6"/>
  <c r="K148" i="6"/>
  <c r="L148" i="6"/>
  <c r="M148" i="6"/>
  <c r="N148" i="6"/>
  <c r="O148" i="6"/>
  <c r="P148" i="6"/>
  <c r="Q148" i="6"/>
  <c r="R148" i="6"/>
  <c r="S148" i="6"/>
  <c r="T148" i="6"/>
  <c r="D149" i="6"/>
  <c r="E149" i="6"/>
  <c r="F149" i="6"/>
  <c r="G149" i="6"/>
  <c r="H149" i="6"/>
  <c r="I149" i="6"/>
  <c r="J149" i="6"/>
  <c r="K149" i="6"/>
  <c r="L149" i="6"/>
  <c r="M149" i="6"/>
  <c r="N149" i="6"/>
  <c r="O149" i="6"/>
  <c r="P149" i="6"/>
  <c r="Q149" i="6"/>
  <c r="R149" i="6"/>
  <c r="S149" i="6"/>
  <c r="T149" i="6"/>
  <c r="D150" i="6"/>
  <c r="E150" i="6"/>
  <c r="F150" i="6"/>
  <c r="G150" i="6"/>
  <c r="H150" i="6"/>
  <c r="I150" i="6"/>
  <c r="J150" i="6"/>
  <c r="K150" i="6"/>
  <c r="L150" i="6"/>
  <c r="M150" i="6"/>
  <c r="N150" i="6"/>
  <c r="O150" i="6"/>
  <c r="P150" i="6"/>
  <c r="Q150" i="6"/>
  <c r="R150" i="6"/>
  <c r="S150" i="6"/>
  <c r="T150" i="6"/>
  <c r="D151" i="6"/>
  <c r="E151" i="6"/>
  <c r="F151" i="6"/>
  <c r="G151" i="6"/>
  <c r="H151" i="6"/>
  <c r="I151" i="6"/>
  <c r="J151" i="6"/>
  <c r="K151" i="6"/>
  <c r="L151" i="6"/>
  <c r="M151" i="6"/>
  <c r="N151" i="6"/>
  <c r="O151" i="6"/>
  <c r="P151" i="6"/>
  <c r="Q151" i="6"/>
  <c r="R151" i="6"/>
  <c r="S151" i="6"/>
  <c r="T151" i="6"/>
  <c r="D152" i="6"/>
  <c r="E152" i="6"/>
  <c r="F152" i="6"/>
  <c r="G152" i="6"/>
  <c r="H152" i="6"/>
  <c r="I152" i="6"/>
  <c r="J152" i="6"/>
  <c r="K152" i="6"/>
  <c r="L152" i="6"/>
  <c r="M152" i="6"/>
  <c r="N152" i="6"/>
  <c r="O152" i="6"/>
  <c r="P152" i="6"/>
  <c r="Q152" i="6"/>
  <c r="R152" i="6"/>
  <c r="S152" i="6"/>
  <c r="T152" i="6"/>
  <c r="D153" i="6"/>
  <c r="E153" i="6"/>
  <c r="F153" i="6"/>
  <c r="G153" i="6"/>
  <c r="H153" i="6"/>
  <c r="I153" i="6"/>
  <c r="J153" i="6"/>
  <c r="K153" i="6"/>
  <c r="L153" i="6"/>
  <c r="M153" i="6"/>
  <c r="N153" i="6"/>
  <c r="O153" i="6"/>
  <c r="P153" i="6"/>
  <c r="Q153" i="6"/>
  <c r="R153" i="6"/>
  <c r="S153" i="6"/>
  <c r="T153" i="6"/>
  <c r="D154" i="6"/>
  <c r="E154" i="6"/>
  <c r="F154" i="6"/>
  <c r="G154" i="6"/>
  <c r="H154" i="6"/>
  <c r="I154" i="6"/>
  <c r="J154" i="6"/>
  <c r="K154" i="6"/>
  <c r="L154" i="6"/>
  <c r="M154" i="6"/>
  <c r="N154" i="6"/>
  <c r="O154" i="6"/>
  <c r="P154" i="6"/>
  <c r="Q154" i="6"/>
  <c r="R154" i="6"/>
  <c r="S154" i="6"/>
  <c r="T154" i="6"/>
  <c r="D155" i="6"/>
  <c r="E155" i="6"/>
  <c r="F155" i="6"/>
  <c r="G155" i="6"/>
  <c r="H155" i="6"/>
  <c r="I155" i="6"/>
  <c r="J155" i="6"/>
  <c r="K155" i="6"/>
  <c r="L155" i="6"/>
  <c r="M155" i="6"/>
  <c r="N155" i="6"/>
  <c r="O155" i="6"/>
  <c r="P155" i="6"/>
  <c r="Q155" i="6"/>
  <c r="R155" i="6"/>
  <c r="S155" i="6"/>
  <c r="T155" i="6"/>
  <c r="D156" i="6"/>
  <c r="E156" i="6"/>
  <c r="F156" i="6"/>
  <c r="G156" i="6"/>
  <c r="H156" i="6"/>
  <c r="I156" i="6"/>
  <c r="J156" i="6"/>
  <c r="K156" i="6"/>
  <c r="L156" i="6"/>
  <c r="M156" i="6"/>
  <c r="N156" i="6"/>
  <c r="O156" i="6"/>
  <c r="P156" i="6"/>
  <c r="Q156" i="6"/>
  <c r="R156" i="6"/>
  <c r="S156" i="6"/>
  <c r="T156" i="6"/>
  <c r="D157" i="6"/>
  <c r="E157" i="6"/>
  <c r="F157" i="6"/>
  <c r="G157" i="6"/>
  <c r="H157" i="6"/>
  <c r="I157" i="6"/>
  <c r="J157" i="6"/>
  <c r="K157" i="6"/>
  <c r="L157" i="6"/>
  <c r="M157" i="6"/>
  <c r="N157" i="6"/>
  <c r="O157" i="6"/>
  <c r="P157" i="6"/>
  <c r="Q157" i="6"/>
  <c r="R157" i="6"/>
  <c r="S157" i="6"/>
  <c r="T157" i="6"/>
  <c r="D158" i="6"/>
  <c r="E158" i="6"/>
  <c r="F158" i="6"/>
  <c r="G158" i="6"/>
  <c r="H158" i="6"/>
  <c r="I158" i="6"/>
  <c r="J158" i="6"/>
  <c r="K158" i="6"/>
  <c r="L158" i="6"/>
  <c r="M158" i="6"/>
  <c r="N158" i="6"/>
  <c r="O158" i="6"/>
  <c r="P158" i="6"/>
  <c r="Q158" i="6"/>
  <c r="R158" i="6"/>
  <c r="S158" i="6"/>
  <c r="T158" i="6"/>
  <c r="D159" i="6"/>
  <c r="E159" i="6"/>
  <c r="F159" i="6"/>
  <c r="G159" i="6"/>
  <c r="H159" i="6"/>
  <c r="I159" i="6"/>
  <c r="J159" i="6"/>
  <c r="K159" i="6"/>
  <c r="L159" i="6"/>
  <c r="M159" i="6"/>
  <c r="N159" i="6"/>
  <c r="O159" i="6"/>
  <c r="P159" i="6"/>
  <c r="Q159" i="6"/>
  <c r="R159" i="6"/>
  <c r="S159" i="6"/>
  <c r="T159" i="6"/>
  <c r="D160" i="6"/>
  <c r="E160" i="6"/>
  <c r="F160" i="6"/>
  <c r="G160" i="6"/>
  <c r="H160" i="6"/>
  <c r="I160" i="6"/>
  <c r="J160" i="6"/>
  <c r="K160" i="6"/>
  <c r="L160" i="6"/>
  <c r="M160" i="6"/>
  <c r="N160" i="6"/>
  <c r="O160" i="6"/>
  <c r="P160" i="6"/>
  <c r="Q160" i="6"/>
  <c r="R160" i="6"/>
  <c r="S160" i="6"/>
  <c r="T160" i="6"/>
  <c r="D161" i="6"/>
  <c r="E161" i="6"/>
  <c r="F161" i="6"/>
  <c r="G161" i="6"/>
  <c r="H161" i="6"/>
  <c r="I161" i="6"/>
  <c r="J161" i="6"/>
  <c r="K161" i="6"/>
  <c r="L161" i="6"/>
  <c r="M161" i="6"/>
  <c r="N161" i="6"/>
  <c r="O161" i="6"/>
  <c r="P161" i="6"/>
  <c r="Q161" i="6"/>
  <c r="R161" i="6"/>
  <c r="S161" i="6"/>
  <c r="T161" i="6"/>
  <c r="D162" i="6"/>
  <c r="E162" i="6"/>
  <c r="F162" i="6"/>
  <c r="G162" i="6"/>
  <c r="H162" i="6"/>
  <c r="I162" i="6"/>
  <c r="J162" i="6"/>
  <c r="K162" i="6"/>
  <c r="L162" i="6"/>
  <c r="M162" i="6"/>
  <c r="N162" i="6"/>
  <c r="O162" i="6"/>
  <c r="P162" i="6"/>
  <c r="Q162" i="6"/>
  <c r="R162" i="6"/>
  <c r="S162" i="6"/>
  <c r="T162" i="6"/>
  <c r="D163" i="6"/>
  <c r="E163" i="6"/>
  <c r="F163" i="6"/>
  <c r="G163" i="6"/>
  <c r="H163" i="6"/>
  <c r="I163" i="6"/>
  <c r="J163" i="6"/>
  <c r="K163" i="6"/>
  <c r="L163" i="6"/>
  <c r="M163" i="6"/>
  <c r="N163" i="6"/>
  <c r="O163" i="6"/>
  <c r="P163" i="6"/>
  <c r="Q163" i="6"/>
  <c r="R163" i="6"/>
  <c r="S163" i="6"/>
  <c r="T163" i="6"/>
  <c r="D164" i="6"/>
  <c r="E164" i="6"/>
  <c r="F164" i="6"/>
  <c r="G164" i="6"/>
  <c r="H164" i="6"/>
  <c r="I164" i="6"/>
  <c r="J164" i="6"/>
  <c r="K164" i="6"/>
  <c r="L164" i="6"/>
  <c r="M164" i="6"/>
  <c r="N164" i="6"/>
  <c r="O164" i="6"/>
  <c r="P164" i="6"/>
  <c r="Q164" i="6"/>
  <c r="R164" i="6"/>
  <c r="S164" i="6"/>
  <c r="T164" i="6"/>
  <c r="D165" i="6"/>
  <c r="E165" i="6"/>
  <c r="F165" i="6"/>
  <c r="G165" i="6"/>
  <c r="H165" i="6"/>
  <c r="I165" i="6"/>
  <c r="J165" i="6"/>
  <c r="K165" i="6"/>
  <c r="L165" i="6"/>
  <c r="M165" i="6"/>
  <c r="N165" i="6"/>
  <c r="O165" i="6"/>
  <c r="P165" i="6"/>
  <c r="Q165" i="6"/>
  <c r="R165" i="6"/>
  <c r="S165" i="6"/>
  <c r="T165" i="6"/>
  <c r="D166" i="6"/>
  <c r="E166" i="6"/>
  <c r="F166" i="6"/>
  <c r="G166" i="6"/>
  <c r="H166" i="6"/>
  <c r="I166" i="6"/>
  <c r="J166" i="6"/>
  <c r="K166" i="6"/>
  <c r="L166" i="6"/>
  <c r="M166" i="6"/>
  <c r="N166" i="6"/>
  <c r="O166" i="6"/>
  <c r="P166" i="6"/>
  <c r="Q166" i="6"/>
  <c r="R166" i="6"/>
  <c r="S166" i="6"/>
  <c r="T166" i="6"/>
  <c r="D167" i="6"/>
  <c r="E167" i="6"/>
  <c r="F167" i="6"/>
  <c r="G167" i="6"/>
  <c r="H167" i="6"/>
  <c r="I167" i="6"/>
  <c r="J167" i="6"/>
  <c r="K167" i="6"/>
  <c r="L167" i="6"/>
  <c r="M167" i="6"/>
  <c r="N167" i="6"/>
  <c r="O167" i="6"/>
  <c r="P167" i="6"/>
  <c r="Q167" i="6"/>
  <c r="R167" i="6"/>
  <c r="S167" i="6"/>
  <c r="T167" i="6"/>
  <c r="D168" i="6"/>
  <c r="E168" i="6"/>
  <c r="F168" i="6"/>
  <c r="G168" i="6"/>
  <c r="H168" i="6"/>
  <c r="I168" i="6"/>
  <c r="J168" i="6"/>
  <c r="K168" i="6"/>
  <c r="L168" i="6"/>
  <c r="M168" i="6"/>
  <c r="N168" i="6"/>
  <c r="O168" i="6"/>
  <c r="P168" i="6"/>
  <c r="Q168" i="6"/>
  <c r="R168" i="6"/>
  <c r="S168" i="6"/>
  <c r="T168" i="6"/>
  <c r="D169" i="6"/>
  <c r="E169" i="6"/>
  <c r="F169" i="6"/>
  <c r="G169" i="6"/>
  <c r="H169" i="6"/>
  <c r="I169" i="6"/>
  <c r="J169" i="6"/>
  <c r="K169" i="6"/>
  <c r="L169" i="6"/>
  <c r="M169" i="6"/>
  <c r="N169" i="6"/>
  <c r="O169" i="6"/>
  <c r="P169" i="6"/>
  <c r="Q169" i="6"/>
  <c r="R169" i="6"/>
  <c r="S169" i="6"/>
  <c r="T169" i="6"/>
  <c r="D170" i="6"/>
  <c r="E170" i="6"/>
  <c r="F170" i="6"/>
  <c r="G170" i="6"/>
  <c r="H170" i="6"/>
  <c r="I170" i="6"/>
  <c r="J170" i="6"/>
  <c r="K170" i="6"/>
  <c r="L170" i="6"/>
  <c r="M170" i="6"/>
  <c r="N170" i="6"/>
  <c r="O170" i="6"/>
  <c r="P170" i="6"/>
  <c r="Q170" i="6"/>
  <c r="R170" i="6"/>
  <c r="S170" i="6"/>
  <c r="T170" i="6"/>
  <c r="D171" i="6"/>
  <c r="E171" i="6"/>
  <c r="F171" i="6"/>
  <c r="G171" i="6"/>
  <c r="H171" i="6"/>
  <c r="I171" i="6"/>
  <c r="J171" i="6"/>
  <c r="K171" i="6"/>
  <c r="L171" i="6"/>
  <c r="M171" i="6"/>
  <c r="N171" i="6"/>
  <c r="O171" i="6"/>
  <c r="P171" i="6"/>
  <c r="Q171" i="6"/>
  <c r="R171" i="6"/>
  <c r="S171" i="6"/>
  <c r="T171" i="6"/>
  <c r="D172" i="6"/>
  <c r="E172" i="6"/>
  <c r="F172" i="6"/>
  <c r="G172" i="6"/>
  <c r="H172" i="6"/>
  <c r="I172" i="6"/>
  <c r="J172" i="6"/>
  <c r="K172" i="6"/>
  <c r="L172" i="6"/>
  <c r="M172" i="6"/>
  <c r="N172" i="6"/>
  <c r="O172" i="6"/>
  <c r="P172" i="6"/>
  <c r="Q172" i="6"/>
  <c r="R172" i="6"/>
  <c r="S172" i="6"/>
  <c r="T172" i="6"/>
  <c r="D173" i="6"/>
  <c r="E173" i="6"/>
  <c r="F173" i="6"/>
  <c r="G173" i="6"/>
  <c r="H173" i="6"/>
  <c r="I173" i="6"/>
  <c r="J173" i="6"/>
  <c r="K173" i="6"/>
  <c r="L173" i="6"/>
  <c r="M173" i="6"/>
  <c r="N173" i="6"/>
  <c r="O173" i="6"/>
  <c r="P173" i="6"/>
  <c r="Q173" i="6"/>
  <c r="R173" i="6"/>
  <c r="S173" i="6"/>
  <c r="T173" i="6"/>
  <c r="D174" i="6"/>
  <c r="E174" i="6"/>
  <c r="F174" i="6"/>
  <c r="G174" i="6"/>
  <c r="H174" i="6"/>
  <c r="I174" i="6"/>
  <c r="J174" i="6"/>
  <c r="K174" i="6"/>
  <c r="L174" i="6"/>
  <c r="M174" i="6"/>
  <c r="N174" i="6"/>
  <c r="O174" i="6"/>
  <c r="P174" i="6"/>
  <c r="Q174" i="6"/>
  <c r="R174" i="6"/>
  <c r="S174" i="6"/>
  <c r="T174" i="6"/>
  <c r="D175" i="6"/>
  <c r="E175" i="6"/>
  <c r="F175" i="6"/>
  <c r="G175" i="6"/>
  <c r="H175" i="6"/>
  <c r="I175" i="6"/>
  <c r="J175" i="6"/>
  <c r="K175" i="6"/>
  <c r="L175" i="6"/>
  <c r="M175" i="6"/>
  <c r="N175" i="6"/>
  <c r="O175" i="6"/>
  <c r="P175" i="6"/>
  <c r="Q175" i="6"/>
  <c r="R175" i="6"/>
  <c r="S175" i="6"/>
  <c r="T175" i="6"/>
  <c r="D176" i="6"/>
  <c r="E176" i="6"/>
  <c r="F176" i="6"/>
  <c r="G176" i="6"/>
  <c r="H176" i="6"/>
  <c r="I176" i="6"/>
  <c r="J176" i="6"/>
  <c r="K176" i="6"/>
  <c r="L176" i="6"/>
  <c r="M176" i="6"/>
  <c r="N176" i="6"/>
  <c r="O176" i="6"/>
  <c r="P176" i="6"/>
  <c r="Q176" i="6"/>
  <c r="R176" i="6"/>
  <c r="S176" i="6"/>
  <c r="T176" i="6"/>
  <c r="D177" i="6"/>
  <c r="E177" i="6"/>
  <c r="F177" i="6"/>
  <c r="G177" i="6"/>
  <c r="H177" i="6"/>
  <c r="I177" i="6"/>
  <c r="J177" i="6"/>
  <c r="K177" i="6"/>
  <c r="L177" i="6"/>
  <c r="M177" i="6"/>
  <c r="N177" i="6"/>
  <c r="O177" i="6"/>
  <c r="P177" i="6"/>
  <c r="Q177" i="6"/>
  <c r="R177" i="6"/>
  <c r="S177" i="6"/>
  <c r="T177" i="6"/>
  <c r="D178" i="6"/>
  <c r="E178" i="6"/>
  <c r="F178" i="6"/>
  <c r="G178" i="6"/>
  <c r="H178" i="6"/>
  <c r="I178" i="6"/>
  <c r="J178" i="6"/>
  <c r="K178" i="6"/>
  <c r="L178" i="6"/>
  <c r="M178" i="6"/>
  <c r="N178" i="6"/>
  <c r="O178" i="6"/>
  <c r="P178" i="6"/>
  <c r="Q178" i="6"/>
  <c r="R178" i="6"/>
  <c r="S178" i="6"/>
  <c r="T178" i="6"/>
  <c r="D179" i="6"/>
  <c r="E179" i="6"/>
  <c r="F179" i="6"/>
  <c r="G179" i="6"/>
  <c r="H179" i="6"/>
  <c r="I179" i="6"/>
  <c r="J179" i="6"/>
  <c r="K179" i="6"/>
  <c r="L179" i="6"/>
  <c r="M179" i="6"/>
  <c r="N179" i="6"/>
  <c r="O179" i="6"/>
  <c r="P179" i="6"/>
  <c r="Q179" i="6"/>
  <c r="R179" i="6"/>
  <c r="S179" i="6"/>
  <c r="T179" i="6"/>
  <c r="D180" i="6"/>
  <c r="E180" i="6"/>
  <c r="F180" i="6"/>
  <c r="G180" i="6"/>
  <c r="H180" i="6"/>
  <c r="I180" i="6"/>
  <c r="J180" i="6"/>
  <c r="K180" i="6"/>
  <c r="L180" i="6"/>
  <c r="M180" i="6"/>
  <c r="N180" i="6"/>
  <c r="O180" i="6"/>
  <c r="P180" i="6"/>
  <c r="Q180" i="6"/>
  <c r="R180" i="6"/>
  <c r="S180" i="6"/>
  <c r="T180" i="6"/>
  <c r="D181" i="6"/>
  <c r="E181" i="6"/>
  <c r="F181" i="6"/>
  <c r="G181" i="6"/>
  <c r="H181" i="6"/>
  <c r="I181" i="6"/>
  <c r="J181" i="6"/>
  <c r="K181" i="6"/>
  <c r="L181" i="6"/>
  <c r="M181" i="6"/>
  <c r="N181" i="6"/>
  <c r="O181" i="6"/>
  <c r="P181" i="6"/>
  <c r="Q181" i="6"/>
  <c r="R181" i="6"/>
  <c r="S181" i="6"/>
  <c r="T181" i="6"/>
  <c r="D182" i="6"/>
  <c r="E182" i="6"/>
  <c r="F182" i="6"/>
  <c r="G182" i="6"/>
  <c r="H182" i="6"/>
  <c r="I182" i="6"/>
  <c r="J182" i="6"/>
  <c r="K182" i="6"/>
  <c r="L182" i="6"/>
  <c r="M182" i="6"/>
  <c r="N182" i="6"/>
  <c r="O182" i="6"/>
  <c r="P182" i="6"/>
  <c r="Q182" i="6"/>
  <c r="R182" i="6"/>
  <c r="S182" i="6"/>
  <c r="T182" i="6"/>
  <c r="D183" i="6"/>
  <c r="E183" i="6"/>
  <c r="F183" i="6"/>
  <c r="G183" i="6"/>
  <c r="H183" i="6"/>
  <c r="I183" i="6"/>
  <c r="J183" i="6"/>
  <c r="K183" i="6"/>
  <c r="L183" i="6"/>
  <c r="M183" i="6"/>
  <c r="N183" i="6"/>
  <c r="O183" i="6"/>
  <c r="P183" i="6"/>
  <c r="Q183" i="6"/>
  <c r="R183" i="6"/>
  <c r="S183" i="6"/>
  <c r="T183" i="6"/>
  <c r="D184" i="6"/>
  <c r="E184" i="6"/>
  <c r="F184" i="6"/>
  <c r="G184" i="6"/>
  <c r="H184" i="6"/>
  <c r="I184" i="6"/>
  <c r="J184" i="6"/>
  <c r="K184" i="6"/>
  <c r="L184" i="6"/>
  <c r="M184" i="6"/>
  <c r="N184" i="6"/>
  <c r="O184" i="6"/>
  <c r="P184" i="6"/>
  <c r="Q184" i="6"/>
  <c r="R184" i="6"/>
  <c r="S184" i="6"/>
  <c r="T184" i="6"/>
  <c r="D185" i="6"/>
  <c r="E185" i="6"/>
  <c r="F185" i="6"/>
  <c r="G185" i="6"/>
  <c r="H185" i="6"/>
  <c r="I185" i="6"/>
  <c r="J185" i="6"/>
  <c r="K185" i="6"/>
  <c r="L185" i="6"/>
  <c r="M185" i="6"/>
  <c r="N185" i="6"/>
  <c r="O185" i="6"/>
  <c r="P185" i="6"/>
  <c r="Q185" i="6"/>
  <c r="R185" i="6"/>
  <c r="S185" i="6"/>
  <c r="T185" i="6"/>
  <c r="D186" i="6"/>
  <c r="E186" i="6"/>
  <c r="F186" i="6"/>
  <c r="G186" i="6"/>
  <c r="H186" i="6"/>
  <c r="I186" i="6"/>
  <c r="J186" i="6"/>
  <c r="K186" i="6"/>
  <c r="L186" i="6"/>
  <c r="M186" i="6"/>
  <c r="N186" i="6"/>
  <c r="O186" i="6"/>
  <c r="P186" i="6"/>
  <c r="Q186" i="6"/>
  <c r="R186" i="6"/>
  <c r="S186" i="6"/>
  <c r="T186" i="6"/>
  <c r="D187" i="6"/>
  <c r="E187" i="6"/>
  <c r="F187" i="6"/>
  <c r="G187" i="6"/>
  <c r="H187" i="6"/>
  <c r="I187" i="6"/>
  <c r="J187" i="6"/>
  <c r="K187" i="6"/>
  <c r="L187" i="6"/>
  <c r="M187" i="6"/>
  <c r="N187" i="6"/>
  <c r="O187" i="6"/>
  <c r="P187" i="6"/>
  <c r="Q187" i="6"/>
  <c r="R187" i="6"/>
  <c r="S187" i="6"/>
  <c r="T187" i="6"/>
  <c r="D188" i="6"/>
  <c r="E188" i="6"/>
  <c r="F188" i="6"/>
  <c r="G188" i="6"/>
  <c r="H188" i="6"/>
  <c r="I188" i="6"/>
  <c r="J188" i="6"/>
  <c r="K188" i="6"/>
  <c r="L188" i="6"/>
  <c r="M188" i="6"/>
  <c r="N188" i="6"/>
  <c r="O188" i="6"/>
  <c r="P188" i="6"/>
  <c r="Q188" i="6"/>
  <c r="R188" i="6"/>
  <c r="S188" i="6"/>
  <c r="T188" i="6"/>
  <c r="D189" i="6"/>
  <c r="E189" i="6"/>
  <c r="F189" i="6"/>
  <c r="G189" i="6"/>
  <c r="H189" i="6"/>
  <c r="I189" i="6"/>
  <c r="J189" i="6"/>
  <c r="K189" i="6"/>
  <c r="L189" i="6"/>
  <c r="M189" i="6"/>
  <c r="N189" i="6"/>
  <c r="O189" i="6"/>
  <c r="P189" i="6"/>
  <c r="Q189" i="6"/>
  <c r="R189" i="6"/>
  <c r="S189" i="6"/>
  <c r="T189" i="6"/>
  <c r="D190" i="6"/>
  <c r="E190" i="6"/>
  <c r="F190" i="6"/>
  <c r="G190" i="6"/>
  <c r="H190" i="6"/>
  <c r="I190" i="6"/>
  <c r="J190" i="6"/>
  <c r="K190" i="6"/>
  <c r="L190" i="6"/>
  <c r="M190" i="6"/>
  <c r="N190" i="6"/>
  <c r="O190" i="6"/>
  <c r="P190" i="6"/>
  <c r="Q190" i="6"/>
  <c r="R190" i="6"/>
  <c r="S190" i="6"/>
  <c r="T190" i="6"/>
  <c r="D191" i="6"/>
  <c r="E191" i="6"/>
  <c r="F191" i="6"/>
  <c r="G191" i="6"/>
  <c r="H191" i="6"/>
  <c r="I191" i="6"/>
  <c r="J191" i="6"/>
  <c r="K191" i="6"/>
  <c r="L191" i="6"/>
  <c r="M191" i="6"/>
  <c r="N191" i="6"/>
  <c r="O191" i="6"/>
  <c r="P191" i="6"/>
  <c r="Q191" i="6"/>
  <c r="R191" i="6"/>
  <c r="S191" i="6"/>
  <c r="T191" i="6"/>
  <c r="D192" i="6"/>
  <c r="E192" i="6"/>
  <c r="F192" i="6"/>
  <c r="G192" i="6"/>
  <c r="H192" i="6"/>
  <c r="I192" i="6"/>
  <c r="J192" i="6"/>
  <c r="K192" i="6"/>
  <c r="L192" i="6"/>
  <c r="M192" i="6"/>
  <c r="N192" i="6"/>
  <c r="O192" i="6"/>
  <c r="P192" i="6"/>
  <c r="Q192" i="6"/>
  <c r="R192" i="6"/>
  <c r="S192" i="6"/>
  <c r="T192" i="6"/>
  <c r="D193" i="6"/>
  <c r="E193" i="6"/>
  <c r="F193" i="6"/>
  <c r="G193" i="6"/>
  <c r="H193" i="6"/>
  <c r="I193" i="6"/>
  <c r="J193" i="6"/>
  <c r="K193" i="6"/>
  <c r="L193" i="6"/>
  <c r="M193" i="6"/>
  <c r="N193" i="6"/>
  <c r="O193" i="6"/>
  <c r="P193" i="6"/>
  <c r="Q193" i="6"/>
  <c r="R193" i="6"/>
  <c r="S193" i="6"/>
  <c r="T193" i="6"/>
  <c r="D194" i="6"/>
  <c r="E194" i="6"/>
  <c r="F194" i="6"/>
  <c r="G194" i="6"/>
  <c r="H194" i="6"/>
  <c r="I194" i="6"/>
  <c r="J194" i="6"/>
  <c r="K194" i="6"/>
  <c r="L194" i="6"/>
  <c r="M194" i="6"/>
  <c r="N194" i="6"/>
  <c r="O194" i="6"/>
  <c r="P194" i="6"/>
  <c r="Q194" i="6"/>
  <c r="R194" i="6"/>
  <c r="S194" i="6"/>
  <c r="T194" i="6"/>
  <c r="D195" i="6"/>
  <c r="E195" i="6"/>
  <c r="F195" i="6"/>
  <c r="G195" i="6"/>
  <c r="H195" i="6"/>
  <c r="I195" i="6"/>
  <c r="J195" i="6"/>
  <c r="K195" i="6"/>
  <c r="L195" i="6"/>
  <c r="M195" i="6"/>
  <c r="N195" i="6"/>
  <c r="O195" i="6"/>
  <c r="P195" i="6"/>
  <c r="Q195" i="6"/>
  <c r="R195" i="6"/>
  <c r="S195" i="6"/>
  <c r="T195" i="6"/>
  <c r="D196" i="6"/>
  <c r="E196" i="6"/>
  <c r="F196" i="6"/>
  <c r="G196" i="6"/>
  <c r="H196" i="6"/>
  <c r="I196" i="6"/>
  <c r="J196" i="6"/>
  <c r="K196" i="6"/>
  <c r="L196" i="6"/>
  <c r="M196" i="6"/>
  <c r="N196" i="6"/>
  <c r="O196" i="6"/>
  <c r="P196" i="6"/>
  <c r="Q196" i="6"/>
  <c r="R196" i="6"/>
  <c r="S196" i="6"/>
  <c r="T196" i="6"/>
  <c r="D197" i="6"/>
  <c r="E197" i="6"/>
  <c r="F197" i="6"/>
  <c r="G197" i="6"/>
  <c r="H197" i="6"/>
  <c r="I197" i="6"/>
  <c r="J197" i="6"/>
  <c r="K197" i="6"/>
  <c r="L197" i="6"/>
  <c r="M197" i="6"/>
  <c r="N197" i="6"/>
  <c r="O197" i="6"/>
  <c r="P197" i="6"/>
  <c r="Q197" i="6"/>
  <c r="R197" i="6"/>
  <c r="S197" i="6"/>
  <c r="T197" i="6"/>
  <c r="D198" i="6"/>
  <c r="E198" i="6"/>
  <c r="F198" i="6"/>
  <c r="G198" i="6"/>
  <c r="H198" i="6"/>
  <c r="I198" i="6"/>
  <c r="J198" i="6"/>
  <c r="K198" i="6"/>
  <c r="L198" i="6"/>
  <c r="M198" i="6"/>
  <c r="N198" i="6"/>
  <c r="O198" i="6"/>
  <c r="P198" i="6"/>
  <c r="Q198" i="6"/>
  <c r="R198" i="6"/>
  <c r="S198" i="6"/>
  <c r="T198" i="6"/>
  <c r="D199" i="6"/>
  <c r="E199" i="6"/>
  <c r="F199" i="6"/>
  <c r="G199" i="6"/>
  <c r="H199" i="6"/>
  <c r="I199" i="6"/>
  <c r="J199" i="6"/>
  <c r="K199" i="6"/>
  <c r="L199" i="6"/>
  <c r="M199" i="6"/>
  <c r="N199" i="6"/>
  <c r="O199" i="6"/>
  <c r="P199" i="6"/>
  <c r="Q199" i="6"/>
  <c r="R199" i="6"/>
  <c r="S199" i="6"/>
  <c r="T199" i="6"/>
  <c r="D200" i="6"/>
  <c r="E200" i="6"/>
  <c r="F200" i="6"/>
  <c r="G200" i="6"/>
  <c r="H200" i="6"/>
  <c r="I200" i="6"/>
  <c r="J200" i="6"/>
  <c r="K200" i="6"/>
  <c r="L200" i="6"/>
  <c r="M200" i="6"/>
  <c r="N200" i="6"/>
  <c r="O200" i="6"/>
  <c r="P200" i="6"/>
  <c r="Q200" i="6"/>
  <c r="R200" i="6"/>
  <c r="S200" i="6"/>
  <c r="T200" i="6"/>
  <c r="D201" i="6"/>
  <c r="E201" i="6"/>
  <c r="F201" i="6"/>
  <c r="G201" i="6"/>
  <c r="H201" i="6"/>
  <c r="I201" i="6"/>
  <c r="J201" i="6"/>
  <c r="K201" i="6"/>
  <c r="L201" i="6"/>
  <c r="M201" i="6"/>
  <c r="N201" i="6"/>
  <c r="O201" i="6"/>
  <c r="P201" i="6"/>
  <c r="Q201" i="6"/>
  <c r="R201" i="6"/>
  <c r="S201" i="6"/>
  <c r="T201" i="6"/>
  <c r="D202" i="6"/>
  <c r="E202" i="6"/>
  <c r="F202" i="6"/>
  <c r="G202" i="6"/>
  <c r="H202" i="6"/>
  <c r="I202" i="6"/>
  <c r="J202" i="6"/>
  <c r="K202" i="6"/>
  <c r="L202" i="6"/>
  <c r="M202" i="6"/>
  <c r="N202" i="6"/>
  <c r="O202" i="6"/>
  <c r="P202" i="6"/>
  <c r="Q202" i="6"/>
  <c r="R202" i="6"/>
  <c r="S202" i="6"/>
  <c r="T202" i="6"/>
  <c r="D203" i="6"/>
  <c r="E203" i="6"/>
  <c r="F203" i="6"/>
  <c r="G203" i="6"/>
  <c r="H203" i="6"/>
  <c r="I203" i="6"/>
  <c r="J203" i="6"/>
  <c r="K203" i="6"/>
  <c r="L203" i="6"/>
  <c r="M203" i="6"/>
  <c r="N203" i="6"/>
  <c r="O203" i="6"/>
  <c r="P203" i="6"/>
  <c r="Q203" i="6"/>
  <c r="R203" i="6"/>
  <c r="S203" i="6"/>
  <c r="T203" i="6"/>
  <c r="D204" i="6"/>
  <c r="E204" i="6"/>
  <c r="F204" i="6"/>
  <c r="G204" i="6"/>
  <c r="H204" i="6"/>
  <c r="I204" i="6"/>
  <c r="J204" i="6"/>
  <c r="K204" i="6"/>
  <c r="L204" i="6"/>
  <c r="M204" i="6"/>
  <c r="N204" i="6"/>
  <c r="O204" i="6"/>
  <c r="P204" i="6"/>
  <c r="Q204" i="6"/>
  <c r="R204" i="6"/>
  <c r="S204" i="6"/>
  <c r="T204" i="6"/>
  <c r="D205" i="6"/>
  <c r="E205" i="6"/>
  <c r="F205" i="6"/>
  <c r="G205" i="6"/>
  <c r="H205" i="6"/>
  <c r="I205" i="6"/>
  <c r="J205" i="6"/>
  <c r="K205" i="6"/>
  <c r="L205" i="6"/>
  <c r="M205" i="6"/>
  <c r="N205" i="6"/>
  <c r="O205" i="6"/>
  <c r="P205" i="6"/>
  <c r="Q205" i="6"/>
  <c r="R205" i="6"/>
  <c r="S205" i="6"/>
  <c r="T205" i="6"/>
  <c r="D206" i="6"/>
  <c r="E206" i="6"/>
  <c r="F206" i="6"/>
  <c r="G206" i="6"/>
  <c r="H206" i="6"/>
  <c r="I206" i="6"/>
  <c r="J206" i="6"/>
  <c r="K206" i="6"/>
  <c r="L206" i="6"/>
  <c r="M206" i="6"/>
  <c r="N206" i="6"/>
  <c r="O206" i="6"/>
  <c r="P206" i="6"/>
  <c r="Q206" i="6"/>
  <c r="R206" i="6"/>
  <c r="S206" i="6"/>
  <c r="T206" i="6"/>
  <c r="D207" i="6"/>
  <c r="E207" i="6"/>
  <c r="F207" i="6"/>
  <c r="G207" i="6"/>
  <c r="H207" i="6"/>
  <c r="I207" i="6"/>
  <c r="J207" i="6"/>
  <c r="K207" i="6"/>
  <c r="L207" i="6"/>
  <c r="M207" i="6"/>
  <c r="N207" i="6"/>
  <c r="O207" i="6"/>
  <c r="P207" i="6"/>
  <c r="Q207" i="6"/>
  <c r="R207" i="6"/>
  <c r="S207" i="6"/>
  <c r="T207" i="6"/>
  <c r="D208" i="6"/>
  <c r="E208" i="6"/>
  <c r="F208" i="6"/>
  <c r="G208" i="6"/>
  <c r="H208" i="6"/>
  <c r="I208" i="6"/>
  <c r="J208" i="6"/>
  <c r="K208" i="6"/>
  <c r="L208" i="6"/>
  <c r="M208" i="6"/>
  <c r="N208" i="6"/>
  <c r="O208" i="6"/>
  <c r="P208" i="6"/>
  <c r="Q208" i="6"/>
  <c r="R208" i="6"/>
  <c r="S208" i="6"/>
  <c r="T208" i="6"/>
  <c r="D209" i="6"/>
  <c r="E209" i="6"/>
  <c r="F209" i="6"/>
  <c r="G209" i="6"/>
  <c r="H209" i="6"/>
  <c r="I209" i="6"/>
  <c r="J209" i="6"/>
  <c r="K209" i="6"/>
  <c r="L209" i="6"/>
  <c r="M209" i="6"/>
  <c r="N209" i="6"/>
  <c r="O209" i="6"/>
  <c r="P209" i="6"/>
  <c r="Q209" i="6"/>
  <c r="R209" i="6"/>
  <c r="S209" i="6"/>
  <c r="T209" i="6"/>
  <c r="D210" i="6"/>
  <c r="E210" i="6"/>
  <c r="F210" i="6"/>
  <c r="G210" i="6"/>
  <c r="H210" i="6"/>
  <c r="I210" i="6"/>
  <c r="J210" i="6"/>
  <c r="K210" i="6"/>
  <c r="L210" i="6"/>
  <c r="M210" i="6"/>
  <c r="N210" i="6"/>
  <c r="O210" i="6"/>
  <c r="P210" i="6"/>
  <c r="Q210" i="6"/>
  <c r="R210" i="6"/>
  <c r="S210" i="6"/>
  <c r="T210" i="6"/>
  <c r="D211" i="6"/>
  <c r="E211" i="6"/>
  <c r="F211" i="6"/>
  <c r="G211" i="6"/>
  <c r="H211" i="6"/>
  <c r="I211" i="6"/>
  <c r="J211" i="6"/>
  <c r="K211" i="6"/>
  <c r="L211" i="6"/>
  <c r="M211" i="6"/>
  <c r="N211" i="6"/>
  <c r="O211" i="6"/>
  <c r="P211" i="6"/>
  <c r="Q211" i="6"/>
  <c r="R211" i="6"/>
  <c r="S211" i="6"/>
  <c r="T211" i="6"/>
  <c r="D212" i="6"/>
  <c r="E212" i="6"/>
  <c r="F212" i="6"/>
  <c r="G212" i="6"/>
  <c r="H212" i="6"/>
  <c r="I212" i="6"/>
  <c r="J212" i="6"/>
  <c r="K212" i="6"/>
  <c r="L212" i="6"/>
  <c r="M212" i="6"/>
  <c r="N212" i="6"/>
  <c r="O212" i="6"/>
  <c r="P212" i="6"/>
  <c r="Q212" i="6"/>
  <c r="R212" i="6"/>
  <c r="S212" i="6"/>
  <c r="T212" i="6"/>
  <c r="D213" i="6"/>
  <c r="E213" i="6"/>
  <c r="F213" i="6"/>
  <c r="G213" i="6"/>
  <c r="H213" i="6"/>
  <c r="I213" i="6"/>
  <c r="J213" i="6"/>
  <c r="K213" i="6"/>
  <c r="L213" i="6"/>
  <c r="M213" i="6"/>
  <c r="N213" i="6"/>
  <c r="O213" i="6"/>
  <c r="P213" i="6"/>
  <c r="Q213" i="6"/>
  <c r="R213" i="6"/>
  <c r="S213" i="6"/>
  <c r="T213" i="6"/>
  <c r="D214" i="6"/>
  <c r="E214" i="6"/>
  <c r="F214" i="6"/>
  <c r="G214" i="6"/>
  <c r="H214" i="6"/>
  <c r="I214" i="6"/>
  <c r="J214" i="6"/>
  <c r="K214" i="6"/>
  <c r="L214" i="6"/>
  <c r="M214" i="6"/>
  <c r="N214" i="6"/>
  <c r="O214" i="6"/>
  <c r="P214" i="6"/>
  <c r="Q214" i="6"/>
  <c r="R214" i="6"/>
  <c r="S214" i="6"/>
  <c r="T214" i="6"/>
  <c r="D215" i="6"/>
  <c r="E215" i="6"/>
  <c r="F215" i="6"/>
  <c r="G215" i="6"/>
  <c r="H215" i="6"/>
  <c r="I215" i="6"/>
  <c r="J215" i="6"/>
  <c r="K215" i="6"/>
  <c r="L215" i="6"/>
  <c r="M215" i="6"/>
  <c r="N215" i="6"/>
  <c r="O215" i="6"/>
  <c r="P215" i="6"/>
  <c r="Q215" i="6"/>
  <c r="R215" i="6"/>
  <c r="S215" i="6"/>
  <c r="T215" i="6"/>
  <c r="D216" i="6"/>
  <c r="E216" i="6"/>
  <c r="F216" i="6"/>
  <c r="G216" i="6"/>
  <c r="H216" i="6"/>
  <c r="I216" i="6"/>
  <c r="J216" i="6"/>
  <c r="K216" i="6"/>
  <c r="L216" i="6"/>
  <c r="M216" i="6"/>
  <c r="N216" i="6"/>
  <c r="O216" i="6"/>
  <c r="P216" i="6"/>
  <c r="Q216" i="6"/>
  <c r="R216" i="6"/>
  <c r="S216" i="6"/>
  <c r="T216" i="6"/>
  <c r="D217" i="6"/>
  <c r="E217" i="6"/>
  <c r="F217" i="6"/>
  <c r="G217" i="6"/>
  <c r="H217" i="6"/>
  <c r="I217" i="6"/>
  <c r="J217" i="6"/>
  <c r="K217" i="6"/>
  <c r="L217" i="6"/>
  <c r="M217" i="6"/>
  <c r="N217" i="6"/>
  <c r="O217" i="6"/>
  <c r="P217" i="6"/>
  <c r="Q217" i="6"/>
  <c r="R217" i="6"/>
  <c r="S217" i="6"/>
  <c r="T217" i="6"/>
  <c r="D218" i="6"/>
  <c r="E218" i="6"/>
  <c r="F218" i="6"/>
  <c r="G218" i="6"/>
  <c r="H218" i="6"/>
  <c r="I218" i="6"/>
  <c r="J218" i="6"/>
  <c r="K218" i="6"/>
  <c r="L218" i="6"/>
  <c r="M218" i="6"/>
  <c r="N218" i="6"/>
  <c r="O218" i="6"/>
  <c r="P218" i="6"/>
  <c r="Q218" i="6"/>
  <c r="R218" i="6"/>
  <c r="S218" i="6"/>
  <c r="T218" i="6"/>
  <c r="D219" i="6"/>
  <c r="E219" i="6"/>
  <c r="F219" i="6"/>
  <c r="G219" i="6"/>
  <c r="H219" i="6"/>
  <c r="I219" i="6"/>
  <c r="J219" i="6"/>
  <c r="K219" i="6"/>
  <c r="L219" i="6"/>
  <c r="M219" i="6"/>
  <c r="N219" i="6"/>
  <c r="O219" i="6"/>
  <c r="P219" i="6"/>
  <c r="Q219" i="6"/>
  <c r="R219" i="6"/>
  <c r="S219" i="6"/>
  <c r="T219" i="6"/>
  <c r="D220" i="6"/>
  <c r="E220" i="6"/>
  <c r="F220" i="6"/>
  <c r="G220" i="6"/>
  <c r="H220" i="6"/>
  <c r="I220" i="6"/>
  <c r="J220" i="6"/>
  <c r="K220" i="6"/>
  <c r="L220" i="6"/>
  <c r="M220" i="6"/>
  <c r="N220" i="6"/>
  <c r="O220" i="6"/>
  <c r="P220" i="6"/>
  <c r="Q220" i="6"/>
  <c r="R220" i="6"/>
  <c r="S220" i="6"/>
  <c r="T220" i="6"/>
  <c r="D221" i="6"/>
  <c r="E221" i="6"/>
  <c r="F221" i="6"/>
  <c r="G221" i="6"/>
  <c r="H221" i="6"/>
  <c r="I221" i="6"/>
  <c r="J221" i="6"/>
  <c r="K221" i="6"/>
  <c r="L221" i="6"/>
  <c r="M221" i="6"/>
  <c r="N221" i="6"/>
  <c r="O221" i="6"/>
  <c r="P221" i="6"/>
  <c r="Q221" i="6"/>
  <c r="R221" i="6"/>
  <c r="S221" i="6"/>
  <c r="T221" i="6"/>
  <c r="D222" i="6"/>
  <c r="E222" i="6"/>
  <c r="F222" i="6"/>
  <c r="G222" i="6"/>
  <c r="H222" i="6"/>
  <c r="I222" i="6"/>
  <c r="J222" i="6"/>
  <c r="K222" i="6"/>
  <c r="L222" i="6"/>
  <c r="M222" i="6"/>
  <c r="N222" i="6"/>
  <c r="O222" i="6"/>
  <c r="P222" i="6"/>
  <c r="Q222" i="6"/>
  <c r="R222" i="6"/>
  <c r="S222" i="6"/>
  <c r="T222" i="6"/>
  <c r="D223" i="6"/>
  <c r="E223" i="6"/>
  <c r="F223" i="6"/>
  <c r="G223" i="6"/>
  <c r="H223" i="6"/>
  <c r="I223" i="6"/>
  <c r="J223" i="6"/>
  <c r="K223" i="6"/>
  <c r="L223" i="6"/>
  <c r="M223" i="6"/>
  <c r="N223" i="6"/>
  <c r="O223" i="6"/>
  <c r="P223" i="6"/>
  <c r="Q223" i="6"/>
  <c r="R223" i="6"/>
  <c r="S223" i="6"/>
  <c r="T223" i="6"/>
  <c r="D224" i="6"/>
  <c r="E224" i="6"/>
  <c r="F224" i="6"/>
  <c r="G224" i="6"/>
  <c r="H224" i="6"/>
  <c r="I224" i="6"/>
  <c r="J224" i="6"/>
  <c r="K224" i="6"/>
  <c r="L224" i="6"/>
  <c r="M224" i="6"/>
  <c r="N224" i="6"/>
  <c r="O224" i="6"/>
  <c r="P224" i="6"/>
  <c r="Q224" i="6"/>
  <c r="R224" i="6"/>
  <c r="S224" i="6"/>
  <c r="T224" i="6"/>
  <c r="D225" i="6"/>
  <c r="E225" i="6"/>
  <c r="F225" i="6"/>
  <c r="G225" i="6"/>
  <c r="H225" i="6"/>
  <c r="I225" i="6"/>
  <c r="J225" i="6"/>
  <c r="K225" i="6"/>
  <c r="L225" i="6"/>
  <c r="M225" i="6"/>
  <c r="N225" i="6"/>
  <c r="O225" i="6"/>
  <c r="P225" i="6"/>
  <c r="Q225" i="6"/>
  <c r="R225" i="6"/>
  <c r="S225" i="6"/>
  <c r="T225" i="6"/>
  <c r="D226" i="6"/>
  <c r="E226" i="6"/>
  <c r="F226" i="6"/>
  <c r="G226" i="6"/>
  <c r="H226" i="6"/>
  <c r="I226" i="6"/>
  <c r="J226" i="6"/>
  <c r="K226" i="6"/>
  <c r="L226" i="6"/>
  <c r="M226" i="6"/>
  <c r="N226" i="6"/>
  <c r="O226" i="6"/>
  <c r="P226" i="6"/>
  <c r="Q226" i="6"/>
  <c r="R226" i="6"/>
  <c r="S226" i="6"/>
  <c r="T226" i="6"/>
  <c r="D227" i="6"/>
  <c r="E227" i="6"/>
  <c r="F227" i="6"/>
  <c r="G227" i="6"/>
  <c r="H227" i="6"/>
  <c r="I227" i="6"/>
  <c r="J227" i="6"/>
  <c r="K227" i="6"/>
  <c r="L227" i="6"/>
  <c r="M227" i="6"/>
  <c r="N227" i="6"/>
  <c r="O227" i="6"/>
  <c r="P227" i="6"/>
  <c r="Q227" i="6"/>
  <c r="R227" i="6"/>
  <c r="S227" i="6"/>
  <c r="T227" i="6"/>
  <c r="D228" i="6"/>
  <c r="E228" i="6"/>
  <c r="F228" i="6"/>
  <c r="G228" i="6"/>
  <c r="H228" i="6"/>
  <c r="I228" i="6"/>
  <c r="J228" i="6"/>
  <c r="K228" i="6"/>
  <c r="L228" i="6"/>
  <c r="M228" i="6"/>
  <c r="N228" i="6"/>
  <c r="O228" i="6"/>
  <c r="P228" i="6"/>
  <c r="Q228" i="6"/>
  <c r="R228" i="6"/>
  <c r="S228" i="6"/>
  <c r="T228" i="6"/>
  <c r="D229" i="6"/>
  <c r="E229" i="6"/>
  <c r="F229" i="6"/>
  <c r="G229" i="6"/>
  <c r="H229" i="6"/>
  <c r="I229" i="6"/>
  <c r="J229" i="6"/>
  <c r="K229" i="6"/>
  <c r="L229" i="6"/>
  <c r="M229" i="6"/>
  <c r="N229" i="6"/>
  <c r="O229" i="6"/>
  <c r="P229" i="6"/>
  <c r="Q229" i="6"/>
  <c r="R229" i="6"/>
  <c r="S229" i="6"/>
  <c r="T229" i="6"/>
  <c r="D230" i="6"/>
  <c r="E230" i="6"/>
  <c r="F230" i="6"/>
  <c r="G230" i="6"/>
  <c r="H230" i="6"/>
  <c r="I230" i="6"/>
  <c r="J230" i="6"/>
  <c r="K230" i="6"/>
  <c r="L230" i="6"/>
  <c r="M230" i="6"/>
  <c r="N230" i="6"/>
  <c r="O230" i="6"/>
  <c r="P230" i="6"/>
  <c r="Q230" i="6"/>
  <c r="R230" i="6"/>
  <c r="S230" i="6"/>
  <c r="T230" i="6"/>
  <c r="D231" i="6"/>
  <c r="E231" i="6"/>
  <c r="F231" i="6"/>
  <c r="G231" i="6"/>
  <c r="H231" i="6"/>
  <c r="I231" i="6"/>
  <c r="J231" i="6"/>
  <c r="K231" i="6"/>
  <c r="L231" i="6"/>
  <c r="M231" i="6"/>
  <c r="N231" i="6"/>
  <c r="O231" i="6"/>
  <c r="P231" i="6"/>
  <c r="Q231" i="6"/>
  <c r="R231" i="6"/>
  <c r="S231" i="6"/>
  <c r="T231" i="6"/>
  <c r="D232" i="6"/>
  <c r="E232" i="6"/>
  <c r="F232" i="6"/>
  <c r="G232" i="6"/>
  <c r="H232" i="6"/>
  <c r="I232" i="6"/>
  <c r="J232" i="6"/>
  <c r="K232" i="6"/>
  <c r="L232" i="6"/>
  <c r="M232" i="6"/>
  <c r="N232" i="6"/>
  <c r="O232" i="6"/>
  <c r="P232" i="6"/>
  <c r="Q232" i="6"/>
  <c r="R232" i="6"/>
  <c r="S232" i="6"/>
  <c r="T232" i="6"/>
  <c r="D233" i="6"/>
  <c r="E233" i="6"/>
  <c r="F233" i="6"/>
  <c r="G233" i="6"/>
  <c r="H233" i="6"/>
  <c r="I233" i="6"/>
  <c r="J233" i="6"/>
  <c r="K233" i="6"/>
  <c r="L233" i="6"/>
  <c r="M233" i="6"/>
  <c r="N233" i="6"/>
  <c r="O233" i="6"/>
  <c r="P233" i="6"/>
  <c r="Q233" i="6"/>
  <c r="R233" i="6"/>
  <c r="S233" i="6"/>
  <c r="T233" i="6"/>
  <c r="D234" i="6"/>
  <c r="E234" i="6"/>
  <c r="F234" i="6"/>
  <c r="G234" i="6"/>
  <c r="H234" i="6"/>
  <c r="I234" i="6"/>
  <c r="J234" i="6"/>
  <c r="K234" i="6"/>
  <c r="L234" i="6"/>
  <c r="M234" i="6"/>
  <c r="N234" i="6"/>
  <c r="O234" i="6"/>
  <c r="P234" i="6"/>
  <c r="Q234" i="6"/>
  <c r="R234" i="6"/>
  <c r="S234" i="6"/>
  <c r="T234" i="6"/>
  <c r="D235" i="6"/>
  <c r="E235" i="6"/>
  <c r="F235" i="6"/>
  <c r="G235" i="6"/>
  <c r="H235" i="6"/>
  <c r="I235" i="6"/>
  <c r="J235" i="6"/>
  <c r="K235" i="6"/>
  <c r="L235" i="6"/>
  <c r="M235" i="6"/>
  <c r="N235" i="6"/>
  <c r="O235" i="6"/>
  <c r="P235" i="6"/>
  <c r="Q235" i="6"/>
  <c r="R235" i="6"/>
  <c r="S235" i="6"/>
  <c r="T235" i="6"/>
  <c r="D236" i="6"/>
  <c r="E236" i="6"/>
  <c r="F236" i="6"/>
  <c r="G236" i="6"/>
  <c r="H236" i="6"/>
  <c r="I236" i="6"/>
  <c r="J236" i="6"/>
  <c r="K236" i="6"/>
  <c r="L236" i="6"/>
  <c r="M236" i="6"/>
  <c r="N236" i="6"/>
  <c r="O236" i="6"/>
  <c r="P236" i="6"/>
  <c r="Q236" i="6"/>
  <c r="R236" i="6"/>
  <c r="S236" i="6"/>
  <c r="T236" i="6"/>
  <c r="D237" i="6"/>
  <c r="E237" i="6"/>
  <c r="F237" i="6"/>
  <c r="G237" i="6"/>
  <c r="H237" i="6"/>
  <c r="I237" i="6"/>
  <c r="J237" i="6"/>
  <c r="K237" i="6"/>
  <c r="L237" i="6"/>
  <c r="M237" i="6"/>
  <c r="N237" i="6"/>
  <c r="O237" i="6"/>
  <c r="P237" i="6"/>
  <c r="Q237" i="6"/>
  <c r="R237" i="6"/>
  <c r="S237" i="6"/>
  <c r="T237" i="6"/>
  <c r="D238" i="6"/>
  <c r="E238" i="6"/>
  <c r="F238" i="6"/>
  <c r="G238" i="6"/>
  <c r="H238" i="6"/>
  <c r="I238" i="6"/>
  <c r="J238" i="6"/>
  <c r="K238" i="6"/>
  <c r="L238" i="6"/>
  <c r="M238" i="6"/>
  <c r="N238" i="6"/>
  <c r="O238" i="6"/>
  <c r="P238" i="6"/>
  <c r="Q238" i="6"/>
  <c r="R238" i="6"/>
  <c r="S238" i="6"/>
  <c r="T238" i="6"/>
  <c r="D239" i="6"/>
  <c r="E239" i="6"/>
  <c r="F239" i="6"/>
  <c r="G239" i="6"/>
  <c r="H239" i="6"/>
  <c r="I239" i="6"/>
  <c r="J239" i="6"/>
  <c r="K239" i="6"/>
  <c r="L239" i="6"/>
  <c r="M239" i="6"/>
  <c r="N239" i="6"/>
  <c r="O239" i="6"/>
  <c r="P239" i="6"/>
  <c r="Q239" i="6"/>
  <c r="R239" i="6"/>
  <c r="S239" i="6"/>
  <c r="T239" i="6"/>
  <c r="D240" i="6"/>
  <c r="E240" i="6"/>
  <c r="F240" i="6"/>
  <c r="G240" i="6"/>
  <c r="H240" i="6"/>
  <c r="I240" i="6"/>
  <c r="J240" i="6"/>
  <c r="K240" i="6"/>
  <c r="L240" i="6"/>
  <c r="M240" i="6"/>
  <c r="N240" i="6"/>
  <c r="O240" i="6"/>
  <c r="P240" i="6"/>
  <c r="Q240" i="6"/>
  <c r="R240" i="6"/>
  <c r="S240" i="6"/>
  <c r="T240" i="6"/>
  <c r="D241" i="6"/>
  <c r="E241" i="6"/>
  <c r="F241" i="6"/>
  <c r="G241" i="6"/>
  <c r="H241" i="6"/>
  <c r="I241" i="6"/>
  <c r="J241" i="6"/>
  <c r="K241" i="6"/>
  <c r="L241" i="6"/>
  <c r="M241" i="6"/>
  <c r="N241" i="6"/>
  <c r="O241" i="6"/>
  <c r="P241" i="6"/>
  <c r="Q241" i="6"/>
  <c r="R241" i="6"/>
  <c r="S241" i="6"/>
  <c r="T241" i="6"/>
  <c r="D242" i="6"/>
  <c r="E242" i="6"/>
  <c r="F242" i="6"/>
  <c r="G242" i="6"/>
  <c r="H242" i="6"/>
  <c r="I242" i="6"/>
  <c r="J242" i="6"/>
  <c r="K242" i="6"/>
  <c r="L242" i="6"/>
  <c r="M242" i="6"/>
  <c r="N242" i="6"/>
  <c r="O242" i="6"/>
  <c r="P242" i="6"/>
  <c r="Q242" i="6"/>
  <c r="R242" i="6"/>
  <c r="S242" i="6"/>
  <c r="T242" i="6"/>
  <c r="D243" i="6"/>
  <c r="E243" i="6"/>
  <c r="F243" i="6"/>
  <c r="G243" i="6"/>
  <c r="H243" i="6"/>
  <c r="I243" i="6"/>
  <c r="J243" i="6"/>
  <c r="K243" i="6"/>
  <c r="L243" i="6"/>
  <c r="M243" i="6"/>
  <c r="N243" i="6"/>
  <c r="O243" i="6"/>
  <c r="P243" i="6"/>
  <c r="Q243" i="6"/>
  <c r="R243" i="6"/>
  <c r="S243" i="6"/>
  <c r="T243" i="6"/>
  <c r="D244" i="6"/>
  <c r="E244" i="6"/>
  <c r="F244" i="6"/>
  <c r="G244" i="6"/>
  <c r="H244" i="6"/>
  <c r="I244" i="6"/>
  <c r="J244" i="6"/>
  <c r="K244" i="6"/>
  <c r="L244" i="6"/>
  <c r="M244" i="6"/>
  <c r="N244" i="6"/>
  <c r="O244" i="6"/>
  <c r="P244" i="6"/>
  <c r="Q244" i="6"/>
  <c r="R244" i="6"/>
  <c r="S244" i="6"/>
  <c r="T244" i="6"/>
  <c r="D245" i="6"/>
  <c r="E245" i="6"/>
  <c r="F245" i="6"/>
  <c r="G245" i="6"/>
  <c r="H245" i="6"/>
  <c r="I245" i="6"/>
  <c r="J245" i="6"/>
  <c r="K245" i="6"/>
  <c r="L245" i="6"/>
  <c r="M245" i="6"/>
  <c r="N245" i="6"/>
  <c r="O245" i="6"/>
  <c r="P245" i="6"/>
  <c r="Q245" i="6"/>
  <c r="R245" i="6"/>
  <c r="S245" i="6"/>
  <c r="T245" i="6"/>
  <c r="D246" i="6"/>
  <c r="E246" i="6"/>
  <c r="F246" i="6"/>
  <c r="G246" i="6"/>
  <c r="H246" i="6"/>
  <c r="I246" i="6"/>
  <c r="J246" i="6"/>
  <c r="K246" i="6"/>
  <c r="L246" i="6"/>
  <c r="M246" i="6"/>
  <c r="N246" i="6"/>
  <c r="O246" i="6"/>
  <c r="P246" i="6"/>
  <c r="Q246" i="6"/>
  <c r="R246" i="6"/>
  <c r="S246" i="6"/>
  <c r="T246" i="6"/>
  <c r="D247" i="6"/>
  <c r="E247" i="6"/>
  <c r="F247" i="6"/>
  <c r="G247" i="6"/>
  <c r="H247" i="6"/>
  <c r="I247" i="6"/>
  <c r="J247" i="6"/>
  <c r="K247" i="6"/>
  <c r="L247" i="6"/>
  <c r="M247" i="6"/>
  <c r="N247" i="6"/>
  <c r="O247" i="6"/>
  <c r="P247" i="6"/>
  <c r="Q247" i="6"/>
  <c r="R247" i="6"/>
  <c r="S247" i="6"/>
  <c r="T247" i="6"/>
  <c r="D248" i="6"/>
  <c r="E248" i="6"/>
  <c r="F248" i="6"/>
  <c r="G248" i="6"/>
  <c r="H248" i="6"/>
  <c r="I248" i="6"/>
  <c r="J248" i="6"/>
  <c r="K248" i="6"/>
  <c r="L248" i="6"/>
  <c r="M248" i="6"/>
  <c r="N248" i="6"/>
  <c r="O248" i="6"/>
  <c r="P248" i="6"/>
  <c r="Q248" i="6"/>
  <c r="R248" i="6"/>
  <c r="S248" i="6"/>
  <c r="T248" i="6"/>
  <c r="D249" i="6"/>
  <c r="E249" i="6"/>
  <c r="F249" i="6"/>
  <c r="G249" i="6"/>
  <c r="H249" i="6"/>
  <c r="I249" i="6"/>
  <c r="J249" i="6"/>
  <c r="K249" i="6"/>
  <c r="L249" i="6"/>
  <c r="M249" i="6"/>
  <c r="N249" i="6"/>
  <c r="O249" i="6"/>
  <c r="P249" i="6"/>
  <c r="Q249" i="6"/>
  <c r="R249" i="6"/>
  <c r="S249" i="6"/>
  <c r="T249" i="6"/>
  <c r="D250" i="6"/>
  <c r="E250" i="6"/>
  <c r="F250" i="6"/>
  <c r="G250" i="6"/>
  <c r="H250" i="6"/>
  <c r="I250" i="6"/>
  <c r="J250" i="6"/>
  <c r="K250" i="6"/>
  <c r="L250" i="6"/>
  <c r="M250" i="6"/>
  <c r="N250" i="6"/>
  <c r="O250" i="6"/>
  <c r="P250" i="6"/>
  <c r="Q250" i="6"/>
  <c r="R250" i="6"/>
  <c r="S250" i="6"/>
  <c r="T250" i="6"/>
  <c r="D251" i="6"/>
  <c r="E251" i="6"/>
  <c r="F251" i="6"/>
  <c r="G251" i="6"/>
  <c r="H251" i="6"/>
  <c r="I251" i="6"/>
  <c r="J251" i="6"/>
  <c r="K251" i="6"/>
  <c r="L251" i="6"/>
  <c r="M251" i="6"/>
  <c r="N251" i="6"/>
  <c r="O251" i="6"/>
  <c r="P251" i="6"/>
  <c r="Q251" i="6"/>
  <c r="R251" i="6"/>
  <c r="S251" i="6"/>
  <c r="T251" i="6"/>
  <c r="D252" i="6"/>
  <c r="E252" i="6"/>
  <c r="F252" i="6"/>
  <c r="G252" i="6"/>
  <c r="H252" i="6"/>
  <c r="I252" i="6"/>
  <c r="J252" i="6"/>
  <c r="K252" i="6"/>
  <c r="L252" i="6"/>
  <c r="M252" i="6"/>
  <c r="N252" i="6"/>
  <c r="O252" i="6"/>
  <c r="P252" i="6"/>
  <c r="Q252" i="6"/>
  <c r="R252" i="6"/>
  <c r="S252" i="6"/>
  <c r="T252" i="6"/>
  <c r="D253" i="6"/>
  <c r="E253" i="6"/>
  <c r="F253" i="6"/>
  <c r="G253" i="6"/>
  <c r="H253" i="6"/>
  <c r="I253" i="6"/>
  <c r="J253" i="6"/>
  <c r="K253" i="6"/>
  <c r="L253" i="6"/>
  <c r="M253" i="6"/>
  <c r="N253" i="6"/>
  <c r="O253" i="6"/>
  <c r="P253" i="6"/>
  <c r="Q253" i="6"/>
  <c r="R253" i="6"/>
  <c r="S253" i="6"/>
  <c r="T253" i="6"/>
  <c r="D254" i="6"/>
  <c r="E254" i="6"/>
  <c r="F254" i="6"/>
  <c r="G254" i="6"/>
  <c r="H254" i="6"/>
  <c r="I254" i="6"/>
  <c r="J254" i="6"/>
  <c r="K254" i="6"/>
  <c r="L254" i="6"/>
  <c r="M254" i="6"/>
  <c r="N254" i="6"/>
  <c r="O254" i="6"/>
  <c r="P254" i="6"/>
  <c r="Q254" i="6"/>
  <c r="R254" i="6"/>
  <c r="S254" i="6"/>
  <c r="T254" i="6"/>
  <c r="D255" i="6"/>
  <c r="E255" i="6"/>
  <c r="F255" i="6"/>
  <c r="G255" i="6"/>
  <c r="H255" i="6"/>
  <c r="I255" i="6"/>
  <c r="J255" i="6"/>
  <c r="K255" i="6"/>
  <c r="L255" i="6"/>
  <c r="M255" i="6"/>
  <c r="N255" i="6"/>
  <c r="O255" i="6"/>
  <c r="P255" i="6"/>
  <c r="Q255" i="6"/>
  <c r="R255" i="6"/>
  <c r="S255" i="6"/>
  <c r="T255" i="6"/>
  <c r="D256" i="6"/>
  <c r="E256" i="6"/>
  <c r="F256" i="6"/>
  <c r="G256" i="6"/>
  <c r="H256" i="6"/>
  <c r="I256" i="6"/>
  <c r="J256" i="6"/>
  <c r="K256" i="6"/>
  <c r="L256" i="6"/>
  <c r="M256" i="6"/>
  <c r="N256" i="6"/>
  <c r="O256" i="6"/>
  <c r="P256" i="6"/>
  <c r="Q256" i="6"/>
  <c r="R256" i="6"/>
  <c r="S256" i="6"/>
  <c r="T256" i="6"/>
  <c r="D257" i="6"/>
  <c r="E257" i="6"/>
  <c r="F257" i="6"/>
  <c r="G257" i="6"/>
  <c r="H257" i="6"/>
  <c r="I257" i="6"/>
  <c r="J257" i="6"/>
  <c r="K257" i="6"/>
  <c r="L257" i="6"/>
  <c r="M257" i="6"/>
  <c r="N257" i="6"/>
  <c r="O257" i="6"/>
  <c r="P257" i="6"/>
  <c r="Q257" i="6"/>
  <c r="R257" i="6"/>
  <c r="S257" i="6"/>
  <c r="T257" i="6"/>
  <c r="D258" i="6"/>
  <c r="E258" i="6"/>
  <c r="F258" i="6"/>
  <c r="G258" i="6"/>
  <c r="H258" i="6"/>
  <c r="I258" i="6"/>
  <c r="J258" i="6"/>
  <c r="K258" i="6"/>
  <c r="L258" i="6"/>
  <c r="M258" i="6"/>
  <c r="N258" i="6"/>
  <c r="O258" i="6"/>
  <c r="P258" i="6"/>
  <c r="Q258" i="6"/>
  <c r="R258" i="6"/>
  <c r="S258" i="6"/>
  <c r="T258" i="6"/>
  <c r="D259" i="6"/>
  <c r="E259" i="6"/>
  <c r="F259" i="6"/>
  <c r="G259" i="6"/>
  <c r="H259" i="6"/>
  <c r="I259" i="6"/>
  <c r="J259" i="6"/>
  <c r="K259" i="6"/>
  <c r="L259" i="6"/>
  <c r="M259" i="6"/>
  <c r="N259" i="6"/>
  <c r="O259" i="6"/>
  <c r="P259" i="6"/>
  <c r="Q259" i="6"/>
  <c r="R259" i="6"/>
  <c r="S259" i="6"/>
  <c r="T259" i="6"/>
  <c r="D260" i="6"/>
  <c r="E260" i="6"/>
  <c r="F260" i="6"/>
  <c r="G260" i="6"/>
  <c r="H260" i="6"/>
  <c r="I260" i="6"/>
  <c r="J260" i="6"/>
  <c r="K260" i="6"/>
  <c r="L260" i="6"/>
  <c r="M260" i="6"/>
  <c r="N260" i="6"/>
  <c r="O260" i="6"/>
  <c r="P260" i="6"/>
  <c r="Q260" i="6"/>
  <c r="R260" i="6"/>
  <c r="S260" i="6"/>
  <c r="T260" i="6"/>
  <c r="D261" i="6"/>
  <c r="E261" i="6"/>
  <c r="F261" i="6"/>
  <c r="G261" i="6"/>
  <c r="H261" i="6"/>
  <c r="I261" i="6"/>
  <c r="J261" i="6"/>
  <c r="K261" i="6"/>
  <c r="L261" i="6"/>
  <c r="M261" i="6"/>
  <c r="N261" i="6"/>
  <c r="O261" i="6"/>
  <c r="P261" i="6"/>
  <c r="Q261" i="6"/>
  <c r="R261" i="6"/>
  <c r="S261" i="6"/>
  <c r="T261" i="6"/>
  <c r="D262" i="6"/>
  <c r="E262" i="6"/>
  <c r="F262" i="6"/>
  <c r="G262" i="6"/>
  <c r="H262" i="6"/>
  <c r="I262" i="6"/>
  <c r="J262" i="6"/>
  <c r="K262" i="6"/>
  <c r="L262" i="6"/>
  <c r="M262" i="6"/>
  <c r="N262" i="6"/>
  <c r="O262" i="6"/>
  <c r="P262" i="6"/>
  <c r="Q262" i="6"/>
  <c r="R262" i="6"/>
  <c r="S262" i="6"/>
  <c r="T262" i="6"/>
  <c r="D263" i="6"/>
  <c r="E263" i="6"/>
  <c r="F263" i="6"/>
  <c r="G263" i="6"/>
  <c r="H263" i="6"/>
  <c r="I263" i="6"/>
  <c r="J263" i="6"/>
  <c r="K263" i="6"/>
  <c r="L263" i="6"/>
  <c r="M263" i="6"/>
  <c r="N263" i="6"/>
  <c r="O263" i="6"/>
  <c r="P263" i="6"/>
  <c r="Q263" i="6"/>
  <c r="R263" i="6"/>
  <c r="S263" i="6"/>
  <c r="T263" i="6"/>
  <c r="D264" i="6"/>
  <c r="E264" i="6"/>
  <c r="F264" i="6"/>
  <c r="G264" i="6"/>
  <c r="H264" i="6"/>
  <c r="I264" i="6"/>
  <c r="J264" i="6"/>
  <c r="K264" i="6"/>
  <c r="L264" i="6"/>
  <c r="M264" i="6"/>
  <c r="N264" i="6"/>
  <c r="O264" i="6"/>
  <c r="P264" i="6"/>
  <c r="Q264" i="6"/>
  <c r="R264" i="6"/>
  <c r="S264" i="6"/>
  <c r="T264" i="6"/>
  <c r="D265" i="6"/>
  <c r="E265" i="6"/>
  <c r="F265" i="6"/>
  <c r="G265" i="6"/>
  <c r="H265" i="6"/>
  <c r="I265" i="6"/>
  <c r="J265" i="6"/>
  <c r="K265" i="6"/>
  <c r="L265" i="6"/>
  <c r="M265" i="6"/>
  <c r="N265" i="6"/>
  <c r="O265" i="6"/>
  <c r="P265" i="6"/>
  <c r="Q265" i="6"/>
  <c r="R265" i="6"/>
  <c r="S265" i="6"/>
  <c r="T265" i="6"/>
  <c r="D266" i="6"/>
  <c r="E266" i="6"/>
  <c r="F266" i="6"/>
  <c r="G266" i="6"/>
  <c r="H266" i="6"/>
  <c r="I266" i="6"/>
  <c r="J266" i="6"/>
  <c r="K266" i="6"/>
  <c r="L266" i="6"/>
  <c r="M266" i="6"/>
  <c r="N266" i="6"/>
  <c r="O266" i="6"/>
  <c r="P266" i="6"/>
  <c r="Q266" i="6"/>
  <c r="R266" i="6"/>
  <c r="S266" i="6"/>
  <c r="T266" i="6"/>
  <c r="D267" i="6"/>
  <c r="E267" i="6"/>
  <c r="F267" i="6"/>
  <c r="G267" i="6"/>
  <c r="H267" i="6"/>
  <c r="I267" i="6"/>
  <c r="J267" i="6"/>
  <c r="K267" i="6"/>
  <c r="L267" i="6"/>
  <c r="M267" i="6"/>
  <c r="N267" i="6"/>
  <c r="O267" i="6"/>
  <c r="P267" i="6"/>
  <c r="Q267" i="6"/>
  <c r="R267" i="6"/>
  <c r="S267" i="6"/>
  <c r="T267" i="6"/>
  <c r="D268" i="6"/>
  <c r="E268" i="6"/>
  <c r="F268" i="6"/>
  <c r="G268" i="6"/>
  <c r="H268" i="6"/>
  <c r="I268" i="6"/>
  <c r="J268" i="6"/>
  <c r="K268" i="6"/>
  <c r="L268" i="6"/>
  <c r="M268" i="6"/>
  <c r="N268" i="6"/>
  <c r="O268" i="6"/>
  <c r="P268" i="6"/>
  <c r="Q268" i="6"/>
  <c r="R268" i="6"/>
  <c r="S268" i="6"/>
  <c r="T268" i="6"/>
  <c r="D269" i="6"/>
  <c r="E269" i="6"/>
  <c r="F269" i="6"/>
  <c r="G269" i="6"/>
  <c r="H269" i="6"/>
  <c r="I269" i="6"/>
  <c r="J269" i="6"/>
  <c r="K269" i="6"/>
  <c r="L269" i="6"/>
  <c r="M269" i="6"/>
  <c r="N269" i="6"/>
  <c r="O269" i="6"/>
  <c r="P269" i="6"/>
  <c r="Q269" i="6"/>
  <c r="R269" i="6"/>
  <c r="S269" i="6"/>
  <c r="T269" i="6"/>
  <c r="D270" i="6"/>
  <c r="E270" i="6"/>
  <c r="F270" i="6"/>
  <c r="G270" i="6"/>
  <c r="H270" i="6"/>
  <c r="I270" i="6"/>
  <c r="J270" i="6"/>
  <c r="K270" i="6"/>
  <c r="L270" i="6"/>
  <c r="M270" i="6"/>
  <c r="N270" i="6"/>
  <c r="O270" i="6"/>
  <c r="P270" i="6"/>
  <c r="Q270" i="6"/>
  <c r="R270" i="6"/>
  <c r="S270" i="6"/>
  <c r="T270" i="6"/>
  <c r="D271" i="6"/>
  <c r="E271" i="6"/>
  <c r="F271" i="6"/>
  <c r="G271" i="6"/>
  <c r="H271" i="6"/>
  <c r="I271" i="6"/>
  <c r="J271" i="6"/>
  <c r="K271" i="6"/>
  <c r="L271" i="6"/>
  <c r="M271" i="6"/>
  <c r="N271" i="6"/>
  <c r="O271" i="6"/>
  <c r="P271" i="6"/>
  <c r="Q271" i="6"/>
  <c r="R271" i="6"/>
  <c r="S271" i="6"/>
  <c r="T271" i="6"/>
  <c r="D272" i="6"/>
  <c r="E272" i="6"/>
  <c r="F272" i="6"/>
  <c r="G272" i="6"/>
  <c r="H272" i="6"/>
  <c r="I272" i="6"/>
  <c r="J272" i="6"/>
  <c r="K272" i="6"/>
  <c r="L272" i="6"/>
  <c r="M272" i="6"/>
  <c r="N272" i="6"/>
  <c r="O272" i="6"/>
  <c r="P272" i="6"/>
  <c r="Q272" i="6"/>
  <c r="R272" i="6"/>
  <c r="S272" i="6"/>
  <c r="T272" i="6"/>
  <c r="D273" i="6"/>
  <c r="E273" i="6"/>
  <c r="F273" i="6"/>
  <c r="G273" i="6"/>
  <c r="H273" i="6"/>
  <c r="I273" i="6"/>
  <c r="J273" i="6"/>
  <c r="K273" i="6"/>
  <c r="L273" i="6"/>
  <c r="M273" i="6"/>
  <c r="N273" i="6"/>
  <c r="O273" i="6"/>
  <c r="P273" i="6"/>
  <c r="Q273" i="6"/>
  <c r="R273" i="6"/>
  <c r="S273" i="6"/>
  <c r="T273" i="6"/>
  <c r="D274" i="6"/>
  <c r="E274" i="6"/>
  <c r="F274" i="6"/>
  <c r="G274" i="6"/>
  <c r="H274" i="6"/>
  <c r="I274" i="6"/>
  <c r="J274" i="6"/>
  <c r="K274" i="6"/>
  <c r="L274" i="6"/>
  <c r="M274" i="6"/>
  <c r="N274" i="6"/>
  <c r="O274" i="6"/>
  <c r="P274" i="6"/>
  <c r="Q274" i="6"/>
  <c r="R274" i="6"/>
  <c r="S274" i="6"/>
  <c r="T274" i="6"/>
  <c r="D275" i="6"/>
  <c r="E275" i="6"/>
  <c r="F275" i="6"/>
  <c r="G275" i="6"/>
  <c r="H275" i="6"/>
  <c r="I275" i="6"/>
  <c r="J275" i="6"/>
  <c r="K275" i="6"/>
  <c r="L275" i="6"/>
  <c r="M275" i="6"/>
  <c r="N275" i="6"/>
  <c r="O275" i="6"/>
  <c r="P275" i="6"/>
  <c r="Q275" i="6"/>
  <c r="R275" i="6"/>
  <c r="S275" i="6"/>
  <c r="T275" i="6"/>
  <c r="D276" i="6"/>
  <c r="E276" i="6"/>
  <c r="F276" i="6"/>
  <c r="G276" i="6"/>
  <c r="H276" i="6"/>
  <c r="I276" i="6"/>
  <c r="J276" i="6"/>
  <c r="K276" i="6"/>
  <c r="L276" i="6"/>
  <c r="M276" i="6"/>
  <c r="N276" i="6"/>
  <c r="O276" i="6"/>
  <c r="P276" i="6"/>
  <c r="Q276" i="6"/>
  <c r="R276" i="6"/>
  <c r="S276" i="6"/>
  <c r="T276" i="6"/>
  <c r="D277" i="6"/>
  <c r="E277" i="6"/>
  <c r="F277" i="6"/>
  <c r="G277" i="6"/>
  <c r="H277" i="6"/>
  <c r="I277" i="6"/>
  <c r="J277" i="6"/>
  <c r="K277" i="6"/>
  <c r="L277" i="6"/>
  <c r="M277" i="6"/>
  <c r="N277" i="6"/>
  <c r="O277" i="6"/>
  <c r="P277" i="6"/>
  <c r="Q277" i="6"/>
  <c r="R277" i="6"/>
  <c r="S277" i="6"/>
  <c r="T277" i="6"/>
  <c r="D278" i="6"/>
  <c r="E278" i="6"/>
  <c r="F278" i="6"/>
  <c r="G278" i="6"/>
  <c r="H278" i="6"/>
  <c r="I278" i="6"/>
  <c r="J278" i="6"/>
  <c r="K278" i="6"/>
  <c r="L278" i="6"/>
  <c r="M278" i="6"/>
  <c r="N278" i="6"/>
  <c r="O278" i="6"/>
  <c r="P278" i="6"/>
  <c r="Q278" i="6"/>
  <c r="R278" i="6"/>
  <c r="S278" i="6"/>
  <c r="T278" i="6"/>
  <c r="D279" i="6"/>
  <c r="E279" i="6"/>
  <c r="F279" i="6"/>
  <c r="G279" i="6"/>
  <c r="H279" i="6"/>
  <c r="I279" i="6"/>
  <c r="J279" i="6"/>
  <c r="K279" i="6"/>
  <c r="L279" i="6"/>
  <c r="M279" i="6"/>
  <c r="N279" i="6"/>
  <c r="O279" i="6"/>
  <c r="P279" i="6"/>
  <c r="Q279" i="6"/>
  <c r="R279" i="6"/>
  <c r="S279" i="6"/>
  <c r="T279" i="6"/>
  <c r="D280" i="6"/>
  <c r="E280" i="6"/>
  <c r="F280" i="6"/>
  <c r="G280" i="6"/>
  <c r="H280" i="6"/>
  <c r="I280" i="6"/>
  <c r="J280" i="6"/>
  <c r="K280" i="6"/>
  <c r="L280" i="6"/>
  <c r="M280" i="6"/>
  <c r="N280" i="6"/>
  <c r="O280" i="6"/>
  <c r="P280" i="6"/>
  <c r="Q280" i="6"/>
  <c r="R280" i="6"/>
  <c r="S280" i="6"/>
  <c r="T280" i="6"/>
  <c r="D281" i="6"/>
  <c r="E281" i="6"/>
  <c r="F281" i="6"/>
  <c r="G281" i="6"/>
  <c r="H281" i="6"/>
  <c r="I281" i="6"/>
  <c r="J281" i="6"/>
  <c r="K281" i="6"/>
  <c r="L281" i="6"/>
  <c r="M281" i="6"/>
  <c r="N281" i="6"/>
  <c r="O281" i="6"/>
  <c r="P281" i="6"/>
  <c r="Q281" i="6"/>
  <c r="R281" i="6"/>
  <c r="S281" i="6"/>
  <c r="T281" i="6"/>
  <c r="D282" i="6"/>
  <c r="E282" i="6"/>
  <c r="F282" i="6"/>
  <c r="G282" i="6"/>
  <c r="H282" i="6"/>
  <c r="I282" i="6"/>
  <c r="J282" i="6"/>
  <c r="K282" i="6"/>
  <c r="L282" i="6"/>
  <c r="M282" i="6"/>
  <c r="N282" i="6"/>
  <c r="O282" i="6"/>
  <c r="P282" i="6"/>
  <c r="Q282" i="6"/>
  <c r="R282" i="6"/>
  <c r="S282" i="6"/>
  <c r="T282" i="6"/>
  <c r="D283" i="6"/>
  <c r="E283" i="6"/>
  <c r="F283" i="6"/>
  <c r="G283" i="6"/>
  <c r="H283" i="6"/>
  <c r="I283" i="6"/>
  <c r="J283" i="6"/>
  <c r="K283" i="6"/>
  <c r="L283" i="6"/>
  <c r="M283" i="6"/>
  <c r="N283" i="6"/>
  <c r="O283" i="6"/>
  <c r="P283" i="6"/>
  <c r="Q283" i="6"/>
  <c r="R283" i="6"/>
  <c r="S283" i="6"/>
  <c r="T283" i="6"/>
  <c r="D284" i="6"/>
  <c r="E284" i="6"/>
  <c r="F284" i="6"/>
  <c r="G284" i="6"/>
  <c r="H284" i="6"/>
  <c r="I284" i="6"/>
  <c r="J284" i="6"/>
  <c r="K284" i="6"/>
  <c r="L284" i="6"/>
  <c r="M284" i="6"/>
  <c r="N284" i="6"/>
  <c r="O284" i="6"/>
  <c r="P284" i="6"/>
  <c r="Q284" i="6"/>
  <c r="R284" i="6"/>
  <c r="S284" i="6"/>
  <c r="T284" i="6"/>
  <c r="D285" i="6"/>
  <c r="E285" i="6"/>
  <c r="F285" i="6"/>
  <c r="G285" i="6"/>
  <c r="H285" i="6"/>
  <c r="I285" i="6"/>
  <c r="J285" i="6"/>
  <c r="K285" i="6"/>
  <c r="L285" i="6"/>
  <c r="M285" i="6"/>
  <c r="N285" i="6"/>
  <c r="O285" i="6"/>
  <c r="P285" i="6"/>
  <c r="Q285" i="6"/>
  <c r="R285" i="6"/>
  <c r="S285" i="6"/>
  <c r="T285" i="6"/>
  <c r="D286" i="6"/>
  <c r="E286" i="6"/>
  <c r="F286" i="6"/>
  <c r="G286" i="6"/>
  <c r="H286" i="6"/>
  <c r="I286" i="6"/>
  <c r="J286" i="6"/>
  <c r="K286" i="6"/>
  <c r="L286" i="6"/>
  <c r="M286" i="6"/>
  <c r="N286" i="6"/>
  <c r="O286" i="6"/>
  <c r="P286" i="6"/>
  <c r="Q286" i="6"/>
  <c r="R286" i="6"/>
  <c r="S286" i="6"/>
  <c r="T286" i="6"/>
  <c r="D287" i="6"/>
  <c r="E287" i="6"/>
  <c r="F287" i="6"/>
  <c r="G287" i="6"/>
  <c r="H287" i="6"/>
  <c r="I287" i="6"/>
  <c r="J287" i="6"/>
  <c r="K287" i="6"/>
  <c r="L287" i="6"/>
  <c r="M287" i="6"/>
  <c r="N287" i="6"/>
  <c r="O287" i="6"/>
  <c r="P287" i="6"/>
  <c r="Q287" i="6"/>
  <c r="R287" i="6"/>
  <c r="S287" i="6"/>
  <c r="T287" i="6"/>
  <c r="D288" i="6"/>
  <c r="E288" i="6"/>
  <c r="F288" i="6"/>
  <c r="G288" i="6"/>
  <c r="H288" i="6"/>
  <c r="I288" i="6"/>
  <c r="J288" i="6"/>
  <c r="K288" i="6"/>
  <c r="L288" i="6"/>
  <c r="M288" i="6"/>
  <c r="N288" i="6"/>
  <c r="O288" i="6"/>
  <c r="P288" i="6"/>
  <c r="Q288" i="6"/>
  <c r="R288" i="6"/>
  <c r="S288" i="6"/>
  <c r="T288" i="6"/>
  <c r="D289" i="6"/>
  <c r="E289" i="6"/>
  <c r="F289" i="6"/>
  <c r="G289" i="6"/>
  <c r="H289" i="6"/>
  <c r="I289" i="6"/>
  <c r="J289" i="6"/>
  <c r="K289" i="6"/>
  <c r="L289" i="6"/>
  <c r="M289" i="6"/>
  <c r="N289" i="6"/>
  <c r="O289" i="6"/>
  <c r="P289" i="6"/>
  <c r="Q289" i="6"/>
  <c r="R289" i="6"/>
  <c r="S289" i="6"/>
  <c r="T289" i="6"/>
  <c r="D290" i="6"/>
  <c r="E290" i="6"/>
  <c r="F290" i="6"/>
  <c r="G290" i="6"/>
  <c r="H290" i="6"/>
  <c r="I290" i="6"/>
  <c r="J290" i="6"/>
  <c r="K290" i="6"/>
  <c r="L290" i="6"/>
  <c r="M290" i="6"/>
  <c r="N290" i="6"/>
  <c r="O290" i="6"/>
  <c r="P290" i="6"/>
  <c r="Q290" i="6"/>
  <c r="R290" i="6"/>
  <c r="S290" i="6"/>
  <c r="T290" i="6"/>
  <c r="D291" i="6"/>
  <c r="E291" i="6"/>
  <c r="F291" i="6"/>
  <c r="G291" i="6"/>
  <c r="H291" i="6"/>
  <c r="I291" i="6"/>
  <c r="J291" i="6"/>
  <c r="K291" i="6"/>
  <c r="L291" i="6"/>
  <c r="M291" i="6"/>
  <c r="N291" i="6"/>
  <c r="O291" i="6"/>
  <c r="P291" i="6"/>
  <c r="Q291" i="6"/>
  <c r="R291" i="6"/>
  <c r="S291" i="6"/>
  <c r="T291" i="6"/>
  <c r="D292" i="6"/>
  <c r="E292" i="6"/>
  <c r="F292" i="6"/>
  <c r="G292" i="6"/>
  <c r="H292" i="6"/>
  <c r="I292" i="6"/>
  <c r="J292" i="6"/>
  <c r="K292" i="6"/>
  <c r="L292" i="6"/>
  <c r="M292" i="6"/>
  <c r="N292" i="6"/>
  <c r="O292" i="6"/>
  <c r="P292" i="6"/>
  <c r="Q292" i="6"/>
  <c r="R292" i="6"/>
  <c r="S292" i="6"/>
  <c r="T292" i="6"/>
  <c r="D293" i="6"/>
  <c r="E293" i="6"/>
  <c r="F293" i="6"/>
  <c r="G293" i="6"/>
  <c r="H293" i="6"/>
  <c r="I293" i="6"/>
  <c r="J293" i="6"/>
  <c r="K293" i="6"/>
  <c r="L293" i="6"/>
  <c r="M293" i="6"/>
  <c r="N293" i="6"/>
  <c r="O293" i="6"/>
  <c r="P293" i="6"/>
  <c r="Q293" i="6"/>
  <c r="R293" i="6"/>
  <c r="S293" i="6"/>
  <c r="T293" i="6"/>
  <c r="D294" i="6"/>
  <c r="E294" i="6"/>
  <c r="F294" i="6"/>
  <c r="G294" i="6"/>
  <c r="H294" i="6"/>
  <c r="I294" i="6"/>
  <c r="J294" i="6"/>
  <c r="K294" i="6"/>
  <c r="L294" i="6"/>
  <c r="M294" i="6"/>
  <c r="N294" i="6"/>
  <c r="O294" i="6"/>
  <c r="P294" i="6"/>
  <c r="Q294" i="6"/>
  <c r="R294" i="6"/>
  <c r="S294" i="6"/>
  <c r="T294" i="6"/>
  <c r="D295" i="6"/>
  <c r="E295" i="6"/>
  <c r="F295" i="6"/>
  <c r="G295" i="6"/>
  <c r="H295" i="6"/>
  <c r="I295" i="6"/>
  <c r="J295" i="6"/>
  <c r="K295" i="6"/>
  <c r="L295" i="6"/>
  <c r="M295" i="6"/>
  <c r="N295" i="6"/>
  <c r="O295" i="6"/>
  <c r="P295" i="6"/>
  <c r="Q295" i="6"/>
  <c r="R295" i="6"/>
  <c r="S295" i="6"/>
  <c r="T295" i="6"/>
  <c r="D296" i="6"/>
  <c r="E296" i="6"/>
  <c r="F296" i="6"/>
  <c r="G296" i="6"/>
  <c r="H296" i="6"/>
  <c r="I296" i="6"/>
  <c r="J296" i="6"/>
  <c r="K296" i="6"/>
  <c r="L296" i="6"/>
  <c r="M296" i="6"/>
  <c r="N296" i="6"/>
  <c r="O296" i="6"/>
  <c r="P296" i="6"/>
  <c r="Q296" i="6"/>
  <c r="R296" i="6"/>
  <c r="S296" i="6"/>
  <c r="T296" i="6"/>
  <c r="D297" i="6"/>
  <c r="E297" i="6"/>
  <c r="F297" i="6"/>
  <c r="G297" i="6"/>
  <c r="H297" i="6"/>
  <c r="I297" i="6"/>
  <c r="J297" i="6"/>
  <c r="K297" i="6"/>
  <c r="L297" i="6"/>
  <c r="M297" i="6"/>
  <c r="N297" i="6"/>
  <c r="O297" i="6"/>
  <c r="P297" i="6"/>
  <c r="Q297" i="6"/>
  <c r="R297" i="6"/>
  <c r="S297" i="6"/>
  <c r="T297" i="6"/>
  <c r="D298" i="6"/>
  <c r="E298" i="6"/>
  <c r="F298" i="6"/>
  <c r="G298" i="6"/>
  <c r="H298" i="6"/>
  <c r="I298" i="6"/>
  <c r="J298" i="6"/>
  <c r="K298" i="6"/>
  <c r="L298" i="6"/>
  <c r="M298" i="6"/>
  <c r="N298" i="6"/>
  <c r="O298" i="6"/>
  <c r="P298" i="6"/>
  <c r="Q298" i="6"/>
  <c r="R298" i="6"/>
  <c r="S298" i="6"/>
  <c r="T298" i="6"/>
  <c r="D299" i="6"/>
  <c r="E299" i="6"/>
  <c r="F299" i="6"/>
  <c r="G299" i="6"/>
  <c r="H299" i="6"/>
  <c r="I299" i="6"/>
  <c r="J299" i="6"/>
  <c r="K299" i="6"/>
  <c r="L299" i="6"/>
  <c r="M299" i="6"/>
  <c r="N299" i="6"/>
  <c r="O299" i="6"/>
  <c r="P299" i="6"/>
  <c r="Q299" i="6"/>
  <c r="R299" i="6"/>
  <c r="S299" i="6"/>
  <c r="T299" i="6"/>
  <c r="D300" i="6"/>
  <c r="E300" i="6"/>
  <c r="F300" i="6"/>
  <c r="G300" i="6"/>
  <c r="H300" i="6"/>
  <c r="I300" i="6"/>
  <c r="J300" i="6"/>
  <c r="K300" i="6"/>
  <c r="L300" i="6"/>
  <c r="M300" i="6"/>
  <c r="N300" i="6"/>
  <c r="O300" i="6"/>
  <c r="P300" i="6"/>
  <c r="Q300" i="6"/>
  <c r="R300" i="6"/>
  <c r="S300" i="6"/>
  <c r="T300" i="6"/>
  <c r="D301" i="6"/>
  <c r="E301" i="6"/>
  <c r="F301" i="6"/>
  <c r="G301" i="6"/>
  <c r="H301" i="6"/>
  <c r="I301" i="6"/>
  <c r="J301" i="6"/>
  <c r="K301" i="6"/>
  <c r="L301" i="6"/>
  <c r="M301" i="6"/>
  <c r="N301" i="6"/>
  <c r="O301" i="6"/>
  <c r="P301" i="6"/>
  <c r="Q301" i="6"/>
  <c r="R301" i="6"/>
  <c r="S301" i="6"/>
  <c r="T301" i="6"/>
  <c r="D302" i="6"/>
  <c r="E302" i="6"/>
  <c r="F302" i="6"/>
  <c r="G302" i="6"/>
  <c r="H302" i="6"/>
  <c r="I302" i="6"/>
  <c r="J302" i="6"/>
  <c r="K302" i="6"/>
  <c r="L302" i="6"/>
  <c r="M302" i="6"/>
  <c r="N302" i="6"/>
  <c r="O302" i="6"/>
  <c r="P302" i="6"/>
  <c r="Q302" i="6"/>
  <c r="R302" i="6"/>
  <c r="S302" i="6"/>
  <c r="T302" i="6"/>
  <c r="D303" i="6"/>
  <c r="E303" i="6"/>
  <c r="F303" i="6"/>
  <c r="G303" i="6"/>
  <c r="H303" i="6"/>
  <c r="I303" i="6"/>
  <c r="J303" i="6"/>
  <c r="K303" i="6"/>
  <c r="L303" i="6"/>
  <c r="M303" i="6"/>
  <c r="N303" i="6"/>
  <c r="O303" i="6"/>
  <c r="P303" i="6"/>
  <c r="Q303" i="6"/>
  <c r="R303" i="6"/>
  <c r="S303" i="6"/>
  <c r="T303" i="6"/>
  <c r="D304" i="6"/>
  <c r="E304" i="6"/>
  <c r="F304" i="6"/>
  <c r="G304" i="6"/>
  <c r="H304" i="6"/>
  <c r="I304" i="6"/>
  <c r="J304" i="6"/>
  <c r="K304" i="6"/>
  <c r="L304" i="6"/>
  <c r="M304" i="6"/>
  <c r="N304" i="6"/>
  <c r="O304" i="6"/>
  <c r="P304" i="6"/>
  <c r="Q304" i="6"/>
  <c r="R304" i="6"/>
  <c r="S304" i="6"/>
  <c r="T304" i="6"/>
  <c r="D305" i="6"/>
  <c r="E305" i="6"/>
  <c r="F305" i="6"/>
  <c r="G305" i="6"/>
  <c r="H305" i="6"/>
  <c r="I305" i="6"/>
  <c r="J305" i="6"/>
  <c r="K305" i="6"/>
  <c r="L305" i="6"/>
  <c r="M305" i="6"/>
  <c r="N305" i="6"/>
  <c r="O305" i="6"/>
  <c r="P305" i="6"/>
  <c r="Q305" i="6"/>
  <c r="R305" i="6"/>
  <c r="S305" i="6"/>
  <c r="T305" i="6"/>
  <c r="D306" i="6"/>
  <c r="E306" i="6"/>
  <c r="F306" i="6"/>
  <c r="G306" i="6"/>
  <c r="H306" i="6"/>
  <c r="I306" i="6"/>
  <c r="J306" i="6"/>
  <c r="K306" i="6"/>
  <c r="L306" i="6"/>
  <c r="M306" i="6"/>
  <c r="N306" i="6"/>
  <c r="O306" i="6"/>
  <c r="P306" i="6"/>
  <c r="Q306" i="6"/>
  <c r="R306" i="6"/>
  <c r="S306" i="6"/>
  <c r="T306" i="6"/>
  <c r="D307" i="6"/>
  <c r="E307" i="6"/>
  <c r="F307" i="6"/>
  <c r="G307" i="6"/>
  <c r="H307" i="6"/>
  <c r="I307" i="6"/>
  <c r="J307" i="6"/>
  <c r="K307" i="6"/>
  <c r="L307" i="6"/>
  <c r="M307" i="6"/>
  <c r="N307" i="6"/>
  <c r="O307" i="6"/>
  <c r="P307" i="6"/>
  <c r="Q307" i="6"/>
  <c r="R307" i="6"/>
  <c r="S307" i="6"/>
  <c r="T307" i="6"/>
  <c r="D308" i="6"/>
  <c r="E308" i="6"/>
  <c r="F308" i="6"/>
  <c r="G308" i="6"/>
  <c r="H308" i="6"/>
  <c r="I308" i="6"/>
  <c r="J308" i="6"/>
  <c r="K308" i="6"/>
  <c r="L308" i="6"/>
  <c r="M308" i="6"/>
  <c r="N308" i="6"/>
  <c r="O308" i="6"/>
  <c r="P308" i="6"/>
  <c r="Q308" i="6"/>
  <c r="R308" i="6"/>
  <c r="S308" i="6"/>
  <c r="T308" i="6"/>
  <c r="D309" i="6"/>
  <c r="E309" i="6"/>
  <c r="F309" i="6"/>
  <c r="G309" i="6"/>
  <c r="H309" i="6"/>
  <c r="I309" i="6"/>
  <c r="J309" i="6"/>
  <c r="K309" i="6"/>
  <c r="L309" i="6"/>
  <c r="M309" i="6"/>
  <c r="N309" i="6"/>
  <c r="O309" i="6"/>
  <c r="P309" i="6"/>
  <c r="Q309" i="6"/>
  <c r="R309" i="6"/>
  <c r="S309" i="6"/>
  <c r="T309" i="6"/>
  <c r="D310" i="6"/>
  <c r="E310" i="6"/>
  <c r="F310" i="6"/>
  <c r="G310" i="6"/>
  <c r="H310" i="6"/>
  <c r="I310" i="6"/>
  <c r="J310" i="6"/>
  <c r="K310" i="6"/>
  <c r="L310" i="6"/>
  <c r="M310" i="6"/>
  <c r="N310" i="6"/>
  <c r="O310" i="6"/>
  <c r="P310" i="6"/>
  <c r="Q310" i="6"/>
  <c r="R310" i="6"/>
  <c r="S310" i="6"/>
  <c r="T310" i="6"/>
  <c r="D311" i="6"/>
  <c r="E311" i="6"/>
  <c r="F311" i="6"/>
  <c r="G311" i="6"/>
  <c r="H311" i="6"/>
  <c r="I311" i="6"/>
  <c r="J311" i="6"/>
  <c r="K311" i="6"/>
  <c r="L311" i="6"/>
  <c r="M311" i="6"/>
  <c r="N311" i="6"/>
  <c r="O311" i="6"/>
  <c r="P311" i="6"/>
  <c r="Q311" i="6"/>
  <c r="R311" i="6"/>
  <c r="S311" i="6"/>
  <c r="T311" i="6"/>
  <c r="D312" i="6"/>
  <c r="E312" i="6"/>
  <c r="F312" i="6"/>
  <c r="G312" i="6"/>
  <c r="H312" i="6"/>
  <c r="I312" i="6"/>
  <c r="J312" i="6"/>
  <c r="K312" i="6"/>
  <c r="L312" i="6"/>
  <c r="M312" i="6"/>
  <c r="N312" i="6"/>
  <c r="O312" i="6"/>
  <c r="P312" i="6"/>
  <c r="Q312" i="6"/>
  <c r="R312" i="6"/>
  <c r="S312" i="6"/>
  <c r="T312" i="6"/>
  <c r="D313" i="6"/>
  <c r="E313" i="6"/>
  <c r="F313" i="6"/>
  <c r="G313" i="6"/>
  <c r="H313" i="6"/>
  <c r="I313" i="6"/>
  <c r="J313" i="6"/>
  <c r="K313" i="6"/>
  <c r="L313" i="6"/>
  <c r="M313" i="6"/>
  <c r="N313" i="6"/>
  <c r="O313" i="6"/>
  <c r="P313" i="6"/>
  <c r="Q313" i="6"/>
  <c r="R313" i="6"/>
  <c r="S313" i="6"/>
  <c r="T313" i="6"/>
  <c r="D314" i="6"/>
  <c r="E314" i="6"/>
  <c r="F314" i="6"/>
  <c r="G314" i="6"/>
  <c r="H314" i="6"/>
  <c r="I314" i="6"/>
  <c r="J314" i="6"/>
  <c r="K314" i="6"/>
  <c r="L314" i="6"/>
  <c r="M314" i="6"/>
  <c r="N314" i="6"/>
  <c r="O314" i="6"/>
  <c r="P314" i="6"/>
  <c r="Q314" i="6"/>
  <c r="R314" i="6"/>
  <c r="S314" i="6"/>
  <c r="T314" i="6"/>
  <c r="D315" i="6"/>
  <c r="E315" i="6"/>
  <c r="F315" i="6"/>
  <c r="G315" i="6"/>
  <c r="H315" i="6"/>
  <c r="I315" i="6"/>
  <c r="J315" i="6"/>
  <c r="K315" i="6"/>
  <c r="L315" i="6"/>
  <c r="M315" i="6"/>
  <c r="N315" i="6"/>
  <c r="O315" i="6"/>
  <c r="P315" i="6"/>
  <c r="Q315" i="6"/>
  <c r="R315" i="6"/>
  <c r="S315" i="6"/>
  <c r="T315" i="6"/>
  <c r="D316" i="6"/>
  <c r="E316" i="6"/>
  <c r="F316" i="6"/>
  <c r="G316" i="6"/>
  <c r="H316" i="6"/>
  <c r="I316" i="6"/>
  <c r="J316" i="6"/>
  <c r="K316" i="6"/>
  <c r="L316" i="6"/>
  <c r="M316" i="6"/>
  <c r="N316" i="6"/>
  <c r="O316" i="6"/>
  <c r="P316" i="6"/>
  <c r="Q316" i="6"/>
  <c r="R316" i="6"/>
  <c r="S316" i="6"/>
  <c r="T316" i="6"/>
  <c r="D317" i="6"/>
  <c r="E317" i="6"/>
  <c r="F317" i="6"/>
  <c r="G317" i="6"/>
  <c r="H317" i="6"/>
  <c r="I317" i="6"/>
  <c r="J317" i="6"/>
  <c r="K317" i="6"/>
  <c r="L317" i="6"/>
  <c r="M317" i="6"/>
  <c r="N317" i="6"/>
  <c r="O317" i="6"/>
  <c r="P317" i="6"/>
  <c r="Q317" i="6"/>
  <c r="R317" i="6"/>
  <c r="S317" i="6"/>
  <c r="T317" i="6"/>
  <c r="D318" i="6"/>
  <c r="E318" i="6"/>
  <c r="F318" i="6"/>
  <c r="G318" i="6"/>
  <c r="H318" i="6"/>
  <c r="I318" i="6"/>
  <c r="J318" i="6"/>
  <c r="K318" i="6"/>
  <c r="L318" i="6"/>
  <c r="M318" i="6"/>
  <c r="N318" i="6"/>
  <c r="O318" i="6"/>
  <c r="P318" i="6"/>
  <c r="Q318" i="6"/>
  <c r="R318" i="6"/>
  <c r="S318" i="6"/>
  <c r="T318" i="6"/>
  <c r="D319" i="6"/>
  <c r="E319" i="6"/>
  <c r="F319" i="6"/>
  <c r="G319" i="6"/>
  <c r="H319" i="6"/>
  <c r="I319" i="6"/>
  <c r="J319" i="6"/>
  <c r="K319" i="6"/>
  <c r="L319" i="6"/>
  <c r="M319" i="6"/>
  <c r="N319" i="6"/>
  <c r="O319" i="6"/>
  <c r="P319" i="6"/>
  <c r="Q319" i="6"/>
  <c r="R319" i="6"/>
  <c r="S319" i="6"/>
  <c r="T319" i="6"/>
  <c r="D320" i="6"/>
  <c r="E320" i="6"/>
  <c r="F320" i="6"/>
  <c r="G320" i="6"/>
  <c r="H320" i="6"/>
  <c r="I320" i="6"/>
  <c r="J320" i="6"/>
  <c r="K320" i="6"/>
  <c r="L320" i="6"/>
  <c r="M320" i="6"/>
  <c r="N320" i="6"/>
  <c r="O320" i="6"/>
  <c r="P320" i="6"/>
  <c r="Q320" i="6"/>
  <c r="R320" i="6"/>
  <c r="S320" i="6"/>
  <c r="T320" i="6"/>
  <c r="D321" i="6"/>
  <c r="E321" i="6"/>
  <c r="F321" i="6"/>
  <c r="G321" i="6"/>
  <c r="H321" i="6"/>
  <c r="I321" i="6"/>
  <c r="J321" i="6"/>
  <c r="K321" i="6"/>
  <c r="L321" i="6"/>
  <c r="M321" i="6"/>
  <c r="N321" i="6"/>
  <c r="O321" i="6"/>
  <c r="P321" i="6"/>
  <c r="Q321" i="6"/>
  <c r="R321" i="6"/>
  <c r="S321" i="6"/>
  <c r="T321" i="6"/>
  <c r="D322" i="6"/>
  <c r="E322" i="6"/>
  <c r="F322" i="6"/>
  <c r="G322" i="6"/>
  <c r="H322" i="6"/>
  <c r="I322" i="6"/>
  <c r="J322" i="6"/>
  <c r="K322" i="6"/>
  <c r="L322" i="6"/>
  <c r="M322" i="6"/>
  <c r="N322" i="6"/>
  <c r="O322" i="6"/>
  <c r="P322" i="6"/>
  <c r="Q322" i="6"/>
  <c r="R322" i="6"/>
  <c r="S322" i="6"/>
  <c r="T322" i="6"/>
  <c r="D323" i="6"/>
  <c r="E323" i="6"/>
  <c r="F323" i="6"/>
  <c r="G323" i="6"/>
  <c r="H323" i="6"/>
  <c r="I323" i="6"/>
  <c r="J323" i="6"/>
  <c r="K323" i="6"/>
  <c r="L323" i="6"/>
  <c r="M323" i="6"/>
  <c r="N323" i="6"/>
  <c r="O323" i="6"/>
  <c r="P323" i="6"/>
  <c r="Q323" i="6"/>
  <c r="R323" i="6"/>
  <c r="S323" i="6"/>
  <c r="T323" i="6"/>
  <c r="D324" i="6"/>
  <c r="E324" i="6"/>
  <c r="F324" i="6"/>
  <c r="G324" i="6"/>
  <c r="H324" i="6"/>
  <c r="I324" i="6"/>
  <c r="J324" i="6"/>
  <c r="K324" i="6"/>
  <c r="L324" i="6"/>
  <c r="M324" i="6"/>
  <c r="N324" i="6"/>
  <c r="O324" i="6"/>
  <c r="P324" i="6"/>
  <c r="Q324" i="6"/>
  <c r="R324" i="6"/>
  <c r="S324" i="6"/>
  <c r="T324" i="6"/>
  <c r="D325" i="6"/>
  <c r="E325" i="6"/>
  <c r="F325" i="6"/>
  <c r="G325" i="6"/>
  <c r="H325" i="6"/>
  <c r="I325" i="6"/>
  <c r="J325" i="6"/>
  <c r="K325" i="6"/>
  <c r="L325" i="6"/>
  <c r="M325" i="6"/>
  <c r="N325" i="6"/>
  <c r="O325" i="6"/>
  <c r="P325" i="6"/>
  <c r="Q325" i="6"/>
  <c r="R325" i="6"/>
  <c r="S325" i="6"/>
  <c r="T325" i="6"/>
  <c r="D326" i="6"/>
  <c r="E326" i="6"/>
  <c r="F326" i="6"/>
  <c r="G326" i="6"/>
  <c r="H326" i="6"/>
  <c r="I326" i="6"/>
  <c r="J326" i="6"/>
  <c r="K326" i="6"/>
  <c r="L326" i="6"/>
  <c r="M326" i="6"/>
  <c r="N326" i="6"/>
  <c r="O326" i="6"/>
  <c r="P326" i="6"/>
  <c r="Q326" i="6"/>
  <c r="R326" i="6"/>
  <c r="S326" i="6"/>
  <c r="T326" i="6"/>
  <c r="D327" i="6"/>
  <c r="E327" i="6"/>
  <c r="F327" i="6"/>
  <c r="G327" i="6"/>
  <c r="H327" i="6"/>
  <c r="I327" i="6"/>
  <c r="J327" i="6"/>
  <c r="K327" i="6"/>
  <c r="L327" i="6"/>
  <c r="M327" i="6"/>
  <c r="N327" i="6"/>
  <c r="O327" i="6"/>
  <c r="P327" i="6"/>
  <c r="Q327" i="6"/>
  <c r="R327" i="6"/>
  <c r="S327" i="6"/>
  <c r="T327" i="6"/>
  <c r="D328" i="6"/>
  <c r="E328" i="6"/>
  <c r="F328" i="6"/>
  <c r="G328" i="6"/>
  <c r="H328" i="6"/>
  <c r="I328" i="6"/>
  <c r="J328" i="6"/>
  <c r="K328" i="6"/>
  <c r="L328" i="6"/>
  <c r="M328" i="6"/>
  <c r="N328" i="6"/>
  <c r="O328" i="6"/>
  <c r="P328" i="6"/>
  <c r="Q328" i="6"/>
  <c r="R328" i="6"/>
  <c r="S328" i="6"/>
  <c r="T328" i="6"/>
  <c r="D329" i="6"/>
  <c r="E329" i="6"/>
  <c r="F329" i="6"/>
  <c r="G329" i="6"/>
  <c r="H329" i="6"/>
  <c r="I329" i="6"/>
  <c r="J329" i="6"/>
  <c r="K329" i="6"/>
  <c r="L329" i="6"/>
  <c r="M329" i="6"/>
  <c r="N329" i="6"/>
  <c r="O329" i="6"/>
  <c r="P329" i="6"/>
  <c r="Q329" i="6"/>
  <c r="R329" i="6"/>
  <c r="S329" i="6"/>
  <c r="T329" i="6"/>
  <c r="D330" i="6"/>
  <c r="E330" i="6"/>
  <c r="F330" i="6"/>
  <c r="G330" i="6"/>
  <c r="H330" i="6"/>
  <c r="I330" i="6"/>
  <c r="J330" i="6"/>
  <c r="K330" i="6"/>
  <c r="L330" i="6"/>
  <c r="M330" i="6"/>
  <c r="N330" i="6"/>
  <c r="O330" i="6"/>
  <c r="P330" i="6"/>
  <c r="Q330" i="6"/>
  <c r="R330" i="6"/>
  <c r="S330" i="6"/>
  <c r="T330" i="6"/>
  <c r="D331" i="6"/>
  <c r="E331" i="6"/>
  <c r="F331" i="6"/>
  <c r="G331" i="6"/>
  <c r="H331" i="6"/>
  <c r="I331" i="6"/>
  <c r="J331" i="6"/>
  <c r="K331" i="6"/>
  <c r="L331" i="6"/>
  <c r="M331" i="6"/>
  <c r="N331" i="6"/>
  <c r="O331" i="6"/>
  <c r="P331" i="6"/>
  <c r="Q331" i="6"/>
  <c r="R331" i="6"/>
  <c r="S331" i="6"/>
  <c r="T331" i="6"/>
  <c r="D332" i="6"/>
  <c r="E332" i="6"/>
  <c r="F332" i="6"/>
  <c r="G332" i="6"/>
  <c r="H332" i="6"/>
  <c r="I332" i="6"/>
  <c r="J332" i="6"/>
  <c r="K332" i="6"/>
  <c r="L332" i="6"/>
  <c r="M332" i="6"/>
  <c r="N332" i="6"/>
  <c r="O332" i="6"/>
  <c r="P332" i="6"/>
  <c r="Q332" i="6"/>
  <c r="R332" i="6"/>
  <c r="S332" i="6"/>
  <c r="T332" i="6"/>
  <c r="D333" i="6"/>
  <c r="E333" i="6"/>
  <c r="F333" i="6"/>
  <c r="G333" i="6"/>
  <c r="H333" i="6"/>
  <c r="I333" i="6"/>
  <c r="J333" i="6"/>
  <c r="K333" i="6"/>
  <c r="L333" i="6"/>
  <c r="M333" i="6"/>
  <c r="N333" i="6"/>
  <c r="O333" i="6"/>
  <c r="P333" i="6"/>
  <c r="Q333" i="6"/>
  <c r="R333" i="6"/>
  <c r="S333" i="6"/>
  <c r="T333" i="6"/>
  <c r="D334" i="6"/>
  <c r="E334" i="6"/>
  <c r="F334" i="6"/>
  <c r="G334" i="6"/>
  <c r="H334" i="6"/>
  <c r="I334" i="6"/>
  <c r="J334" i="6"/>
  <c r="K334" i="6"/>
  <c r="L334" i="6"/>
  <c r="M334" i="6"/>
  <c r="N334" i="6"/>
  <c r="O334" i="6"/>
  <c r="P334" i="6"/>
  <c r="Q334" i="6"/>
  <c r="R334" i="6"/>
  <c r="S334" i="6"/>
  <c r="T334" i="6"/>
  <c r="D335" i="6"/>
  <c r="E335" i="6"/>
  <c r="F335" i="6"/>
  <c r="G335" i="6"/>
  <c r="H335" i="6"/>
  <c r="I335" i="6"/>
  <c r="J335" i="6"/>
  <c r="K335" i="6"/>
  <c r="L335" i="6"/>
  <c r="M335" i="6"/>
  <c r="N335" i="6"/>
  <c r="O335" i="6"/>
  <c r="P335" i="6"/>
  <c r="Q335" i="6"/>
  <c r="R335" i="6"/>
  <c r="S335" i="6"/>
  <c r="T335" i="6"/>
  <c r="D336" i="6"/>
  <c r="E336" i="6"/>
  <c r="F336" i="6"/>
  <c r="G336" i="6"/>
  <c r="H336" i="6"/>
  <c r="I336" i="6"/>
  <c r="J336" i="6"/>
  <c r="K336" i="6"/>
  <c r="L336" i="6"/>
  <c r="M336" i="6"/>
  <c r="N336" i="6"/>
  <c r="O336" i="6"/>
  <c r="P336" i="6"/>
  <c r="Q336" i="6"/>
  <c r="R336" i="6"/>
  <c r="S336" i="6"/>
  <c r="T336" i="6"/>
  <c r="D337" i="6"/>
  <c r="E337" i="6"/>
  <c r="F337" i="6"/>
  <c r="G337" i="6"/>
  <c r="H337" i="6"/>
  <c r="I337" i="6"/>
  <c r="J337" i="6"/>
  <c r="K337" i="6"/>
  <c r="L337" i="6"/>
  <c r="M337" i="6"/>
  <c r="N337" i="6"/>
  <c r="O337" i="6"/>
  <c r="P337" i="6"/>
  <c r="Q337" i="6"/>
  <c r="R337" i="6"/>
  <c r="S337" i="6"/>
  <c r="T337" i="6"/>
  <c r="D338" i="6"/>
  <c r="E338" i="6"/>
  <c r="F338" i="6"/>
  <c r="G338" i="6"/>
  <c r="H338" i="6"/>
  <c r="I338" i="6"/>
  <c r="J338" i="6"/>
  <c r="K338" i="6"/>
  <c r="L338" i="6"/>
  <c r="M338" i="6"/>
  <c r="N338" i="6"/>
  <c r="O338" i="6"/>
  <c r="P338" i="6"/>
  <c r="Q338" i="6"/>
  <c r="R338" i="6"/>
  <c r="S338" i="6"/>
  <c r="T338" i="6"/>
  <c r="D339" i="6"/>
  <c r="E339" i="6"/>
  <c r="F339" i="6"/>
  <c r="G339" i="6"/>
  <c r="H339" i="6"/>
  <c r="I339" i="6"/>
  <c r="J339" i="6"/>
  <c r="K339" i="6"/>
  <c r="L339" i="6"/>
  <c r="M339" i="6"/>
  <c r="N339" i="6"/>
  <c r="O339" i="6"/>
  <c r="P339" i="6"/>
  <c r="Q339" i="6"/>
  <c r="R339" i="6"/>
  <c r="S339" i="6"/>
  <c r="T339" i="6"/>
  <c r="D340" i="6"/>
  <c r="E340" i="6"/>
  <c r="F340" i="6"/>
  <c r="G340" i="6"/>
  <c r="H340" i="6"/>
  <c r="I340" i="6"/>
  <c r="J340" i="6"/>
  <c r="K340" i="6"/>
  <c r="L340" i="6"/>
  <c r="M340" i="6"/>
  <c r="N340" i="6"/>
  <c r="O340" i="6"/>
  <c r="P340" i="6"/>
  <c r="Q340" i="6"/>
  <c r="R340" i="6"/>
  <c r="S340" i="6"/>
  <c r="T340" i="6"/>
  <c r="D341" i="6"/>
  <c r="E341" i="6"/>
  <c r="F341" i="6"/>
  <c r="G341" i="6"/>
  <c r="H341" i="6"/>
  <c r="I341" i="6"/>
  <c r="J341" i="6"/>
  <c r="K341" i="6"/>
  <c r="L341" i="6"/>
  <c r="M341" i="6"/>
  <c r="N341" i="6"/>
  <c r="O341" i="6"/>
  <c r="P341" i="6"/>
  <c r="Q341" i="6"/>
  <c r="R341" i="6"/>
  <c r="S341" i="6"/>
  <c r="T341" i="6"/>
  <c r="D342" i="6"/>
  <c r="E342" i="6"/>
  <c r="F342" i="6"/>
  <c r="G342" i="6"/>
  <c r="H342" i="6"/>
  <c r="I342" i="6"/>
  <c r="J342" i="6"/>
  <c r="K342" i="6"/>
  <c r="L342" i="6"/>
  <c r="M342" i="6"/>
  <c r="N342" i="6"/>
  <c r="O342" i="6"/>
  <c r="P342" i="6"/>
  <c r="Q342" i="6"/>
  <c r="R342" i="6"/>
  <c r="S342" i="6"/>
  <c r="T342" i="6"/>
  <c r="D343" i="6"/>
  <c r="E343" i="6"/>
  <c r="F343" i="6"/>
  <c r="G343" i="6"/>
  <c r="H343" i="6"/>
  <c r="I343" i="6"/>
  <c r="J343" i="6"/>
  <c r="K343" i="6"/>
  <c r="L343" i="6"/>
  <c r="M343" i="6"/>
  <c r="N343" i="6"/>
  <c r="O343" i="6"/>
  <c r="P343" i="6"/>
  <c r="Q343" i="6"/>
  <c r="R343" i="6"/>
  <c r="S343" i="6"/>
  <c r="T343" i="6"/>
  <c r="D344" i="6"/>
  <c r="E344" i="6"/>
  <c r="F344" i="6"/>
  <c r="G344" i="6"/>
  <c r="H344" i="6"/>
  <c r="I344" i="6"/>
  <c r="J344" i="6"/>
  <c r="K344" i="6"/>
  <c r="L344" i="6"/>
  <c r="M344" i="6"/>
  <c r="N344" i="6"/>
  <c r="O344" i="6"/>
  <c r="P344" i="6"/>
  <c r="Q344" i="6"/>
  <c r="R344" i="6"/>
  <c r="S344" i="6"/>
  <c r="T344" i="6"/>
  <c r="D345" i="6"/>
  <c r="E345" i="6"/>
  <c r="F345" i="6"/>
  <c r="G345" i="6"/>
  <c r="H345" i="6"/>
  <c r="I345" i="6"/>
  <c r="J345" i="6"/>
  <c r="K345" i="6"/>
  <c r="L345" i="6"/>
  <c r="M345" i="6"/>
  <c r="N345" i="6"/>
  <c r="O345" i="6"/>
  <c r="P345" i="6"/>
  <c r="Q345" i="6"/>
  <c r="R345" i="6"/>
  <c r="S345" i="6"/>
  <c r="T345" i="6"/>
  <c r="D346" i="6"/>
  <c r="E346" i="6"/>
  <c r="F346" i="6"/>
  <c r="G346" i="6"/>
  <c r="H346" i="6"/>
  <c r="I346" i="6"/>
  <c r="J346" i="6"/>
  <c r="K346" i="6"/>
  <c r="L346" i="6"/>
  <c r="M346" i="6"/>
  <c r="N346" i="6"/>
  <c r="O346" i="6"/>
  <c r="P346" i="6"/>
  <c r="Q346" i="6"/>
  <c r="R346" i="6"/>
  <c r="S346" i="6"/>
  <c r="T346" i="6"/>
  <c r="D347" i="6"/>
  <c r="E347" i="6"/>
  <c r="F347" i="6"/>
  <c r="G347" i="6"/>
  <c r="H347" i="6"/>
  <c r="I347" i="6"/>
  <c r="J347" i="6"/>
  <c r="K347" i="6"/>
  <c r="L347" i="6"/>
  <c r="M347" i="6"/>
  <c r="N347" i="6"/>
  <c r="O347" i="6"/>
  <c r="P347" i="6"/>
  <c r="Q347" i="6"/>
  <c r="R347" i="6"/>
  <c r="S347" i="6"/>
  <c r="T347" i="6"/>
  <c r="D348" i="6"/>
  <c r="E348" i="6"/>
  <c r="F348" i="6"/>
  <c r="G348" i="6"/>
  <c r="H348" i="6"/>
  <c r="I348" i="6"/>
  <c r="J348" i="6"/>
  <c r="K348" i="6"/>
  <c r="L348" i="6"/>
  <c r="M348" i="6"/>
  <c r="N348" i="6"/>
  <c r="O348" i="6"/>
  <c r="P348" i="6"/>
  <c r="Q348" i="6"/>
  <c r="R348" i="6"/>
  <c r="S348" i="6"/>
  <c r="T348" i="6"/>
  <c r="D349" i="6"/>
  <c r="E349" i="6"/>
  <c r="F349" i="6"/>
  <c r="G349" i="6"/>
  <c r="H349" i="6"/>
  <c r="I349" i="6"/>
  <c r="J349" i="6"/>
  <c r="K349" i="6"/>
  <c r="L349" i="6"/>
  <c r="M349" i="6"/>
  <c r="N349" i="6"/>
  <c r="O349" i="6"/>
  <c r="P349" i="6"/>
  <c r="Q349" i="6"/>
  <c r="R349" i="6"/>
  <c r="S349" i="6"/>
  <c r="T349" i="6"/>
  <c r="D350" i="6"/>
  <c r="E350" i="6"/>
  <c r="F350" i="6"/>
  <c r="G350" i="6"/>
  <c r="H350" i="6"/>
  <c r="I350" i="6"/>
  <c r="J350" i="6"/>
  <c r="K350" i="6"/>
  <c r="L350" i="6"/>
  <c r="M350" i="6"/>
  <c r="N350" i="6"/>
  <c r="O350" i="6"/>
  <c r="P350" i="6"/>
  <c r="Q350" i="6"/>
  <c r="R350" i="6"/>
  <c r="S350" i="6"/>
  <c r="T350" i="6"/>
  <c r="D351" i="6"/>
  <c r="E351" i="6"/>
  <c r="F351" i="6"/>
  <c r="G351" i="6"/>
  <c r="H351" i="6"/>
  <c r="I351" i="6"/>
  <c r="J351" i="6"/>
  <c r="K351" i="6"/>
  <c r="L351" i="6"/>
  <c r="M351" i="6"/>
  <c r="N351" i="6"/>
  <c r="O351" i="6"/>
  <c r="P351" i="6"/>
  <c r="Q351" i="6"/>
  <c r="R351" i="6"/>
  <c r="S351" i="6"/>
  <c r="T351" i="6"/>
  <c r="D352" i="6"/>
  <c r="E352" i="6"/>
  <c r="F352" i="6"/>
  <c r="G352" i="6"/>
  <c r="H352" i="6"/>
  <c r="I352" i="6"/>
  <c r="J352" i="6"/>
  <c r="K352" i="6"/>
  <c r="L352" i="6"/>
  <c r="M352" i="6"/>
  <c r="N352" i="6"/>
  <c r="O352" i="6"/>
  <c r="P352" i="6"/>
  <c r="Q352" i="6"/>
  <c r="R352" i="6"/>
  <c r="S352" i="6"/>
  <c r="T352" i="6"/>
  <c r="D353" i="6"/>
  <c r="E353" i="6"/>
  <c r="F353" i="6"/>
  <c r="G353" i="6"/>
  <c r="H353" i="6"/>
  <c r="I353" i="6"/>
  <c r="J353" i="6"/>
  <c r="K353" i="6"/>
  <c r="L353" i="6"/>
  <c r="M353" i="6"/>
  <c r="N353" i="6"/>
  <c r="O353" i="6"/>
  <c r="P353" i="6"/>
  <c r="Q353" i="6"/>
  <c r="R353" i="6"/>
  <c r="S353" i="6"/>
  <c r="T353" i="6"/>
  <c r="D354" i="6"/>
  <c r="E354" i="6"/>
  <c r="F354" i="6"/>
  <c r="G354" i="6"/>
  <c r="H354" i="6"/>
  <c r="I354" i="6"/>
  <c r="J354" i="6"/>
  <c r="K354" i="6"/>
  <c r="L354" i="6"/>
  <c r="M354" i="6"/>
  <c r="N354" i="6"/>
  <c r="O354" i="6"/>
  <c r="P354" i="6"/>
  <c r="Q354" i="6"/>
  <c r="R354" i="6"/>
  <c r="S354" i="6"/>
  <c r="T354" i="6"/>
  <c r="D355" i="6"/>
  <c r="E355" i="6"/>
  <c r="F355" i="6"/>
  <c r="G355" i="6"/>
  <c r="H355" i="6"/>
  <c r="I355" i="6"/>
  <c r="J355" i="6"/>
  <c r="K355" i="6"/>
  <c r="L355" i="6"/>
  <c r="M355" i="6"/>
  <c r="N355" i="6"/>
  <c r="O355" i="6"/>
  <c r="P355" i="6"/>
  <c r="Q355" i="6"/>
  <c r="R355" i="6"/>
  <c r="S355" i="6"/>
  <c r="T355" i="6"/>
  <c r="D356" i="6"/>
  <c r="E356" i="6"/>
  <c r="F356" i="6"/>
  <c r="G356" i="6"/>
  <c r="H356" i="6"/>
  <c r="I356" i="6"/>
  <c r="J356" i="6"/>
  <c r="K356" i="6"/>
  <c r="L356" i="6"/>
  <c r="M356" i="6"/>
  <c r="N356" i="6"/>
  <c r="O356" i="6"/>
  <c r="P356" i="6"/>
  <c r="Q356" i="6"/>
  <c r="R356" i="6"/>
  <c r="S356" i="6"/>
  <c r="T356" i="6"/>
  <c r="D357" i="6"/>
  <c r="E357" i="6"/>
  <c r="F357" i="6"/>
  <c r="G357" i="6"/>
  <c r="H357" i="6"/>
  <c r="I357" i="6"/>
  <c r="J357" i="6"/>
  <c r="K357" i="6"/>
  <c r="L357" i="6"/>
  <c r="M357" i="6"/>
  <c r="N357" i="6"/>
  <c r="O357" i="6"/>
  <c r="P357" i="6"/>
  <c r="Q357" i="6"/>
  <c r="R357" i="6"/>
  <c r="S357" i="6"/>
  <c r="T357" i="6"/>
  <c r="D358" i="6"/>
  <c r="E358" i="6"/>
  <c r="F358" i="6"/>
  <c r="G358" i="6"/>
  <c r="H358" i="6"/>
  <c r="I358" i="6"/>
  <c r="J358" i="6"/>
  <c r="K358" i="6"/>
  <c r="L358" i="6"/>
  <c r="M358" i="6"/>
  <c r="N358" i="6"/>
  <c r="O358" i="6"/>
  <c r="P358" i="6"/>
  <c r="Q358" i="6"/>
  <c r="R358" i="6"/>
  <c r="S358" i="6"/>
  <c r="T358" i="6"/>
  <c r="D359" i="6"/>
  <c r="E359" i="6"/>
  <c r="F359" i="6"/>
  <c r="G359" i="6"/>
  <c r="H359" i="6"/>
  <c r="I359" i="6"/>
  <c r="J359" i="6"/>
  <c r="K359" i="6"/>
  <c r="L359" i="6"/>
  <c r="M359" i="6"/>
  <c r="N359" i="6"/>
  <c r="O359" i="6"/>
  <c r="P359" i="6"/>
  <c r="Q359" i="6"/>
  <c r="R359" i="6"/>
  <c r="S359" i="6"/>
  <c r="T359" i="6"/>
  <c r="D360" i="6"/>
  <c r="E360" i="6"/>
  <c r="F360" i="6"/>
  <c r="G360" i="6"/>
  <c r="H360" i="6"/>
  <c r="I360" i="6"/>
  <c r="J360" i="6"/>
  <c r="K360" i="6"/>
  <c r="L360" i="6"/>
  <c r="M360" i="6"/>
  <c r="N360" i="6"/>
  <c r="O360" i="6"/>
  <c r="P360" i="6"/>
  <c r="Q360" i="6"/>
  <c r="R360" i="6"/>
  <c r="S360" i="6"/>
  <c r="T360" i="6"/>
  <c r="D361" i="6"/>
  <c r="E361" i="6"/>
  <c r="F361" i="6"/>
  <c r="G361" i="6"/>
  <c r="H361" i="6"/>
  <c r="I361" i="6"/>
  <c r="J361" i="6"/>
  <c r="K361" i="6"/>
  <c r="L361" i="6"/>
  <c r="M361" i="6"/>
  <c r="N361" i="6"/>
  <c r="O361" i="6"/>
  <c r="P361" i="6"/>
  <c r="Q361" i="6"/>
  <c r="R361" i="6"/>
  <c r="S361" i="6"/>
  <c r="T361" i="6"/>
  <c r="D362" i="6"/>
  <c r="E362" i="6"/>
  <c r="F362" i="6"/>
  <c r="G362" i="6"/>
  <c r="H362" i="6"/>
  <c r="I362" i="6"/>
  <c r="J362" i="6"/>
  <c r="K362" i="6"/>
  <c r="L362" i="6"/>
  <c r="M362" i="6"/>
  <c r="N362" i="6"/>
  <c r="O362" i="6"/>
  <c r="P362" i="6"/>
  <c r="Q362" i="6"/>
  <c r="R362" i="6"/>
  <c r="S362" i="6"/>
  <c r="T362" i="6"/>
  <c r="D363" i="6"/>
  <c r="E363" i="6"/>
  <c r="F363" i="6"/>
  <c r="G363" i="6"/>
  <c r="H363" i="6"/>
  <c r="I363" i="6"/>
  <c r="J363" i="6"/>
  <c r="K363" i="6"/>
  <c r="L363" i="6"/>
  <c r="M363" i="6"/>
  <c r="N363" i="6"/>
  <c r="O363" i="6"/>
  <c r="P363" i="6"/>
  <c r="Q363" i="6"/>
  <c r="R363" i="6"/>
  <c r="S363" i="6"/>
  <c r="T363" i="6"/>
  <c r="D364" i="6"/>
  <c r="E364" i="6"/>
  <c r="F364" i="6"/>
  <c r="G364" i="6"/>
  <c r="H364" i="6"/>
  <c r="I364" i="6"/>
  <c r="J364" i="6"/>
  <c r="K364" i="6"/>
  <c r="L364" i="6"/>
  <c r="M364" i="6"/>
  <c r="N364" i="6"/>
  <c r="O364" i="6"/>
  <c r="P364" i="6"/>
  <c r="Q364" i="6"/>
  <c r="R364" i="6"/>
  <c r="S364" i="6"/>
  <c r="T364" i="6"/>
  <c r="D365" i="6"/>
  <c r="E365" i="6"/>
  <c r="F365" i="6"/>
  <c r="G365" i="6"/>
  <c r="H365" i="6"/>
  <c r="I365" i="6"/>
  <c r="J365" i="6"/>
  <c r="K365" i="6"/>
  <c r="L365" i="6"/>
  <c r="M365" i="6"/>
  <c r="N365" i="6"/>
  <c r="O365" i="6"/>
  <c r="P365" i="6"/>
  <c r="Q365" i="6"/>
  <c r="R365" i="6"/>
  <c r="S365" i="6"/>
  <c r="T365" i="6"/>
  <c r="D366" i="6"/>
  <c r="E366" i="6"/>
  <c r="F366" i="6"/>
  <c r="G366" i="6"/>
  <c r="H366" i="6"/>
  <c r="I366" i="6"/>
  <c r="J366" i="6"/>
  <c r="K366" i="6"/>
  <c r="L366" i="6"/>
  <c r="M366" i="6"/>
  <c r="N366" i="6"/>
  <c r="O366" i="6"/>
  <c r="P366" i="6"/>
  <c r="Q366" i="6"/>
  <c r="R366" i="6"/>
  <c r="S366" i="6"/>
  <c r="T366" i="6"/>
  <c r="D367" i="6"/>
  <c r="E367" i="6"/>
  <c r="F367" i="6"/>
  <c r="G367" i="6"/>
  <c r="H367" i="6"/>
  <c r="I367" i="6"/>
  <c r="J367" i="6"/>
  <c r="K367" i="6"/>
  <c r="L367" i="6"/>
  <c r="M367" i="6"/>
  <c r="N367" i="6"/>
  <c r="O367" i="6"/>
  <c r="P367" i="6"/>
  <c r="Q367" i="6"/>
  <c r="R367" i="6"/>
  <c r="S367" i="6"/>
  <c r="T367" i="6"/>
  <c r="D368" i="6"/>
  <c r="E368" i="6"/>
  <c r="F368" i="6"/>
  <c r="G368" i="6"/>
  <c r="H368" i="6"/>
  <c r="I368" i="6"/>
  <c r="J368" i="6"/>
  <c r="K368" i="6"/>
  <c r="L368" i="6"/>
  <c r="M368" i="6"/>
  <c r="N368" i="6"/>
  <c r="O368" i="6"/>
  <c r="P368" i="6"/>
  <c r="Q368" i="6"/>
  <c r="R368" i="6"/>
  <c r="S368" i="6"/>
  <c r="T368" i="6"/>
  <c r="D369" i="6"/>
  <c r="E369" i="6"/>
  <c r="F369" i="6"/>
  <c r="G369" i="6"/>
  <c r="H369" i="6"/>
  <c r="I369" i="6"/>
  <c r="J369" i="6"/>
  <c r="K369" i="6"/>
  <c r="L369" i="6"/>
  <c r="M369" i="6"/>
  <c r="N369" i="6"/>
  <c r="O369" i="6"/>
  <c r="P369" i="6"/>
  <c r="Q369" i="6"/>
  <c r="R369" i="6"/>
  <c r="S369" i="6"/>
  <c r="T369" i="6"/>
  <c r="D370" i="6"/>
  <c r="E370" i="6"/>
  <c r="F370" i="6"/>
  <c r="G370" i="6"/>
  <c r="H370" i="6"/>
  <c r="I370" i="6"/>
  <c r="J370" i="6"/>
  <c r="K370" i="6"/>
  <c r="L370" i="6"/>
  <c r="M370" i="6"/>
  <c r="N370" i="6"/>
  <c r="O370" i="6"/>
  <c r="P370" i="6"/>
  <c r="Q370" i="6"/>
  <c r="R370" i="6"/>
  <c r="S370" i="6"/>
  <c r="T370" i="6"/>
  <c r="D371" i="6"/>
  <c r="E371" i="6"/>
  <c r="F371" i="6"/>
  <c r="G371" i="6"/>
  <c r="H371" i="6"/>
  <c r="I371" i="6"/>
  <c r="J371" i="6"/>
  <c r="K371" i="6"/>
  <c r="L371" i="6"/>
  <c r="M371" i="6"/>
  <c r="N371" i="6"/>
  <c r="O371" i="6"/>
  <c r="P371" i="6"/>
  <c r="Q371" i="6"/>
  <c r="R371" i="6"/>
  <c r="S371" i="6"/>
  <c r="T371" i="6"/>
  <c r="D372" i="6"/>
  <c r="E372" i="6"/>
  <c r="F372" i="6"/>
  <c r="G372" i="6"/>
  <c r="H372" i="6"/>
  <c r="I372" i="6"/>
  <c r="J372" i="6"/>
  <c r="K372" i="6"/>
  <c r="L372" i="6"/>
  <c r="M372" i="6"/>
  <c r="N372" i="6"/>
  <c r="O372" i="6"/>
  <c r="P372" i="6"/>
  <c r="Q372" i="6"/>
  <c r="R372" i="6"/>
  <c r="S372" i="6"/>
  <c r="T372" i="6"/>
  <c r="D373" i="6"/>
  <c r="E373" i="6"/>
  <c r="F373" i="6"/>
  <c r="G373" i="6"/>
  <c r="H373" i="6"/>
  <c r="I373" i="6"/>
  <c r="J373" i="6"/>
  <c r="K373" i="6"/>
  <c r="L373" i="6"/>
  <c r="M373" i="6"/>
  <c r="N373" i="6"/>
  <c r="O373" i="6"/>
  <c r="P373" i="6"/>
  <c r="Q373" i="6"/>
  <c r="R373" i="6"/>
  <c r="S373" i="6"/>
  <c r="T373" i="6"/>
  <c r="D374" i="6"/>
  <c r="E374" i="6"/>
  <c r="F374" i="6"/>
  <c r="G374" i="6"/>
  <c r="H374" i="6"/>
  <c r="I374" i="6"/>
  <c r="J374" i="6"/>
  <c r="K374" i="6"/>
  <c r="L374" i="6"/>
  <c r="M374" i="6"/>
  <c r="N374" i="6"/>
  <c r="O374" i="6"/>
  <c r="P374" i="6"/>
  <c r="Q374" i="6"/>
  <c r="R374" i="6"/>
  <c r="S374" i="6"/>
  <c r="T374" i="6"/>
  <c r="D375" i="6"/>
  <c r="E375" i="6"/>
  <c r="F375" i="6"/>
  <c r="G375" i="6"/>
  <c r="H375" i="6"/>
  <c r="I375" i="6"/>
  <c r="J375" i="6"/>
  <c r="K375" i="6"/>
  <c r="L375" i="6"/>
  <c r="M375" i="6"/>
  <c r="N375" i="6"/>
  <c r="O375" i="6"/>
  <c r="P375" i="6"/>
  <c r="Q375" i="6"/>
  <c r="R375" i="6"/>
  <c r="S375" i="6"/>
  <c r="T375" i="6"/>
  <c r="D376" i="6"/>
  <c r="E376" i="6"/>
  <c r="F376" i="6"/>
  <c r="G376" i="6"/>
  <c r="H376" i="6"/>
  <c r="I376" i="6"/>
  <c r="J376" i="6"/>
  <c r="K376" i="6"/>
  <c r="L376" i="6"/>
  <c r="M376" i="6"/>
  <c r="N376" i="6"/>
  <c r="O376" i="6"/>
  <c r="P376" i="6"/>
  <c r="Q376" i="6"/>
  <c r="R376" i="6"/>
  <c r="S376" i="6"/>
  <c r="T376" i="6"/>
  <c r="D377" i="6"/>
  <c r="E377" i="6"/>
  <c r="F377" i="6"/>
  <c r="G377" i="6"/>
  <c r="H377" i="6"/>
  <c r="I377" i="6"/>
  <c r="J377" i="6"/>
  <c r="K377" i="6"/>
  <c r="L377" i="6"/>
  <c r="M377" i="6"/>
  <c r="N377" i="6"/>
  <c r="O377" i="6"/>
  <c r="P377" i="6"/>
  <c r="Q377" i="6"/>
  <c r="R377" i="6"/>
  <c r="S377" i="6"/>
  <c r="T377" i="6"/>
  <c r="D378" i="6"/>
  <c r="E378" i="6"/>
  <c r="F378" i="6"/>
  <c r="G378" i="6"/>
  <c r="H378" i="6"/>
  <c r="I378" i="6"/>
  <c r="J378" i="6"/>
  <c r="K378" i="6"/>
  <c r="L378" i="6"/>
  <c r="M378" i="6"/>
  <c r="N378" i="6"/>
  <c r="O378" i="6"/>
  <c r="P378" i="6"/>
  <c r="Q378" i="6"/>
  <c r="R378" i="6"/>
  <c r="S378" i="6"/>
  <c r="T378" i="6"/>
  <c r="D379" i="6"/>
  <c r="E379" i="6"/>
  <c r="F379" i="6"/>
  <c r="G379" i="6"/>
  <c r="H379" i="6"/>
  <c r="I379" i="6"/>
  <c r="J379" i="6"/>
  <c r="K379" i="6"/>
  <c r="L379" i="6"/>
  <c r="M379" i="6"/>
  <c r="N379" i="6"/>
  <c r="O379" i="6"/>
  <c r="P379" i="6"/>
  <c r="Q379" i="6"/>
  <c r="R379" i="6"/>
  <c r="S379" i="6"/>
  <c r="T379" i="6"/>
  <c r="D380" i="6"/>
  <c r="E380" i="6"/>
  <c r="F380" i="6"/>
  <c r="G380" i="6"/>
  <c r="H380" i="6"/>
  <c r="I380" i="6"/>
  <c r="J380" i="6"/>
  <c r="K380" i="6"/>
  <c r="L380" i="6"/>
  <c r="M380" i="6"/>
  <c r="N380" i="6"/>
  <c r="O380" i="6"/>
  <c r="P380" i="6"/>
  <c r="Q380" i="6"/>
  <c r="R380" i="6"/>
  <c r="S380" i="6"/>
  <c r="T380" i="6"/>
  <c r="D381" i="6"/>
  <c r="E381" i="6"/>
  <c r="F381" i="6"/>
  <c r="G381" i="6"/>
  <c r="H381" i="6"/>
  <c r="I381" i="6"/>
  <c r="J381" i="6"/>
  <c r="K381" i="6"/>
  <c r="L381" i="6"/>
  <c r="M381" i="6"/>
  <c r="N381" i="6"/>
  <c r="O381" i="6"/>
  <c r="P381" i="6"/>
  <c r="Q381" i="6"/>
  <c r="R381" i="6"/>
  <c r="S381" i="6"/>
  <c r="T381" i="6"/>
  <c r="D382" i="6"/>
  <c r="E382" i="6"/>
  <c r="F382" i="6"/>
  <c r="G382" i="6"/>
  <c r="H382" i="6"/>
  <c r="I382" i="6"/>
  <c r="J382" i="6"/>
  <c r="K382" i="6"/>
  <c r="L382" i="6"/>
  <c r="M382" i="6"/>
  <c r="N382" i="6"/>
  <c r="O382" i="6"/>
  <c r="P382" i="6"/>
  <c r="Q382" i="6"/>
  <c r="R382" i="6"/>
  <c r="S382" i="6"/>
  <c r="T382" i="6"/>
  <c r="D383" i="6"/>
  <c r="E383" i="6"/>
  <c r="F383" i="6"/>
  <c r="G383" i="6"/>
  <c r="H383" i="6"/>
  <c r="I383" i="6"/>
  <c r="J383" i="6"/>
  <c r="K383" i="6"/>
  <c r="L383" i="6"/>
  <c r="M383" i="6"/>
  <c r="N383" i="6"/>
  <c r="O383" i="6"/>
  <c r="P383" i="6"/>
  <c r="Q383" i="6"/>
  <c r="R383" i="6"/>
  <c r="S383" i="6"/>
  <c r="T383" i="6"/>
  <c r="D384" i="6"/>
  <c r="E384" i="6"/>
  <c r="F384" i="6"/>
  <c r="G384" i="6"/>
  <c r="H384" i="6"/>
  <c r="I384" i="6"/>
  <c r="J384" i="6"/>
  <c r="K384" i="6"/>
  <c r="L384" i="6"/>
  <c r="M384" i="6"/>
  <c r="N384" i="6"/>
  <c r="O384" i="6"/>
  <c r="P384" i="6"/>
  <c r="Q384" i="6"/>
  <c r="R384" i="6"/>
  <c r="S384" i="6"/>
  <c r="T384" i="6"/>
  <c r="D385" i="6"/>
  <c r="E385" i="6"/>
  <c r="F385" i="6"/>
  <c r="G385" i="6"/>
  <c r="H385" i="6"/>
  <c r="I385" i="6"/>
  <c r="J385" i="6"/>
  <c r="K385" i="6"/>
  <c r="L385" i="6"/>
  <c r="M385" i="6"/>
  <c r="N385" i="6"/>
  <c r="O385" i="6"/>
  <c r="P385" i="6"/>
  <c r="Q385" i="6"/>
  <c r="R385" i="6"/>
  <c r="S385" i="6"/>
  <c r="T385" i="6"/>
  <c r="D386" i="6"/>
  <c r="E386" i="6"/>
  <c r="F386" i="6"/>
  <c r="G386" i="6"/>
  <c r="H386" i="6"/>
  <c r="I386" i="6"/>
  <c r="J386" i="6"/>
  <c r="K386" i="6"/>
  <c r="L386" i="6"/>
  <c r="M386" i="6"/>
  <c r="N386" i="6"/>
  <c r="O386" i="6"/>
  <c r="P386" i="6"/>
  <c r="Q386" i="6"/>
  <c r="R386" i="6"/>
  <c r="S386" i="6"/>
  <c r="T386" i="6"/>
  <c r="D387" i="6"/>
  <c r="E387" i="6"/>
  <c r="F387" i="6"/>
  <c r="G387" i="6"/>
  <c r="H387" i="6"/>
  <c r="I387" i="6"/>
  <c r="J387" i="6"/>
  <c r="K387" i="6"/>
  <c r="L387" i="6"/>
  <c r="M387" i="6"/>
  <c r="N387" i="6"/>
  <c r="O387" i="6"/>
  <c r="P387" i="6"/>
  <c r="Q387" i="6"/>
  <c r="R387" i="6"/>
  <c r="S387" i="6"/>
  <c r="T387" i="6"/>
  <c r="D388" i="6"/>
  <c r="E388" i="6"/>
  <c r="F388" i="6"/>
  <c r="G388" i="6"/>
  <c r="H388" i="6"/>
  <c r="I388" i="6"/>
  <c r="J388" i="6"/>
  <c r="K388" i="6"/>
  <c r="L388" i="6"/>
  <c r="M388" i="6"/>
  <c r="N388" i="6"/>
  <c r="O388" i="6"/>
  <c r="P388" i="6"/>
  <c r="Q388" i="6"/>
  <c r="R388" i="6"/>
  <c r="S388" i="6"/>
  <c r="T388" i="6"/>
  <c r="D389" i="6"/>
  <c r="E389" i="6"/>
  <c r="F389" i="6"/>
  <c r="G389" i="6"/>
  <c r="H389" i="6"/>
  <c r="I389" i="6"/>
  <c r="J389" i="6"/>
  <c r="K389" i="6"/>
  <c r="L389" i="6"/>
  <c r="M389" i="6"/>
  <c r="N389" i="6"/>
  <c r="O389" i="6"/>
  <c r="P389" i="6"/>
  <c r="Q389" i="6"/>
  <c r="R389" i="6"/>
  <c r="S389" i="6"/>
  <c r="T389" i="6"/>
  <c r="D390" i="6"/>
  <c r="E390" i="6"/>
  <c r="F390" i="6"/>
  <c r="G390" i="6"/>
  <c r="H390" i="6"/>
  <c r="I390" i="6"/>
  <c r="J390" i="6"/>
  <c r="K390" i="6"/>
  <c r="L390" i="6"/>
  <c r="M390" i="6"/>
  <c r="N390" i="6"/>
  <c r="O390" i="6"/>
  <c r="P390" i="6"/>
  <c r="Q390" i="6"/>
  <c r="R390" i="6"/>
  <c r="S390" i="6"/>
  <c r="T390" i="6"/>
  <c r="D391" i="6"/>
  <c r="E391" i="6"/>
  <c r="F391" i="6"/>
  <c r="G391" i="6"/>
  <c r="H391" i="6"/>
  <c r="I391" i="6"/>
  <c r="J391" i="6"/>
  <c r="K391" i="6"/>
  <c r="L391" i="6"/>
  <c r="M391" i="6"/>
  <c r="N391" i="6"/>
  <c r="O391" i="6"/>
  <c r="P391" i="6"/>
  <c r="Q391" i="6"/>
  <c r="R391" i="6"/>
  <c r="S391" i="6"/>
  <c r="T391" i="6"/>
  <c r="D392" i="6"/>
  <c r="E392" i="6"/>
  <c r="F392" i="6"/>
  <c r="G392" i="6"/>
  <c r="H392" i="6"/>
  <c r="I392" i="6"/>
  <c r="J392" i="6"/>
  <c r="K392" i="6"/>
  <c r="L392" i="6"/>
  <c r="M392" i="6"/>
  <c r="N392" i="6"/>
  <c r="O392" i="6"/>
  <c r="P392" i="6"/>
  <c r="Q392" i="6"/>
  <c r="R392" i="6"/>
  <c r="S392" i="6"/>
  <c r="T392" i="6"/>
  <c r="D393" i="6"/>
  <c r="E393" i="6"/>
  <c r="F393" i="6"/>
  <c r="G393" i="6"/>
  <c r="H393" i="6"/>
  <c r="I393" i="6"/>
  <c r="J393" i="6"/>
  <c r="K393" i="6"/>
  <c r="L393" i="6"/>
  <c r="M393" i="6"/>
  <c r="N393" i="6"/>
  <c r="O393" i="6"/>
  <c r="P393" i="6"/>
  <c r="Q393" i="6"/>
  <c r="R393" i="6"/>
  <c r="S393" i="6"/>
  <c r="T393" i="6"/>
  <c r="D394" i="6"/>
  <c r="E394" i="6"/>
  <c r="F394" i="6"/>
  <c r="G394" i="6"/>
  <c r="H394" i="6"/>
  <c r="I394" i="6"/>
  <c r="J394" i="6"/>
  <c r="K394" i="6"/>
  <c r="L394" i="6"/>
  <c r="M394" i="6"/>
  <c r="N394" i="6"/>
  <c r="O394" i="6"/>
  <c r="P394" i="6"/>
  <c r="Q394" i="6"/>
  <c r="R394" i="6"/>
  <c r="S394" i="6"/>
  <c r="T394" i="6"/>
  <c r="D395" i="6"/>
  <c r="E395" i="6"/>
  <c r="F395" i="6"/>
  <c r="G395" i="6"/>
  <c r="H395" i="6"/>
  <c r="I395" i="6"/>
  <c r="J395" i="6"/>
  <c r="K395" i="6"/>
  <c r="L395" i="6"/>
  <c r="M395" i="6"/>
  <c r="N395" i="6"/>
  <c r="O395" i="6"/>
  <c r="P395" i="6"/>
  <c r="Q395" i="6"/>
  <c r="R395" i="6"/>
  <c r="S395" i="6"/>
  <c r="T395" i="6"/>
  <c r="D396" i="6"/>
  <c r="E396" i="6"/>
  <c r="F396" i="6"/>
  <c r="G396" i="6"/>
  <c r="H396" i="6"/>
  <c r="I396" i="6"/>
  <c r="J396" i="6"/>
  <c r="K396" i="6"/>
  <c r="L396" i="6"/>
  <c r="M396" i="6"/>
  <c r="N396" i="6"/>
  <c r="O396" i="6"/>
  <c r="P396" i="6"/>
  <c r="Q396" i="6"/>
  <c r="R396" i="6"/>
  <c r="S396" i="6"/>
  <c r="T396" i="6"/>
  <c r="D397" i="6"/>
  <c r="E397" i="6"/>
  <c r="F397" i="6"/>
  <c r="G397" i="6"/>
  <c r="H397" i="6"/>
  <c r="I397" i="6"/>
  <c r="J397" i="6"/>
  <c r="K397" i="6"/>
  <c r="L397" i="6"/>
  <c r="M397" i="6"/>
  <c r="N397" i="6"/>
  <c r="O397" i="6"/>
  <c r="P397" i="6"/>
  <c r="Q397" i="6"/>
  <c r="R397" i="6"/>
  <c r="S397" i="6"/>
  <c r="T397" i="6"/>
  <c r="D398" i="6"/>
  <c r="E398" i="6"/>
  <c r="F398" i="6"/>
  <c r="G398" i="6"/>
  <c r="H398" i="6"/>
  <c r="I398" i="6"/>
  <c r="J398" i="6"/>
  <c r="K398" i="6"/>
  <c r="L398" i="6"/>
  <c r="M398" i="6"/>
  <c r="N398" i="6"/>
  <c r="O398" i="6"/>
  <c r="P398" i="6"/>
  <c r="Q398" i="6"/>
  <c r="R398" i="6"/>
  <c r="S398" i="6"/>
  <c r="T398" i="6"/>
  <c r="D399" i="6"/>
  <c r="E399" i="6"/>
  <c r="F399" i="6"/>
  <c r="G399" i="6"/>
  <c r="H399" i="6"/>
  <c r="I399" i="6"/>
  <c r="J399" i="6"/>
  <c r="K399" i="6"/>
  <c r="L399" i="6"/>
  <c r="M399" i="6"/>
  <c r="N399" i="6"/>
  <c r="O399" i="6"/>
  <c r="P399" i="6"/>
  <c r="Q399" i="6"/>
  <c r="R399" i="6"/>
  <c r="S399" i="6"/>
  <c r="T399" i="6"/>
  <c r="D400" i="6"/>
  <c r="E400" i="6"/>
  <c r="F400" i="6"/>
  <c r="G400" i="6"/>
  <c r="H400" i="6"/>
  <c r="I400" i="6"/>
  <c r="J400" i="6"/>
  <c r="K400" i="6"/>
  <c r="L400" i="6"/>
  <c r="M400" i="6"/>
  <c r="N400" i="6"/>
  <c r="O400" i="6"/>
  <c r="P400" i="6"/>
  <c r="Q400" i="6"/>
  <c r="R400" i="6"/>
  <c r="S400" i="6"/>
  <c r="T400" i="6"/>
  <c r="D401" i="6"/>
  <c r="E401" i="6"/>
  <c r="F401" i="6"/>
  <c r="G401" i="6"/>
  <c r="H401" i="6"/>
  <c r="I401" i="6"/>
  <c r="J401" i="6"/>
  <c r="K401" i="6"/>
  <c r="L401" i="6"/>
  <c r="M401" i="6"/>
  <c r="N401" i="6"/>
  <c r="O401" i="6"/>
  <c r="P401" i="6"/>
  <c r="Q401" i="6"/>
  <c r="R401" i="6"/>
  <c r="S401" i="6"/>
  <c r="T401" i="6"/>
  <c r="D402" i="6"/>
  <c r="E402" i="6"/>
  <c r="F402" i="6"/>
  <c r="G402" i="6"/>
  <c r="H402" i="6"/>
  <c r="I402" i="6"/>
  <c r="J402" i="6"/>
  <c r="K402" i="6"/>
  <c r="L402" i="6"/>
  <c r="M402" i="6"/>
  <c r="N402" i="6"/>
  <c r="O402" i="6"/>
  <c r="P402" i="6"/>
  <c r="Q402" i="6"/>
  <c r="R402" i="6"/>
  <c r="S402" i="6"/>
  <c r="T402" i="6"/>
  <c r="D403" i="6"/>
  <c r="E403" i="6"/>
  <c r="F403" i="6"/>
  <c r="G403" i="6"/>
  <c r="H403" i="6"/>
  <c r="I403" i="6"/>
  <c r="J403" i="6"/>
  <c r="K403" i="6"/>
  <c r="L403" i="6"/>
  <c r="M403" i="6"/>
  <c r="N403" i="6"/>
  <c r="O403" i="6"/>
  <c r="P403" i="6"/>
  <c r="Q403" i="6"/>
  <c r="R403" i="6"/>
  <c r="S403" i="6"/>
  <c r="T403" i="6"/>
  <c r="D404" i="6"/>
  <c r="E404" i="6"/>
  <c r="F404" i="6"/>
  <c r="G404" i="6"/>
  <c r="H404" i="6"/>
  <c r="I404" i="6"/>
  <c r="J404" i="6"/>
  <c r="K404" i="6"/>
  <c r="L404" i="6"/>
  <c r="M404" i="6"/>
  <c r="N404" i="6"/>
  <c r="O404" i="6"/>
  <c r="P404" i="6"/>
  <c r="Q404" i="6"/>
  <c r="R404" i="6"/>
  <c r="S404" i="6"/>
  <c r="T404" i="6"/>
  <c r="D405" i="6"/>
  <c r="E405" i="6"/>
  <c r="F405" i="6"/>
  <c r="G405" i="6"/>
  <c r="H405" i="6"/>
  <c r="I405" i="6"/>
  <c r="J405" i="6"/>
  <c r="K405" i="6"/>
  <c r="L405" i="6"/>
  <c r="M405" i="6"/>
  <c r="N405" i="6"/>
  <c r="O405" i="6"/>
  <c r="P405" i="6"/>
  <c r="Q405" i="6"/>
  <c r="R405" i="6"/>
  <c r="S405" i="6"/>
  <c r="T405" i="6"/>
  <c r="D406" i="6"/>
  <c r="E406" i="6"/>
  <c r="F406" i="6"/>
  <c r="G406" i="6"/>
  <c r="H406" i="6"/>
  <c r="I406" i="6"/>
  <c r="J406" i="6"/>
  <c r="K406" i="6"/>
  <c r="L406" i="6"/>
  <c r="M406" i="6"/>
  <c r="N406" i="6"/>
  <c r="O406" i="6"/>
  <c r="P406" i="6"/>
  <c r="Q406" i="6"/>
  <c r="R406" i="6"/>
  <c r="S406" i="6"/>
  <c r="T406" i="6"/>
  <c r="D407" i="6"/>
  <c r="E407" i="6"/>
  <c r="F407" i="6"/>
  <c r="G407" i="6"/>
  <c r="H407" i="6"/>
  <c r="I407" i="6"/>
  <c r="J407" i="6"/>
  <c r="K407" i="6"/>
  <c r="L407" i="6"/>
  <c r="M407" i="6"/>
  <c r="N407" i="6"/>
  <c r="O407" i="6"/>
  <c r="P407" i="6"/>
  <c r="Q407" i="6"/>
  <c r="R407" i="6"/>
  <c r="S407" i="6"/>
  <c r="T407" i="6"/>
  <c r="D408" i="6"/>
  <c r="E408" i="6"/>
  <c r="F408" i="6"/>
  <c r="G408" i="6"/>
  <c r="H408" i="6"/>
  <c r="I408" i="6"/>
  <c r="J408" i="6"/>
  <c r="K408" i="6"/>
  <c r="L408" i="6"/>
  <c r="M408" i="6"/>
  <c r="N408" i="6"/>
  <c r="O408" i="6"/>
  <c r="P408" i="6"/>
  <c r="Q408" i="6"/>
  <c r="R408" i="6"/>
  <c r="S408" i="6"/>
  <c r="T408" i="6"/>
  <c r="D409" i="6"/>
  <c r="E409" i="6"/>
  <c r="F409" i="6"/>
  <c r="G409" i="6"/>
  <c r="H409" i="6"/>
  <c r="I409" i="6"/>
  <c r="J409" i="6"/>
  <c r="K409" i="6"/>
  <c r="L409" i="6"/>
  <c r="M409" i="6"/>
  <c r="N409" i="6"/>
  <c r="O409" i="6"/>
  <c r="P409" i="6"/>
  <c r="Q409" i="6"/>
  <c r="R409" i="6"/>
  <c r="S409" i="6"/>
  <c r="T409" i="6"/>
  <c r="D410" i="6"/>
  <c r="E410" i="6"/>
  <c r="F410" i="6"/>
  <c r="G410" i="6"/>
  <c r="H410" i="6"/>
  <c r="I410" i="6"/>
  <c r="J410" i="6"/>
  <c r="K410" i="6"/>
  <c r="L410" i="6"/>
  <c r="M410" i="6"/>
  <c r="N410" i="6"/>
  <c r="O410" i="6"/>
  <c r="P410" i="6"/>
  <c r="Q410" i="6"/>
  <c r="R410" i="6"/>
  <c r="S410" i="6"/>
  <c r="T410" i="6"/>
  <c r="D411" i="6"/>
  <c r="E411" i="6"/>
  <c r="F411" i="6"/>
  <c r="G411" i="6"/>
  <c r="H411" i="6"/>
  <c r="I411" i="6"/>
  <c r="J411" i="6"/>
  <c r="K411" i="6"/>
  <c r="L411" i="6"/>
  <c r="M411" i="6"/>
  <c r="N411" i="6"/>
  <c r="O411" i="6"/>
  <c r="P411" i="6"/>
  <c r="Q411" i="6"/>
  <c r="R411" i="6"/>
  <c r="S411" i="6"/>
  <c r="T411" i="6"/>
  <c r="D412" i="6"/>
  <c r="E412" i="6"/>
  <c r="F412" i="6"/>
  <c r="G412" i="6"/>
  <c r="H412" i="6"/>
  <c r="I412" i="6"/>
  <c r="J412" i="6"/>
  <c r="K412" i="6"/>
  <c r="L412" i="6"/>
  <c r="M412" i="6"/>
  <c r="N412" i="6"/>
  <c r="O412" i="6"/>
  <c r="P412" i="6"/>
  <c r="Q412" i="6"/>
  <c r="R412" i="6"/>
  <c r="S412" i="6"/>
  <c r="T412" i="6"/>
  <c r="D413" i="6"/>
  <c r="E413" i="6"/>
  <c r="F413" i="6"/>
  <c r="G413" i="6"/>
  <c r="H413" i="6"/>
  <c r="I413" i="6"/>
  <c r="J413" i="6"/>
  <c r="K413" i="6"/>
  <c r="L413" i="6"/>
  <c r="M413" i="6"/>
  <c r="N413" i="6"/>
  <c r="O413" i="6"/>
  <c r="P413" i="6"/>
  <c r="Q413" i="6"/>
  <c r="R413" i="6"/>
  <c r="S413" i="6"/>
  <c r="T413" i="6"/>
  <c r="D414" i="6"/>
  <c r="E414" i="6"/>
  <c r="F414" i="6"/>
  <c r="G414" i="6"/>
  <c r="H414" i="6"/>
  <c r="I414" i="6"/>
  <c r="J414" i="6"/>
  <c r="K414" i="6"/>
  <c r="L414" i="6"/>
  <c r="M414" i="6"/>
  <c r="N414" i="6"/>
  <c r="O414" i="6"/>
  <c r="P414" i="6"/>
  <c r="Q414" i="6"/>
  <c r="R414" i="6"/>
  <c r="S414" i="6"/>
  <c r="T414" i="6"/>
  <c r="D415" i="6"/>
  <c r="E415" i="6"/>
  <c r="F415" i="6"/>
  <c r="G415" i="6"/>
  <c r="H415" i="6"/>
  <c r="I415" i="6"/>
  <c r="J415" i="6"/>
  <c r="K415" i="6"/>
  <c r="L415" i="6"/>
  <c r="M415" i="6"/>
  <c r="N415" i="6"/>
  <c r="O415" i="6"/>
  <c r="P415" i="6"/>
  <c r="Q415" i="6"/>
  <c r="R415" i="6"/>
  <c r="S415" i="6"/>
  <c r="T415" i="6"/>
  <c r="D416" i="6"/>
  <c r="E416" i="6"/>
  <c r="F416" i="6"/>
  <c r="G416" i="6"/>
  <c r="H416" i="6"/>
  <c r="I416" i="6"/>
  <c r="J416" i="6"/>
  <c r="K416" i="6"/>
  <c r="L416" i="6"/>
  <c r="M416" i="6"/>
  <c r="N416" i="6"/>
  <c r="O416" i="6"/>
  <c r="P416" i="6"/>
  <c r="Q416" i="6"/>
  <c r="R416" i="6"/>
  <c r="S416" i="6"/>
  <c r="T416" i="6"/>
  <c r="D417" i="6"/>
  <c r="E417" i="6"/>
  <c r="F417" i="6"/>
  <c r="G417" i="6"/>
  <c r="H417" i="6"/>
  <c r="I417" i="6"/>
  <c r="J417" i="6"/>
  <c r="K417" i="6"/>
  <c r="L417" i="6"/>
  <c r="M417" i="6"/>
  <c r="N417" i="6"/>
  <c r="O417" i="6"/>
  <c r="P417" i="6"/>
  <c r="Q417" i="6"/>
  <c r="R417" i="6"/>
  <c r="S417" i="6"/>
  <c r="T417" i="6"/>
  <c r="D418" i="6"/>
  <c r="E418" i="6"/>
  <c r="F418" i="6"/>
  <c r="G418" i="6"/>
  <c r="H418" i="6"/>
  <c r="I418" i="6"/>
  <c r="J418" i="6"/>
  <c r="K418" i="6"/>
  <c r="L418" i="6"/>
  <c r="M418" i="6"/>
  <c r="N418" i="6"/>
  <c r="O418" i="6"/>
  <c r="P418" i="6"/>
  <c r="Q418" i="6"/>
  <c r="R418" i="6"/>
  <c r="S418" i="6"/>
  <c r="T418" i="6"/>
  <c r="D419" i="6"/>
  <c r="E419" i="6"/>
  <c r="F419" i="6"/>
  <c r="G419" i="6"/>
  <c r="H419" i="6"/>
  <c r="I419" i="6"/>
  <c r="J419" i="6"/>
  <c r="K419" i="6"/>
  <c r="L419" i="6"/>
  <c r="M419" i="6"/>
  <c r="N419" i="6"/>
  <c r="O419" i="6"/>
  <c r="P419" i="6"/>
  <c r="Q419" i="6"/>
  <c r="R419" i="6"/>
  <c r="S419" i="6"/>
  <c r="T419" i="6"/>
  <c r="D420" i="6"/>
  <c r="E420" i="6"/>
  <c r="F420" i="6"/>
  <c r="G420" i="6"/>
  <c r="H420" i="6"/>
  <c r="I420" i="6"/>
  <c r="J420" i="6"/>
  <c r="K420" i="6"/>
  <c r="L420" i="6"/>
  <c r="M420" i="6"/>
  <c r="N420" i="6"/>
  <c r="O420" i="6"/>
  <c r="P420" i="6"/>
  <c r="Q420" i="6"/>
  <c r="R420" i="6"/>
  <c r="S420" i="6"/>
  <c r="T420" i="6"/>
  <c r="D421" i="6"/>
  <c r="E421" i="6"/>
  <c r="F421" i="6"/>
  <c r="G421" i="6"/>
  <c r="H421" i="6"/>
  <c r="I421" i="6"/>
  <c r="J421" i="6"/>
  <c r="K421" i="6"/>
  <c r="L421" i="6"/>
  <c r="M421" i="6"/>
  <c r="N421" i="6"/>
  <c r="O421" i="6"/>
  <c r="P421" i="6"/>
  <c r="Q421" i="6"/>
  <c r="R421" i="6"/>
  <c r="S421" i="6"/>
  <c r="T421" i="6"/>
  <c r="D422" i="6"/>
  <c r="E422" i="6"/>
  <c r="F422" i="6"/>
  <c r="G422" i="6"/>
  <c r="H422" i="6"/>
  <c r="I422" i="6"/>
  <c r="J422" i="6"/>
  <c r="K422" i="6"/>
  <c r="L422" i="6"/>
  <c r="M422" i="6"/>
  <c r="N422" i="6"/>
  <c r="O422" i="6"/>
  <c r="P422" i="6"/>
  <c r="Q422" i="6"/>
  <c r="R422" i="6"/>
  <c r="S422" i="6"/>
  <c r="T422" i="6"/>
  <c r="D423" i="6"/>
  <c r="E423" i="6"/>
  <c r="F423" i="6"/>
  <c r="G423" i="6"/>
  <c r="H423" i="6"/>
  <c r="I423" i="6"/>
  <c r="J423" i="6"/>
  <c r="K423" i="6"/>
  <c r="L423" i="6"/>
  <c r="M423" i="6"/>
  <c r="N423" i="6"/>
  <c r="O423" i="6"/>
  <c r="P423" i="6"/>
  <c r="Q423" i="6"/>
  <c r="R423" i="6"/>
  <c r="S423" i="6"/>
  <c r="T423" i="6"/>
  <c r="D424" i="6"/>
  <c r="E424" i="6"/>
  <c r="F424" i="6"/>
  <c r="G424" i="6"/>
  <c r="H424" i="6"/>
  <c r="I424" i="6"/>
  <c r="J424" i="6"/>
  <c r="K424" i="6"/>
  <c r="L424" i="6"/>
  <c r="M424" i="6"/>
  <c r="N424" i="6"/>
  <c r="O424" i="6"/>
  <c r="P424" i="6"/>
  <c r="Q424" i="6"/>
  <c r="R424" i="6"/>
  <c r="S424" i="6"/>
  <c r="T424" i="6"/>
  <c r="D425" i="6"/>
  <c r="E425" i="6"/>
  <c r="F425" i="6"/>
  <c r="G425" i="6"/>
  <c r="H425" i="6"/>
  <c r="I425" i="6"/>
  <c r="J425" i="6"/>
  <c r="K425" i="6"/>
  <c r="L425" i="6"/>
  <c r="M425" i="6"/>
  <c r="N425" i="6"/>
  <c r="O425" i="6"/>
  <c r="P425" i="6"/>
  <c r="Q425" i="6"/>
  <c r="R425" i="6"/>
  <c r="S425" i="6"/>
  <c r="T425" i="6"/>
  <c r="D426" i="6"/>
  <c r="E426" i="6"/>
  <c r="F426" i="6"/>
  <c r="G426" i="6"/>
  <c r="H426" i="6"/>
  <c r="I426" i="6"/>
  <c r="J426" i="6"/>
  <c r="K426" i="6"/>
  <c r="L426" i="6"/>
  <c r="M426" i="6"/>
  <c r="N426" i="6"/>
  <c r="O426" i="6"/>
  <c r="P426" i="6"/>
  <c r="Q426" i="6"/>
  <c r="R426" i="6"/>
  <c r="S426" i="6"/>
  <c r="T426" i="6"/>
  <c r="D427" i="6"/>
  <c r="E427" i="6"/>
  <c r="F427" i="6"/>
  <c r="G427" i="6"/>
  <c r="H427" i="6"/>
  <c r="I427" i="6"/>
  <c r="J427" i="6"/>
  <c r="K427" i="6"/>
  <c r="L427" i="6"/>
  <c r="M427" i="6"/>
  <c r="N427" i="6"/>
  <c r="O427" i="6"/>
  <c r="P427" i="6"/>
  <c r="Q427" i="6"/>
  <c r="R427" i="6"/>
  <c r="S427" i="6"/>
  <c r="T427" i="6"/>
  <c r="D428" i="6"/>
  <c r="E428" i="6"/>
  <c r="F428" i="6"/>
  <c r="G428" i="6"/>
  <c r="H428" i="6"/>
  <c r="I428" i="6"/>
  <c r="J428" i="6"/>
  <c r="K428" i="6"/>
  <c r="L428" i="6"/>
  <c r="M428" i="6"/>
  <c r="N428" i="6"/>
  <c r="O428" i="6"/>
  <c r="P428" i="6"/>
  <c r="Q428" i="6"/>
  <c r="R428" i="6"/>
  <c r="S428" i="6"/>
  <c r="T428" i="6"/>
  <c r="D429" i="6"/>
  <c r="E429" i="6"/>
  <c r="F429" i="6"/>
  <c r="G429" i="6"/>
  <c r="H429" i="6"/>
  <c r="I429" i="6"/>
  <c r="J429" i="6"/>
  <c r="K429" i="6"/>
  <c r="L429" i="6"/>
  <c r="M429" i="6"/>
  <c r="N429" i="6"/>
  <c r="O429" i="6"/>
  <c r="P429" i="6"/>
  <c r="Q429" i="6"/>
  <c r="R429" i="6"/>
  <c r="S429" i="6"/>
  <c r="T429" i="6"/>
  <c r="D430" i="6"/>
  <c r="E430" i="6"/>
  <c r="F430" i="6"/>
  <c r="G430" i="6"/>
  <c r="H430" i="6"/>
  <c r="I430" i="6"/>
  <c r="J430" i="6"/>
  <c r="K430" i="6"/>
  <c r="L430" i="6"/>
  <c r="M430" i="6"/>
  <c r="N430" i="6"/>
  <c r="O430" i="6"/>
  <c r="P430" i="6"/>
  <c r="Q430" i="6"/>
  <c r="R430" i="6"/>
  <c r="S430" i="6"/>
  <c r="T430" i="6"/>
  <c r="D431" i="6"/>
  <c r="E431" i="6"/>
  <c r="F431" i="6"/>
  <c r="G431" i="6"/>
  <c r="H431" i="6"/>
  <c r="I431" i="6"/>
  <c r="J431" i="6"/>
  <c r="K431" i="6"/>
  <c r="L431" i="6"/>
  <c r="M431" i="6"/>
  <c r="N431" i="6"/>
  <c r="O431" i="6"/>
  <c r="P431" i="6"/>
  <c r="Q431" i="6"/>
  <c r="R431" i="6"/>
  <c r="S431" i="6"/>
  <c r="T431" i="6"/>
  <c r="D432" i="6"/>
  <c r="E432" i="6"/>
  <c r="F432" i="6"/>
  <c r="G432" i="6"/>
  <c r="H432" i="6"/>
  <c r="I432" i="6"/>
  <c r="J432" i="6"/>
  <c r="K432" i="6"/>
  <c r="L432" i="6"/>
  <c r="M432" i="6"/>
  <c r="N432" i="6"/>
  <c r="O432" i="6"/>
  <c r="P432" i="6"/>
  <c r="Q432" i="6"/>
  <c r="R432" i="6"/>
  <c r="S432" i="6"/>
  <c r="T432" i="6"/>
  <c r="D433" i="6"/>
  <c r="E433" i="6"/>
  <c r="F433" i="6"/>
  <c r="G433" i="6"/>
  <c r="H433" i="6"/>
  <c r="I433" i="6"/>
  <c r="J433" i="6"/>
  <c r="K433" i="6"/>
  <c r="L433" i="6"/>
  <c r="M433" i="6"/>
  <c r="N433" i="6"/>
  <c r="O433" i="6"/>
  <c r="P433" i="6"/>
  <c r="Q433" i="6"/>
  <c r="R433" i="6"/>
  <c r="S433" i="6"/>
  <c r="T433" i="6"/>
  <c r="D434" i="6"/>
  <c r="E434" i="6"/>
  <c r="F434" i="6"/>
  <c r="G434" i="6"/>
  <c r="H434" i="6"/>
  <c r="I434" i="6"/>
  <c r="J434" i="6"/>
  <c r="K434" i="6"/>
  <c r="L434" i="6"/>
  <c r="M434" i="6"/>
  <c r="N434" i="6"/>
  <c r="O434" i="6"/>
  <c r="P434" i="6"/>
  <c r="Q434" i="6"/>
  <c r="R434" i="6"/>
  <c r="S434" i="6"/>
  <c r="T434" i="6"/>
  <c r="D435" i="6"/>
  <c r="E435" i="6"/>
  <c r="F435" i="6"/>
  <c r="G435" i="6"/>
  <c r="H435" i="6"/>
  <c r="I435" i="6"/>
  <c r="J435" i="6"/>
  <c r="K435" i="6"/>
  <c r="L435" i="6"/>
  <c r="M435" i="6"/>
  <c r="N435" i="6"/>
  <c r="O435" i="6"/>
  <c r="P435" i="6"/>
  <c r="Q435" i="6"/>
  <c r="R435" i="6"/>
  <c r="S435" i="6"/>
  <c r="T435" i="6"/>
  <c r="D436" i="6"/>
  <c r="E436" i="6"/>
  <c r="F436" i="6"/>
  <c r="G436" i="6"/>
  <c r="H436" i="6"/>
  <c r="I436" i="6"/>
  <c r="J436" i="6"/>
  <c r="K436" i="6"/>
  <c r="L436" i="6"/>
  <c r="M436" i="6"/>
  <c r="N436" i="6"/>
  <c r="O436" i="6"/>
  <c r="P436" i="6"/>
  <c r="Q436" i="6"/>
  <c r="R436" i="6"/>
  <c r="S436" i="6"/>
  <c r="T436" i="6"/>
  <c r="D437" i="6"/>
  <c r="E437" i="6"/>
  <c r="F437" i="6"/>
  <c r="G437" i="6"/>
  <c r="H437" i="6"/>
  <c r="I437" i="6"/>
  <c r="J437" i="6"/>
  <c r="K437" i="6"/>
  <c r="L437" i="6"/>
  <c r="M437" i="6"/>
  <c r="N437" i="6"/>
  <c r="O437" i="6"/>
  <c r="P437" i="6"/>
  <c r="Q437" i="6"/>
  <c r="R437" i="6"/>
  <c r="S437" i="6"/>
  <c r="T437" i="6"/>
  <c r="D438" i="6"/>
  <c r="E438" i="6"/>
  <c r="F438" i="6"/>
  <c r="G438" i="6"/>
  <c r="H438" i="6"/>
  <c r="I438" i="6"/>
  <c r="J438" i="6"/>
  <c r="K438" i="6"/>
  <c r="L438" i="6"/>
  <c r="M438" i="6"/>
  <c r="N438" i="6"/>
  <c r="O438" i="6"/>
  <c r="P438" i="6"/>
  <c r="Q438" i="6"/>
  <c r="R438" i="6"/>
  <c r="S438" i="6"/>
  <c r="T438" i="6"/>
  <c r="D439" i="6"/>
  <c r="E439" i="6"/>
  <c r="F439" i="6"/>
  <c r="G439" i="6"/>
  <c r="H439" i="6"/>
  <c r="I439" i="6"/>
  <c r="J439" i="6"/>
  <c r="K439" i="6"/>
  <c r="L439" i="6"/>
  <c r="M439" i="6"/>
  <c r="N439" i="6"/>
  <c r="O439" i="6"/>
  <c r="P439" i="6"/>
  <c r="Q439" i="6"/>
  <c r="R439" i="6"/>
  <c r="S439" i="6"/>
  <c r="T439" i="6"/>
  <c r="D440" i="6"/>
  <c r="E440" i="6"/>
  <c r="F440" i="6"/>
  <c r="G440" i="6"/>
  <c r="H440" i="6"/>
  <c r="I440" i="6"/>
  <c r="J440" i="6"/>
  <c r="K440" i="6"/>
  <c r="L440" i="6"/>
  <c r="M440" i="6"/>
  <c r="N440" i="6"/>
  <c r="O440" i="6"/>
  <c r="P440" i="6"/>
  <c r="Q440" i="6"/>
  <c r="R440" i="6"/>
  <c r="S440" i="6"/>
  <c r="T440" i="6"/>
  <c r="D441" i="6"/>
  <c r="E441" i="6"/>
  <c r="F441" i="6"/>
  <c r="G441" i="6"/>
  <c r="H441" i="6"/>
  <c r="I441" i="6"/>
  <c r="J441" i="6"/>
  <c r="K441" i="6"/>
  <c r="L441" i="6"/>
  <c r="M441" i="6"/>
  <c r="N441" i="6"/>
  <c r="O441" i="6"/>
  <c r="P441" i="6"/>
  <c r="Q441" i="6"/>
  <c r="R441" i="6"/>
  <c r="S441" i="6"/>
  <c r="T441" i="6"/>
  <c r="D442" i="6"/>
  <c r="E442" i="6"/>
  <c r="F442" i="6"/>
  <c r="G442" i="6"/>
  <c r="H442" i="6"/>
  <c r="I442" i="6"/>
  <c r="J442" i="6"/>
  <c r="K442" i="6"/>
  <c r="L442" i="6"/>
  <c r="M442" i="6"/>
  <c r="N442" i="6"/>
  <c r="O442" i="6"/>
  <c r="P442" i="6"/>
  <c r="Q442" i="6"/>
  <c r="R442" i="6"/>
  <c r="S442" i="6"/>
  <c r="T442" i="6"/>
  <c r="D443" i="6"/>
  <c r="E443" i="6"/>
  <c r="F443" i="6"/>
  <c r="G443" i="6"/>
  <c r="H443" i="6"/>
  <c r="I443" i="6"/>
  <c r="J443" i="6"/>
  <c r="K443" i="6"/>
  <c r="L443" i="6"/>
  <c r="M443" i="6"/>
  <c r="N443" i="6"/>
  <c r="O443" i="6"/>
  <c r="P443" i="6"/>
  <c r="Q443" i="6"/>
  <c r="R443" i="6"/>
  <c r="S443" i="6"/>
  <c r="T443" i="6"/>
  <c r="D444" i="6"/>
  <c r="E444" i="6"/>
  <c r="F444" i="6"/>
  <c r="G444" i="6"/>
  <c r="H444" i="6"/>
  <c r="I444" i="6"/>
  <c r="J444" i="6"/>
  <c r="K444" i="6"/>
  <c r="L444" i="6"/>
  <c r="M444" i="6"/>
  <c r="N444" i="6"/>
  <c r="O444" i="6"/>
  <c r="P444" i="6"/>
  <c r="Q444" i="6"/>
  <c r="R444" i="6"/>
  <c r="S444" i="6"/>
  <c r="T444" i="6"/>
  <c r="D445" i="6"/>
  <c r="E445" i="6"/>
  <c r="F445" i="6"/>
  <c r="G445" i="6"/>
  <c r="H445" i="6"/>
  <c r="I445" i="6"/>
  <c r="J445" i="6"/>
  <c r="K445" i="6"/>
  <c r="L445" i="6"/>
  <c r="M445" i="6"/>
  <c r="N445" i="6"/>
  <c r="O445" i="6"/>
  <c r="P445" i="6"/>
  <c r="Q445" i="6"/>
  <c r="R445" i="6"/>
  <c r="S445" i="6"/>
  <c r="T445" i="6"/>
  <c r="D446" i="6"/>
  <c r="E446" i="6"/>
  <c r="F446" i="6"/>
  <c r="G446" i="6"/>
  <c r="H446" i="6"/>
  <c r="I446" i="6"/>
  <c r="J446" i="6"/>
  <c r="K446" i="6"/>
  <c r="L446" i="6"/>
  <c r="M446" i="6"/>
  <c r="N446" i="6"/>
  <c r="O446" i="6"/>
  <c r="P446" i="6"/>
  <c r="Q446" i="6"/>
  <c r="R446" i="6"/>
  <c r="S446" i="6"/>
  <c r="T446" i="6"/>
  <c r="D447" i="6"/>
  <c r="E447" i="6"/>
  <c r="F447" i="6"/>
  <c r="G447" i="6"/>
  <c r="H447" i="6"/>
  <c r="I447" i="6"/>
  <c r="J447" i="6"/>
  <c r="K447" i="6"/>
  <c r="L447" i="6"/>
  <c r="M447" i="6"/>
  <c r="N447" i="6"/>
  <c r="O447" i="6"/>
  <c r="P447" i="6"/>
  <c r="Q447" i="6"/>
  <c r="R447" i="6"/>
  <c r="S447" i="6"/>
  <c r="T447" i="6"/>
  <c r="D448" i="6"/>
  <c r="E448" i="6"/>
  <c r="F448" i="6"/>
  <c r="G448" i="6"/>
  <c r="H448" i="6"/>
  <c r="I448" i="6"/>
  <c r="J448" i="6"/>
  <c r="K448" i="6"/>
  <c r="L448" i="6"/>
  <c r="M448" i="6"/>
  <c r="N448" i="6"/>
  <c r="O448" i="6"/>
  <c r="P448" i="6"/>
  <c r="Q448" i="6"/>
  <c r="R448" i="6"/>
  <c r="S448" i="6"/>
  <c r="T448" i="6"/>
  <c r="D449" i="6"/>
  <c r="E449" i="6"/>
  <c r="F449" i="6"/>
  <c r="G449" i="6"/>
  <c r="H449" i="6"/>
  <c r="I449" i="6"/>
  <c r="J449" i="6"/>
  <c r="K449" i="6"/>
  <c r="L449" i="6"/>
  <c r="M449" i="6"/>
  <c r="N449" i="6"/>
  <c r="O449" i="6"/>
  <c r="P449" i="6"/>
  <c r="Q449" i="6"/>
  <c r="R449" i="6"/>
  <c r="S449" i="6"/>
  <c r="T449" i="6"/>
  <c r="D450" i="6"/>
  <c r="E450" i="6"/>
  <c r="F450" i="6"/>
  <c r="G450" i="6"/>
  <c r="H450" i="6"/>
  <c r="I450" i="6"/>
  <c r="J450" i="6"/>
  <c r="K450" i="6"/>
  <c r="L450" i="6"/>
  <c r="M450" i="6"/>
  <c r="N450" i="6"/>
  <c r="O450" i="6"/>
  <c r="P450" i="6"/>
  <c r="Q450" i="6"/>
  <c r="R450" i="6"/>
  <c r="S450" i="6"/>
  <c r="T450" i="6"/>
  <c r="D451" i="6"/>
  <c r="E451" i="6"/>
  <c r="F451" i="6"/>
  <c r="G451" i="6"/>
  <c r="H451" i="6"/>
  <c r="I451" i="6"/>
  <c r="J451" i="6"/>
  <c r="K451" i="6"/>
  <c r="L451" i="6"/>
  <c r="M451" i="6"/>
  <c r="N451" i="6"/>
  <c r="O451" i="6"/>
  <c r="P451" i="6"/>
  <c r="Q451" i="6"/>
  <c r="R451" i="6"/>
  <c r="S451" i="6"/>
  <c r="T451" i="6"/>
  <c r="D452" i="6"/>
  <c r="E452" i="6"/>
  <c r="F452" i="6"/>
  <c r="G452" i="6"/>
  <c r="H452" i="6"/>
  <c r="I452" i="6"/>
  <c r="J452" i="6"/>
  <c r="K452" i="6"/>
  <c r="L452" i="6"/>
  <c r="M452" i="6"/>
  <c r="N452" i="6"/>
  <c r="O452" i="6"/>
  <c r="P452" i="6"/>
  <c r="Q452" i="6"/>
  <c r="R452" i="6"/>
  <c r="S452" i="6"/>
  <c r="T452" i="6"/>
  <c r="D453" i="6"/>
  <c r="E453" i="6"/>
  <c r="F453" i="6"/>
  <c r="G453" i="6"/>
  <c r="H453" i="6"/>
  <c r="I453" i="6"/>
  <c r="J453" i="6"/>
  <c r="K453" i="6"/>
  <c r="L453" i="6"/>
  <c r="M453" i="6"/>
  <c r="N453" i="6"/>
  <c r="O453" i="6"/>
  <c r="P453" i="6"/>
  <c r="Q453" i="6"/>
  <c r="R453" i="6"/>
  <c r="S453" i="6"/>
  <c r="T453" i="6"/>
  <c r="D454" i="6"/>
  <c r="E454" i="6"/>
  <c r="F454" i="6"/>
  <c r="G454" i="6"/>
  <c r="H454" i="6"/>
  <c r="I454" i="6"/>
  <c r="J454" i="6"/>
  <c r="K454" i="6"/>
  <c r="L454" i="6"/>
  <c r="M454" i="6"/>
  <c r="N454" i="6"/>
  <c r="O454" i="6"/>
  <c r="P454" i="6"/>
  <c r="Q454" i="6"/>
  <c r="R454" i="6"/>
  <c r="S454" i="6"/>
  <c r="T454" i="6"/>
  <c r="D455" i="6"/>
  <c r="E455" i="6"/>
  <c r="F455" i="6"/>
  <c r="G455" i="6"/>
  <c r="H455" i="6"/>
  <c r="I455" i="6"/>
  <c r="J455" i="6"/>
  <c r="K455" i="6"/>
  <c r="L455" i="6"/>
  <c r="M455" i="6"/>
  <c r="N455" i="6"/>
  <c r="O455" i="6"/>
  <c r="P455" i="6"/>
  <c r="Q455" i="6"/>
  <c r="R455" i="6"/>
  <c r="S455" i="6"/>
  <c r="T455" i="6"/>
  <c r="D456" i="6"/>
  <c r="E456" i="6"/>
  <c r="F456" i="6"/>
  <c r="G456" i="6"/>
  <c r="H456" i="6"/>
  <c r="I456" i="6"/>
  <c r="J456" i="6"/>
  <c r="K456" i="6"/>
  <c r="L456" i="6"/>
  <c r="M456" i="6"/>
  <c r="N456" i="6"/>
  <c r="O456" i="6"/>
  <c r="P456" i="6"/>
  <c r="Q456" i="6"/>
  <c r="R456" i="6"/>
  <c r="S456" i="6"/>
  <c r="T456" i="6"/>
  <c r="D457" i="6"/>
  <c r="E457" i="6"/>
  <c r="F457" i="6"/>
  <c r="G457" i="6"/>
  <c r="H457" i="6"/>
  <c r="I457" i="6"/>
  <c r="J457" i="6"/>
  <c r="K457" i="6"/>
  <c r="L457" i="6"/>
  <c r="M457" i="6"/>
  <c r="N457" i="6"/>
  <c r="O457" i="6"/>
  <c r="P457" i="6"/>
  <c r="Q457" i="6"/>
  <c r="R457" i="6"/>
  <c r="S457" i="6"/>
  <c r="T457" i="6"/>
  <c r="D458" i="6"/>
  <c r="E458" i="6"/>
  <c r="F458" i="6"/>
  <c r="G458" i="6"/>
  <c r="H458" i="6"/>
  <c r="I458" i="6"/>
  <c r="J458" i="6"/>
  <c r="K458" i="6"/>
  <c r="L458" i="6"/>
  <c r="M458" i="6"/>
  <c r="N458" i="6"/>
  <c r="O458" i="6"/>
  <c r="P458" i="6"/>
  <c r="Q458" i="6"/>
  <c r="R458" i="6"/>
  <c r="S458" i="6"/>
  <c r="T458" i="6"/>
  <c r="D459" i="6"/>
  <c r="E459" i="6"/>
  <c r="F459" i="6"/>
  <c r="G459" i="6"/>
  <c r="H459" i="6"/>
  <c r="I459" i="6"/>
  <c r="J459" i="6"/>
  <c r="K459" i="6"/>
  <c r="L459" i="6"/>
  <c r="M459" i="6"/>
  <c r="N459" i="6"/>
  <c r="O459" i="6"/>
  <c r="P459" i="6"/>
  <c r="Q459" i="6"/>
  <c r="R459" i="6"/>
  <c r="S459" i="6"/>
  <c r="T459" i="6"/>
  <c r="D460" i="6"/>
  <c r="E460" i="6"/>
  <c r="F460" i="6"/>
  <c r="G460" i="6"/>
  <c r="H460" i="6"/>
  <c r="I460" i="6"/>
  <c r="J460" i="6"/>
  <c r="K460" i="6"/>
  <c r="L460" i="6"/>
  <c r="M460" i="6"/>
  <c r="N460" i="6"/>
  <c r="O460" i="6"/>
  <c r="P460" i="6"/>
  <c r="Q460" i="6"/>
  <c r="R460" i="6"/>
  <c r="S460" i="6"/>
  <c r="T460" i="6"/>
  <c r="D461" i="6"/>
  <c r="E461" i="6"/>
  <c r="F461" i="6"/>
  <c r="G461" i="6"/>
  <c r="H461" i="6"/>
  <c r="I461" i="6"/>
  <c r="J461" i="6"/>
  <c r="K461" i="6"/>
  <c r="L461" i="6"/>
  <c r="M461" i="6"/>
  <c r="N461" i="6"/>
  <c r="O461" i="6"/>
  <c r="P461" i="6"/>
  <c r="Q461" i="6"/>
  <c r="R461" i="6"/>
  <c r="S461" i="6"/>
  <c r="T461" i="6"/>
  <c r="D462" i="6"/>
  <c r="E462" i="6"/>
  <c r="F462" i="6"/>
  <c r="G462" i="6"/>
  <c r="H462" i="6"/>
  <c r="I462" i="6"/>
  <c r="J462" i="6"/>
  <c r="K462" i="6"/>
  <c r="L462" i="6"/>
  <c r="M462" i="6"/>
  <c r="N462" i="6"/>
  <c r="O462" i="6"/>
  <c r="P462" i="6"/>
  <c r="Q462" i="6"/>
  <c r="R462" i="6"/>
  <c r="S462" i="6"/>
  <c r="T462" i="6"/>
  <c r="D463" i="6"/>
  <c r="E463" i="6"/>
  <c r="F463" i="6"/>
  <c r="G463" i="6"/>
  <c r="H463" i="6"/>
  <c r="I463" i="6"/>
  <c r="J463" i="6"/>
  <c r="K463" i="6"/>
  <c r="L463" i="6"/>
  <c r="M463" i="6"/>
  <c r="N463" i="6"/>
  <c r="O463" i="6"/>
  <c r="P463" i="6"/>
  <c r="Q463" i="6"/>
  <c r="R463" i="6"/>
  <c r="S463" i="6"/>
  <c r="T463" i="6"/>
  <c r="D464" i="6"/>
  <c r="E464" i="6"/>
  <c r="F464" i="6"/>
  <c r="G464" i="6"/>
  <c r="H464" i="6"/>
  <c r="I464" i="6"/>
  <c r="J464" i="6"/>
  <c r="K464" i="6"/>
  <c r="L464" i="6"/>
  <c r="M464" i="6"/>
  <c r="N464" i="6"/>
  <c r="O464" i="6"/>
  <c r="P464" i="6"/>
  <c r="Q464" i="6"/>
  <c r="R464" i="6"/>
  <c r="S464" i="6"/>
  <c r="T464" i="6"/>
  <c r="D465" i="6"/>
  <c r="E465" i="6"/>
  <c r="F465" i="6"/>
  <c r="G465" i="6"/>
  <c r="H465" i="6"/>
  <c r="I465" i="6"/>
  <c r="J465" i="6"/>
  <c r="K465" i="6"/>
  <c r="L465" i="6"/>
  <c r="M465" i="6"/>
  <c r="N465" i="6"/>
  <c r="O465" i="6"/>
  <c r="P465" i="6"/>
  <c r="Q465" i="6"/>
  <c r="R465" i="6"/>
  <c r="S465" i="6"/>
  <c r="T465" i="6"/>
  <c r="D466" i="6"/>
  <c r="E466" i="6"/>
  <c r="F466" i="6"/>
  <c r="G466" i="6"/>
  <c r="H466" i="6"/>
  <c r="I466" i="6"/>
  <c r="J466" i="6"/>
  <c r="K466" i="6"/>
  <c r="L466" i="6"/>
  <c r="M466" i="6"/>
  <c r="N466" i="6"/>
  <c r="O466" i="6"/>
  <c r="P466" i="6"/>
  <c r="Q466" i="6"/>
  <c r="R466" i="6"/>
  <c r="S466" i="6"/>
  <c r="T466" i="6"/>
  <c r="D467" i="6"/>
  <c r="E467" i="6"/>
  <c r="F467" i="6"/>
  <c r="G467" i="6"/>
  <c r="H467" i="6"/>
  <c r="I467" i="6"/>
  <c r="J467" i="6"/>
  <c r="K467" i="6"/>
  <c r="L467" i="6"/>
  <c r="M467" i="6"/>
  <c r="N467" i="6"/>
  <c r="O467" i="6"/>
  <c r="P467" i="6"/>
  <c r="Q467" i="6"/>
  <c r="R467" i="6"/>
  <c r="S467" i="6"/>
  <c r="T467" i="6"/>
  <c r="D468" i="6"/>
  <c r="E468" i="6"/>
  <c r="F468" i="6"/>
  <c r="G468" i="6"/>
  <c r="H468" i="6"/>
  <c r="I468" i="6"/>
  <c r="J468" i="6"/>
  <c r="K468" i="6"/>
  <c r="L468" i="6"/>
  <c r="M468" i="6"/>
  <c r="N468" i="6"/>
  <c r="O468" i="6"/>
  <c r="P468" i="6"/>
  <c r="Q468" i="6"/>
  <c r="R468" i="6"/>
  <c r="S468" i="6"/>
  <c r="T468" i="6"/>
  <c r="D469" i="6"/>
  <c r="E469" i="6"/>
  <c r="F469" i="6"/>
  <c r="G469" i="6"/>
  <c r="H469" i="6"/>
  <c r="I469" i="6"/>
  <c r="J469" i="6"/>
  <c r="K469" i="6"/>
  <c r="L469" i="6"/>
  <c r="M469" i="6"/>
  <c r="N469" i="6"/>
  <c r="O469" i="6"/>
  <c r="P469" i="6"/>
  <c r="Q469" i="6"/>
  <c r="R469" i="6"/>
  <c r="S469" i="6"/>
  <c r="T469" i="6"/>
  <c r="D470" i="6"/>
  <c r="E470" i="6"/>
  <c r="F470" i="6"/>
  <c r="G470" i="6"/>
  <c r="H470" i="6"/>
  <c r="I470" i="6"/>
  <c r="J470" i="6"/>
  <c r="K470" i="6"/>
  <c r="L470" i="6"/>
  <c r="M470" i="6"/>
  <c r="N470" i="6"/>
  <c r="O470" i="6"/>
  <c r="P470" i="6"/>
  <c r="Q470" i="6"/>
  <c r="R470" i="6"/>
  <c r="S470" i="6"/>
  <c r="T470" i="6"/>
  <c r="D471" i="6"/>
  <c r="E471" i="6"/>
  <c r="F471" i="6"/>
  <c r="G471" i="6"/>
  <c r="H471" i="6"/>
  <c r="I471" i="6"/>
  <c r="J471" i="6"/>
  <c r="K471" i="6"/>
  <c r="L471" i="6"/>
  <c r="M471" i="6"/>
  <c r="N471" i="6"/>
  <c r="O471" i="6"/>
  <c r="P471" i="6"/>
  <c r="Q471" i="6"/>
  <c r="R471" i="6"/>
  <c r="S471" i="6"/>
  <c r="T471" i="6"/>
  <c r="D472" i="6"/>
  <c r="E472" i="6"/>
  <c r="F472" i="6"/>
  <c r="G472" i="6"/>
  <c r="H472" i="6"/>
  <c r="I472" i="6"/>
  <c r="J472" i="6"/>
  <c r="K472" i="6"/>
  <c r="L472" i="6"/>
  <c r="M472" i="6"/>
  <c r="N472" i="6"/>
  <c r="O472" i="6"/>
  <c r="P472" i="6"/>
  <c r="Q472" i="6"/>
  <c r="R472" i="6"/>
  <c r="S472" i="6"/>
  <c r="T472" i="6"/>
  <c r="D473" i="6"/>
  <c r="E473" i="6"/>
  <c r="F473" i="6"/>
  <c r="G473" i="6"/>
  <c r="H473" i="6"/>
  <c r="I473" i="6"/>
  <c r="J473" i="6"/>
  <c r="K473" i="6"/>
  <c r="L473" i="6"/>
  <c r="M473" i="6"/>
  <c r="N473" i="6"/>
  <c r="O473" i="6"/>
  <c r="P473" i="6"/>
  <c r="Q473" i="6"/>
  <c r="R473" i="6"/>
  <c r="S473" i="6"/>
  <c r="T473" i="6"/>
  <c r="D474" i="6"/>
  <c r="E474" i="6"/>
  <c r="F474" i="6"/>
  <c r="G474" i="6"/>
  <c r="H474" i="6"/>
  <c r="I474" i="6"/>
  <c r="J474" i="6"/>
  <c r="K474" i="6"/>
  <c r="L474" i="6"/>
  <c r="M474" i="6"/>
  <c r="N474" i="6"/>
  <c r="O474" i="6"/>
  <c r="P474" i="6"/>
  <c r="Q474" i="6"/>
  <c r="R474" i="6"/>
  <c r="S474" i="6"/>
  <c r="T474" i="6"/>
  <c r="D475" i="6"/>
  <c r="E475" i="6"/>
  <c r="F475" i="6"/>
  <c r="G475" i="6"/>
  <c r="H475" i="6"/>
  <c r="I475" i="6"/>
  <c r="J475" i="6"/>
  <c r="K475" i="6"/>
  <c r="L475" i="6"/>
  <c r="M475" i="6"/>
  <c r="N475" i="6"/>
  <c r="O475" i="6"/>
  <c r="P475" i="6"/>
  <c r="Q475" i="6"/>
  <c r="R475" i="6"/>
  <c r="S475" i="6"/>
  <c r="T475" i="6"/>
  <c r="D476" i="6"/>
  <c r="E476" i="6"/>
  <c r="F476" i="6"/>
  <c r="G476" i="6"/>
  <c r="H476" i="6"/>
  <c r="I476" i="6"/>
  <c r="J476" i="6"/>
  <c r="K476" i="6"/>
  <c r="L476" i="6"/>
  <c r="M476" i="6"/>
  <c r="N476" i="6"/>
  <c r="O476" i="6"/>
  <c r="P476" i="6"/>
  <c r="Q476" i="6"/>
  <c r="R476" i="6"/>
  <c r="S476" i="6"/>
  <c r="T476" i="6"/>
  <c r="D477" i="6"/>
  <c r="E477" i="6"/>
  <c r="F477" i="6"/>
  <c r="G477" i="6"/>
  <c r="H477" i="6"/>
  <c r="I477" i="6"/>
  <c r="J477" i="6"/>
  <c r="K477" i="6"/>
  <c r="L477" i="6"/>
  <c r="M477" i="6"/>
  <c r="N477" i="6"/>
  <c r="O477" i="6"/>
  <c r="P477" i="6"/>
  <c r="Q477" i="6"/>
  <c r="R477" i="6"/>
  <c r="S477" i="6"/>
  <c r="T477" i="6"/>
  <c r="D478" i="6"/>
  <c r="E478" i="6"/>
  <c r="F478" i="6"/>
  <c r="G478" i="6"/>
  <c r="H478" i="6"/>
  <c r="I478" i="6"/>
  <c r="J478" i="6"/>
  <c r="K478" i="6"/>
  <c r="L478" i="6"/>
  <c r="M478" i="6"/>
  <c r="N478" i="6"/>
  <c r="O478" i="6"/>
  <c r="P478" i="6"/>
  <c r="Q478" i="6"/>
  <c r="R478" i="6"/>
  <c r="S478" i="6"/>
  <c r="T478" i="6"/>
  <c r="D479" i="6"/>
  <c r="E479" i="6"/>
  <c r="F479" i="6"/>
  <c r="G479" i="6"/>
  <c r="H479" i="6"/>
  <c r="I479" i="6"/>
  <c r="J479" i="6"/>
  <c r="K479" i="6"/>
  <c r="L479" i="6"/>
  <c r="M479" i="6"/>
  <c r="N479" i="6"/>
  <c r="O479" i="6"/>
  <c r="P479" i="6"/>
  <c r="Q479" i="6"/>
  <c r="R479" i="6"/>
  <c r="S479" i="6"/>
  <c r="T479" i="6"/>
  <c r="D480" i="6"/>
  <c r="E480" i="6"/>
  <c r="F480" i="6"/>
  <c r="G480" i="6"/>
  <c r="H480" i="6"/>
  <c r="I480" i="6"/>
  <c r="J480" i="6"/>
  <c r="K480" i="6"/>
  <c r="L480" i="6"/>
  <c r="M480" i="6"/>
  <c r="N480" i="6"/>
  <c r="O480" i="6"/>
  <c r="P480" i="6"/>
  <c r="Q480" i="6"/>
  <c r="R480" i="6"/>
  <c r="S480" i="6"/>
  <c r="T480" i="6"/>
  <c r="D481" i="6"/>
  <c r="E481" i="6"/>
  <c r="F481" i="6"/>
  <c r="G481" i="6"/>
  <c r="H481" i="6"/>
  <c r="I481" i="6"/>
  <c r="J481" i="6"/>
  <c r="K481" i="6"/>
  <c r="L481" i="6"/>
  <c r="M481" i="6"/>
  <c r="N481" i="6"/>
  <c r="O481" i="6"/>
  <c r="P481" i="6"/>
  <c r="Q481" i="6"/>
  <c r="R481" i="6"/>
  <c r="S481" i="6"/>
  <c r="T481" i="6"/>
  <c r="D482" i="6"/>
  <c r="E482" i="6"/>
  <c r="F482" i="6"/>
  <c r="G482" i="6"/>
  <c r="H482" i="6"/>
  <c r="I482" i="6"/>
  <c r="J482" i="6"/>
  <c r="K482" i="6"/>
  <c r="L482" i="6"/>
  <c r="M482" i="6"/>
  <c r="N482" i="6"/>
  <c r="O482" i="6"/>
  <c r="P482" i="6"/>
  <c r="Q482" i="6"/>
  <c r="R482" i="6"/>
  <c r="S482" i="6"/>
  <c r="T482" i="6"/>
  <c r="D483" i="6"/>
  <c r="E483" i="6"/>
  <c r="F483" i="6"/>
  <c r="G483" i="6"/>
  <c r="H483" i="6"/>
  <c r="I483" i="6"/>
  <c r="J483" i="6"/>
  <c r="K483" i="6"/>
  <c r="L483" i="6"/>
  <c r="M483" i="6"/>
  <c r="N483" i="6"/>
  <c r="O483" i="6"/>
  <c r="P483" i="6"/>
  <c r="Q483" i="6"/>
  <c r="R483" i="6"/>
  <c r="S483" i="6"/>
  <c r="T483" i="6"/>
  <c r="D484" i="6"/>
  <c r="E484" i="6"/>
  <c r="F484" i="6"/>
  <c r="G484" i="6"/>
  <c r="H484" i="6"/>
  <c r="I484" i="6"/>
  <c r="J484" i="6"/>
  <c r="K484" i="6"/>
  <c r="L484" i="6"/>
  <c r="M484" i="6"/>
  <c r="N484" i="6"/>
  <c r="O484" i="6"/>
  <c r="P484" i="6"/>
  <c r="Q484" i="6"/>
  <c r="R484" i="6"/>
  <c r="S484" i="6"/>
  <c r="T484" i="6"/>
  <c r="D485" i="6"/>
  <c r="E485" i="6"/>
  <c r="F485" i="6"/>
  <c r="G485" i="6"/>
  <c r="H485" i="6"/>
  <c r="I485" i="6"/>
  <c r="J485" i="6"/>
  <c r="K485" i="6"/>
  <c r="L485" i="6"/>
  <c r="M485" i="6"/>
  <c r="N485" i="6"/>
  <c r="O485" i="6"/>
  <c r="P485" i="6"/>
  <c r="Q485" i="6"/>
  <c r="R485" i="6"/>
  <c r="S485" i="6"/>
  <c r="T485" i="6"/>
  <c r="D486" i="6"/>
  <c r="E486" i="6"/>
  <c r="F486" i="6"/>
  <c r="G486" i="6"/>
  <c r="H486" i="6"/>
  <c r="I486" i="6"/>
  <c r="J486" i="6"/>
  <c r="K486" i="6"/>
  <c r="L486" i="6"/>
  <c r="M486" i="6"/>
  <c r="N486" i="6"/>
  <c r="O486" i="6"/>
  <c r="P486" i="6"/>
  <c r="Q486" i="6"/>
  <c r="R486" i="6"/>
  <c r="S486" i="6"/>
  <c r="T486" i="6"/>
  <c r="D487" i="6"/>
  <c r="E487" i="6"/>
  <c r="F487" i="6"/>
  <c r="G487" i="6"/>
  <c r="H487" i="6"/>
  <c r="I487" i="6"/>
  <c r="J487" i="6"/>
  <c r="K487" i="6"/>
  <c r="L487" i="6"/>
  <c r="M487" i="6"/>
  <c r="N487" i="6"/>
  <c r="O487" i="6"/>
  <c r="P487" i="6"/>
  <c r="Q487" i="6"/>
  <c r="R487" i="6"/>
  <c r="S487" i="6"/>
  <c r="T487" i="6"/>
  <c r="D488" i="6"/>
  <c r="E488" i="6"/>
  <c r="F488" i="6"/>
  <c r="G488" i="6"/>
  <c r="H488" i="6"/>
  <c r="I488" i="6"/>
  <c r="J488" i="6"/>
  <c r="K488" i="6"/>
  <c r="L488" i="6"/>
  <c r="M488" i="6"/>
  <c r="N488" i="6"/>
  <c r="O488" i="6"/>
  <c r="P488" i="6"/>
  <c r="Q488" i="6"/>
  <c r="R488" i="6"/>
  <c r="S488" i="6"/>
  <c r="T488" i="6"/>
  <c r="D489" i="6"/>
  <c r="E489" i="6"/>
  <c r="F489" i="6"/>
  <c r="G489" i="6"/>
  <c r="H489" i="6"/>
  <c r="I489" i="6"/>
  <c r="J489" i="6"/>
  <c r="K489" i="6"/>
  <c r="L489" i="6"/>
  <c r="M489" i="6"/>
  <c r="N489" i="6"/>
  <c r="O489" i="6"/>
  <c r="P489" i="6"/>
  <c r="Q489" i="6"/>
  <c r="R489" i="6"/>
  <c r="S489" i="6"/>
  <c r="T489" i="6"/>
  <c r="D490" i="6"/>
  <c r="E490" i="6"/>
  <c r="F490" i="6"/>
  <c r="G490" i="6"/>
  <c r="H490" i="6"/>
  <c r="I490" i="6"/>
  <c r="J490" i="6"/>
  <c r="K490" i="6"/>
  <c r="L490" i="6"/>
  <c r="M490" i="6"/>
  <c r="N490" i="6"/>
  <c r="O490" i="6"/>
  <c r="P490" i="6"/>
  <c r="Q490" i="6"/>
  <c r="R490" i="6"/>
  <c r="S490" i="6"/>
  <c r="T490" i="6"/>
  <c r="D491" i="6"/>
  <c r="E491" i="6"/>
  <c r="F491" i="6"/>
  <c r="G491" i="6"/>
  <c r="H491" i="6"/>
  <c r="I491" i="6"/>
  <c r="J491" i="6"/>
  <c r="K491" i="6"/>
  <c r="L491" i="6"/>
  <c r="M491" i="6"/>
  <c r="N491" i="6"/>
  <c r="O491" i="6"/>
  <c r="P491" i="6"/>
  <c r="Q491" i="6"/>
  <c r="R491" i="6"/>
  <c r="S491" i="6"/>
  <c r="T491" i="6"/>
  <c r="D492" i="6"/>
  <c r="E492" i="6"/>
  <c r="F492" i="6"/>
  <c r="G492" i="6"/>
  <c r="H492" i="6"/>
  <c r="I492" i="6"/>
  <c r="J492" i="6"/>
  <c r="K492" i="6"/>
  <c r="L492" i="6"/>
  <c r="M492" i="6"/>
  <c r="N492" i="6"/>
  <c r="O492" i="6"/>
  <c r="P492" i="6"/>
  <c r="Q492" i="6"/>
  <c r="R492" i="6"/>
  <c r="S492" i="6"/>
  <c r="T492" i="6"/>
  <c r="D493" i="6"/>
  <c r="E493" i="6"/>
  <c r="F493" i="6"/>
  <c r="G493" i="6"/>
  <c r="H493" i="6"/>
  <c r="I493" i="6"/>
  <c r="J493" i="6"/>
  <c r="K493" i="6"/>
  <c r="L493" i="6"/>
  <c r="M493" i="6"/>
  <c r="N493" i="6"/>
  <c r="O493" i="6"/>
  <c r="P493" i="6"/>
  <c r="Q493" i="6"/>
  <c r="R493" i="6"/>
  <c r="S493" i="6"/>
  <c r="T493" i="6"/>
  <c r="D494" i="6"/>
  <c r="E494" i="6"/>
  <c r="F494" i="6"/>
  <c r="G494" i="6"/>
  <c r="H494" i="6"/>
  <c r="I494" i="6"/>
  <c r="J494" i="6"/>
  <c r="K494" i="6"/>
  <c r="L494" i="6"/>
  <c r="M494" i="6"/>
  <c r="N494" i="6"/>
  <c r="O494" i="6"/>
  <c r="P494" i="6"/>
  <c r="Q494" i="6"/>
  <c r="R494" i="6"/>
  <c r="S494" i="6"/>
  <c r="T494" i="6"/>
  <c r="D495" i="6"/>
  <c r="E495" i="6"/>
  <c r="F495" i="6"/>
  <c r="G495" i="6"/>
  <c r="H495" i="6"/>
  <c r="I495" i="6"/>
  <c r="J495" i="6"/>
  <c r="K495" i="6"/>
  <c r="L495" i="6"/>
  <c r="M495" i="6"/>
  <c r="N495" i="6"/>
  <c r="O495" i="6"/>
  <c r="P495" i="6"/>
  <c r="Q495" i="6"/>
  <c r="R495" i="6"/>
  <c r="S495" i="6"/>
  <c r="T495" i="6"/>
  <c r="D496" i="6"/>
  <c r="E496" i="6"/>
  <c r="F496" i="6"/>
  <c r="G496" i="6"/>
  <c r="H496" i="6"/>
  <c r="I496" i="6"/>
  <c r="J496" i="6"/>
  <c r="K496" i="6"/>
  <c r="L496" i="6"/>
  <c r="M496" i="6"/>
  <c r="N496" i="6"/>
  <c r="O496" i="6"/>
  <c r="P496" i="6"/>
  <c r="Q496" i="6"/>
  <c r="R496" i="6"/>
  <c r="S496" i="6"/>
  <c r="T496" i="6"/>
  <c r="D497" i="6"/>
  <c r="E497" i="6"/>
  <c r="F497" i="6"/>
  <c r="G497" i="6"/>
  <c r="H497" i="6"/>
  <c r="I497" i="6"/>
  <c r="J497" i="6"/>
  <c r="K497" i="6"/>
  <c r="L497" i="6"/>
  <c r="M497" i="6"/>
  <c r="N497" i="6"/>
  <c r="O497" i="6"/>
  <c r="P497" i="6"/>
  <c r="Q497" i="6"/>
  <c r="R497" i="6"/>
  <c r="S497" i="6"/>
  <c r="T497" i="6"/>
  <c r="D498" i="6"/>
  <c r="E498" i="6"/>
  <c r="F498" i="6"/>
  <c r="G498" i="6"/>
  <c r="H498" i="6"/>
  <c r="I498" i="6"/>
  <c r="J498" i="6"/>
  <c r="K498" i="6"/>
  <c r="L498" i="6"/>
  <c r="M498" i="6"/>
  <c r="N498" i="6"/>
  <c r="O498" i="6"/>
  <c r="P498" i="6"/>
  <c r="Q498" i="6"/>
  <c r="R498" i="6"/>
  <c r="S498" i="6"/>
  <c r="T498" i="6"/>
  <c r="D499" i="6"/>
  <c r="E499" i="6"/>
  <c r="F499" i="6"/>
  <c r="G499" i="6"/>
  <c r="H499" i="6"/>
  <c r="I499" i="6"/>
  <c r="J499" i="6"/>
  <c r="K499" i="6"/>
  <c r="L499" i="6"/>
  <c r="M499" i="6"/>
  <c r="N499" i="6"/>
  <c r="O499" i="6"/>
  <c r="P499" i="6"/>
  <c r="Q499" i="6"/>
  <c r="R499" i="6"/>
  <c r="S499" i="6"/>
  <c r="T499" i="6"/>
  <c r="D500" i="6"/>
  <c r="E500" i="6"/>
  <c r="F500" i="6"/>
  <c r="G500" i="6"/>
  <c r="H500" i="6"/>
  <c r="I500" i="6"/>
  <c r="J500" i="6"/>
  <c r="K500" i="6"/>
  <c r="L500" i="6"/>
  <c r="M500" i="6"/>
  <c r="N500" i="6"/>
  <c r="O500" i="6"/>
  <c r="P500" i="6"/>
  <c r="Q500" i="6"/>
  <c r="R500" i="6"/>
  <c r="S500" i="6"/>
  <c r="T500" i="6"/>
  <c r="D501" i="6"/>
  <c r="E501" i="6"/>
  <c r="F501" i="6"/>
  <c r="G501" i="6"/>
  <c r="H501" i="6"/>
  <c r="I501" i="6"/>
  <c r="J501" i="6"/>
  <c r="K501" i="6"/>
  <c r="L501" i="6"/>
  <c r="M501" i="6"/>
  <c r="N501" i="6"/>
  <c r="O501" i="6"/>
  <c r="P501" i="6"/>
  <c r="Q501" i="6"/>
  <c r="R501" i="6"/>
  <c r="S501" i="6"/>
  <c r="T501" i="6"/>
  <c r="D502" i="6"/>
  <c r="E502" i="6"/>
  <c r="F502" i="6"/>
  <c r="G502" i="6"/>
  <c r="H502" i="6"/>
  <c r="I502" i="6"/>
  <c r="J502" i="6"/>
  <c r="K502" i="6"/>
  <c r="L502" i="6"/>
  <c r="M502" i="6"/>
  <c r="N502" i="6"/>
  <c r="O502" i="6"/>
  <c r="P502" i="6"/>
  <c r="Q502" i="6"/>
  <c r="R502" i="6"/>
  <c r="S502" i="6"/>
  <c r="T502" i="6"/>
  <c r="D503" i="6"/>
  <c r="E503" i="6"/>
  <c r="F503" i="6"/>
  <c r="G503" i="6"/>
  <c r="H503" i="6"/>
  <c r="I503" i="6"/>
  <c r="J503" i="6"/>
  <c r="K503" i="6"/>
  <c r="L503" i="6"/>
  <c r="M503" i="6"/>
  <c r="N503" i="6"/>
  <c r="O503" i="6"/>
  <c r="P503" i="6"/>
  <c r="Q503" i="6"/>
  <c r="R503" i="6"/>
  <c r="S503" i="6"/>
  <c r="T503" i="6"/>
  <c r="D504" i="6"/>
  <c r="E504" i="6"/>
  <c r="F504" i="6"/>
  <c r="G504" i="6"/>
  <c r="H504" i="6"/>
  <c r="I504" i="6"/>
  <c r="J504" i="6"/>
  <c r="K504" i="6"/>
  <c r="L504" i="6"/>
  <c r="M504" i="6"/>
  <c r="N504" i="6"/>
  <c r="O504" i="6"/>
  <c r="P504" i="6"/>
  <c r="Q504" i="6"/>
  <c r="R504" i="6"/>
  <c r="S504" i="6"/>
  <c r="T504" i="6"/>
  <c r="D505" i="6"/>
  <c r="E505" i="6"/>
  <c r="F505" i="6"/>
  <c r="G505" i="6"/>
  <c r="H505" i="6"/>
  <c r="I505" i="6"/>
  <c r="J505" i="6"/>
  <c r="K505" i="6"/>
  <c r="L505" i="6"/>
  <c r="M505" i="6"/>
  <c r="N505" i="6"/>
  <c r="O505" i="6"/>
  <c r="P505" i="6"/>
  <c r="Q505" i="6"/>
  <c r="R505" i="6"/>
  <c r="S505" i="6"/>
  <c r="T505" i="6"/>
  <c r="D506" i="6"/>
  <c r="E506" i="6"/>
  <c r="F506" i="6"/>
  <c r="G506" i="6"/>
  <c r="H506" i="6"/>
  <c r="I506" i="6"/>
  <c r="J506" i="6"/>
  <c r="K506" i="6"/>
  <c r="L506" i="6"/>
  <c r="M506" i="6"/>
  <c r="N506" i="6"/>
  <c r="O506" i="6"/>
  <c r="P506" i="6"/>
  <c r="Q506" i="6"/>
  <c r="R506" i="6"/>
  <c r="S506" i="6"/>
  <c r="T506" i="6"/>
  <c r="D507" i="6"/>
  <c r="E507" i="6"/>
  <c r="F507" i="6"/>
  <c r="G507" i="6"/>
  <c r="H507" i="6"/>
  <c r="I507" i="6"/>
  <c r="J507" i="6"/>
  <c r="K507" i="6"/>
  <c r="L507" i="6"/>
  <c r="M507" i="6"/>
  <c r="N507" i="6"/>
  <c r="O507" i="6"/>
  <c r="P507" i="6"/>
  <c r="Q507" i="6"/>
  <c r="R507" i="6"/>
  <c r="S507" i="6"/>
  <c r="T507" i="6"/>
  <c r="D508" i="6"/>
  <c r="E508" i="6"/>
  <c r="F508" i="6"/>
  <c r="G508" i="6"/>
  <c r="H508" i="6"/>
  <c r="I508" i="6"/>
  <c r="J508" i="6"/>
  <c r="K508" i="6"/>
  <c r="L508" i="6"/>
  <c r="M508" i="6"/>
  <c r="N508" i="6"/>
  <c r="O508" i="6"/>
  <c r="P508" i="6"/>
  <c r="Q508" i="6"/>
  <c r="R508" i="6"/>
  <c r="S508" i="6"/>
  <c r="T508" i="6"/>
  <c r="D509" i="6"/>
  <c r="E509" i="6"/>
  <c r="F509" i="6"/>
  <c r="G509" i="6"/>
  <c r="H509" i="6"/>
  <c r="I509" i="6"/>
  <c r="J509" i="6"/>
  <c r="K509" i="6"/>
  <c r="L509" i="6"/>
  <c r="M509" i="6"/>
  <c r="N509" i="6"/>
  <c r="O509" i="6"/>
  <c r="P509" i="6"/>
  <c r="Q509" i="6"/>
  <c r="R509" i="6"/>
  <c r="S509" i="6"/>
  <c r="T509" i="6"/>
  <c r="D510" i="6"/>
  <c r="E510" i="6"/>
  <c r="F510" i="6"/>
  <c r="G510" i="6"/>
  <c r="H510" i="6"/>
  <c r="I510" i="6"/>
  <c r="J510" i="6"/>
  <c r="K510" i="6"/>
  <c r="L510" i="6"/>
  <c r="M510" i="6"/>
  <c r="N510" i="6"/>
  <c r="O510" i="6"/>
  <c r="P510" i="6"/>
  <c r="Q510" i="6"/>
  <c r="R510" i="6"/>
  <c r="S510" i="6"/>
  <c r="T510" i="6"/>
  <c r="D511" i="6"/>
  <c r="E511" i="6"/>
  <c r="F511" i="6"/>
  <c r="G511" i="6"/>
  <c r="H511" i="6"/>
  <c r="I511" i="6"/>
  <c r="J511" i="6"/>
  <c r="K511" i="6"/>
  <c r="L511" i="6"/>
  <c r="M511" i="6"/>
  <c r="N511" i="6"/>
  <c r="O511" i="6"/>
  <c r="P511" i="6"/>
  <c r="Q511" i="6"/>
  <c r="R511" i="6"/>
  <c r="S511" i="6"/>
  <c r="T511" i="6"/>
  <c r="D512" i="6"/>
  <c r="E512" i="6"/>
  <c r="F512" i="6"/>
  <c r="G512" i="6"/>
  <c r="H512" i="6"/>
  <c r="I512" i="6"/>
  <c r="J512" i="6"/>
  <c r="K512" i="6"/>
  <c r="L512" i="6"/>
  <c r="M512" i="6"/>
  <c r="N512" i="6"/>
  <c r="O512" i="6"/>
  <c r="P512" i="6"/>
  <c r="Q512" i="6"/>
  <c r="R512" i="6"/>
  <c r="S512" i="6"/>
  <c r="T512" i="6"/>
  <c r="D513" i="6"/>
  <c r="E513" i="6"/>
  <c r="F513" i="6"/>
  <c r="G513" i="6"/>
  <c r="H513" i="6"/>
  <c r="I513" i="6"/>
  <c r="J513" i="6"/>
  <c r="K513" i="6"/>
  <c r="L513" i="6"/>
  <c r="M513" i="6"/>
  <c r="N513" i="6"/>
  <c r="O513" i="6"/>
  <c r="P513" i="6"/>
  <c r="Q513" i="6"/>
  <c r="R513" i="6"/>
  <c r="S513" i="6"/>
  <c r="T513" i="6"/>
  <c r="D514" i="6"/>
  <c r="E514" i="6"/>
  <c r="F514" i="6"/>
  <c r="G514" i="6"/>
  <c r="H514" i="6"/>
  <c r="I514" i="6"/>
  <c r="J514" i="6"/>
  <c r="K514" i="6"/>
  <c r="L514" i="6"/>
  <c r="M514" i="6"/>
  <c r="N514" i="6"/>
  <c r="O514" i="6"/>
  <c r="P514" i="6"/>
  <c r="Q514" i="6"/>
  <c r="R514" i="6"/>
  <c r="S514" i="6"/>
  <c r="T514" i="6"/>
  <c r="D515" i="6"/>
  <c r="E515" i="6"/>
  <c r="F515" i="6"/>
  <c r="G515" i="6"/>
  <c r="H515" i="6"/>
  <c r="I515" i="6"/>
  <c r="J515" i="6"/>
  <c r="K515" i="6"/>
  <c r="L515" i="6"/>
  <c r="M515" i="6"/>
  <c r="N515" i="6"/>
  <c r="O515" i="6"/>
  <c r="P515" i="6"/>
  <c r="Q515" i="6"/>
  <c r="R515" i="6"/>
  <c r="S515" i="6"/>
  <c r="T515" i="6"/>
  <c r="D516" i="6"/>
  <c r="E516" i="6"/>
  <c r="F516" i="6"/>
  <c r="G516" i="6"/>
  <c r="H516" i="6"/>
  <c r="I516" i="6"/>
  <c r="J516" i="6"/>
  <c r="K516" i="6"/>
  <c r="L516" i="6"/>
  <c r="M516" i="6"/>
  <c r="N516" i="6"/>
  <c r="O516" i="6"/>
  <c r="P516" i="6"/>
  <c r="Q516" i="6"/>
  <c r="R516" i="6"/>
  <c r="S516" i="6"/>
  <c r="T516" i="6"/>
  <c r="D517" i="6"/>
  <c r="E517" i="6"/>
  <c r="F517" i="6"/>
  <c r="G517" i="6"/>
  <c r="H517" i="6"/>
  <c r="I517" i="6"/>
  <c r="J517" i="6"/>
  <c r="K517" i="6"/>
  <c r="L517" i="6"/>
  <c r="M517" i="6"/>
  <c r="N517" i="6"/>
  <c r="O517" i="6"/>
  <c r="P517" i="6"/>
  <c r="Q517" i="6"/>
  <c r="R517" i="6"/>
  <c r="S517" i="6"/>
  <c r="T517" i="6"/>
  <c r="D518" i="6"/>
  <c r="E518" i="6"/>
  <c r="F518" i="6"/>
  <c r="G518" i="6"/>
  <c r="H518" i="6"/>
  <c r="I518" i="6"/>
  <c r="J518" i="6"/>
  <c r="K518" i="6"/>
  <c r="L518" i="6"/>
  <c r="M518" i="6"/>
  <c r="N518" i="6"/>
  <c r="O518" i="6"/>
  <c r="P518" i="6"/>
  <c r="Q518" i="6"/>
  <c r="R518" i="6"/>
  <c r="S518" i="6"/>
  <c r="T518" i="6"/>
  <c r="D519" i="6"/>
  <c r="E519" i="6"/>
  <c r="F519" i="6"/>
  <c r="G519" i="6"/>
  <c r="H519" i="6"/>
  <c r="I519" i="6"/>
  <c r="J519" i="6"/>
  <c r="K519" i="6"/>
  <c r="L519" i="6"/>
  <c r="M519" i="6"/>
  <c r="N519" i="6"/>
  <c r="O519" i="6"/>
  <c r="P519" i="6"/>
  <c r="Q519" i="6"/>
  <c r="R519" i="6"/>
  <c r="S519" i="6"/>
  <c r="T519" i="6"/>
  <c r="D520" i="6"/>
  <c r="E520" i="6"/>
  <c r="F520" i="6"/>
  <c r="G520" i="6"/>
  <c r="H520" i="6"/>
  <c r="I520" i="6"/>
  <c r="J520" i="6"/>
  <c r="K520" i="6"/>
  <c r="L520" i="6"/>
  <c r="M520" i="6"/>
  <c r="N520" i="6"/>
  <c r="O520" i="6"/>
  <c r="P520" i="6"/>
  <c r="Q520" i="6"/>
  <c r="R520" i="6"/>
  <c r="S520" i="6"/>
  <c r="T520" i="6"/>
  <c r="D521" i="6"/>
  <c r="E521" i="6"/>
  <c r="F521" i="6"/>
  <c r="G521" i="6"/>
  <c r="H521" i="6"/>
  <c r="I521" i="6"/>
  <c r="J521" i="6"/>
  <c r="K521" i="6"/>
  <c r="L521" i="6"/>
  <c r="M521" i="6"/>
  <c r="N521" i="6"/>
  <c r="O521" i="6"/>
  <c r="P521" i="6"/>
  <c r="Q521" i="6"/>
  <c r="R521" i="6"/>
  <c r="S521" i="6"/>
  <c r="T521" i="6"/>
  <c r="D522" i="6"/>
  <c r="E522" i="6"/>
  <c r="F522" i="6"/>
  <c r="G522" i="6"/>
  <c r="H522" i="6"/>
  <c r="I522" i="6"/>
  <c r="J522" i="6"/>
  <c r="K522" i="6"/>
  <c r="L522" i="6"/>
  <c r="M522" i="6"/>
  <c r="N522" i="6"/>
  <c r="O522" i="6"/>
  <c r="P522" i="6"/>
  <c r="Q522" i="6"/>
  <c r="R522" i="6"/>
  <c r="S522" i="6"/>
  <c r="T522" i="6"/>
  <c r="D523" i="6"/>
  <c r="E523" i="6"/>
  <c r="F523" i="6"/>
  <c r="G523" i="6"/>
  <c r="H523" i="6"/>
  <c r="I523" i="6"/>
  <c r="J523" i="6"/>
  <c r="K523" i="6"/>
  <c r="L523" i="6"/>
  <c r="M523" i="6"/>
  <c r="N523" i="6"/>
  <c r="O523" i="6"/>
  <c r="P523" i="6"/>
  <c r="Q523" i="6"/>
  <c r="R523" i="6"/>
  <c r="S523" i="6"/>
  <c r="T523" i="6"/>
  <c r="D524" i="6"/>
  <c r="E524" i="6"/>
  <c r="F524" i="6"/>
  <c r="G524" i="6"/>
  <c r="H524" i="6"/>
  <c r="I524" i="6"/>
  <c r="J524" i="6"/>
  <c r="K524" i="6"/>
  <c r="L524" i="6"/>
  <c r="M524" i="6"/>
  <c r="N524" i="6"/>
  <c r="O524" i="6"/>
  <c r="P524" i="6"/>
  <c r="Q524" i="6"/>
  <c r="R524" i="6"/>
  <c r="S524" i="6"/>
  <c r="T524" i="6"/>
  <c r="D525" i="6"/>
  <c r="E525" i="6"/>
  <c r="F525" i="6"/>
  <c r="G525" i="6"/>
  <c r="H525" i="6"/>
  <c r="I525" i="6"/>
  <c r="J525" i="6"/>
  <c r="K525" i="6"/>
  <c r="L525" i="6"/>
  <c r="M525" i="6"/>
  <c r="N525" i="6"/>
  <c r="O525" i="6"/>
  <c r="P525" i="6"/>
  <c r="Q525" i="6"/>
  <c r="R525" i="6"/>
  <c r="S525" i="6"/>
  <c r="T525" i="6"/>
  <c r="D526" i="6"/>
  <c r="E526" i="6"/>
  <c r="F526" i="6"/>
  <c r="G526" i="6"/>
  <c r="H526" i="6"/>
  <c r="I526" i="6"/>
  <c r="J526" i="6"/>
  <c r="K526" i="6"/>
  <c r="L526" i="6"/>
  <c r="M526" i="6"/>
  <c r="N526" i="6"/>
  <c r="O526" i="6"/>
  <c r="P526" i="6"/>
  <c r="Q526" i="6"/>
  <c r="R526" i="6"/>
  <c r="S526" i="6"/>
  <c r="T526" i="6"/>
  <c r="D527" i="6"/>
  <c r="E527" i="6"/>
  <c r="F527" i="6"/>
  <c r="G527" i="6"/>
  <c r="H527" i="6"/>
  <c r="I527" i="6"/>
  <c r="J527" i="6"/>
  <c r="K527" i="6"/>
  <c r="L527" i="6"/>
  <c r="M527" i="6"/>
  <c r="N527" i="6"/>
  <c r="O527" i="6"/>
  <c r="P527" i="6"/>
  <c r="Q527" i="6"/>
  <c r="R527" i="6"/>
  <c r="S527" i="6"/>
  <c r="T527" i="6"/>
  <c r="D528" i="6"/>
  <c r="E528" i="6"/>
  <c r="F528" i="6"/>
  <c r="G528" i="6"/>
  <c r="H528" i="6"/>
  <c r="I528" i="6"/>
  <c r="J528" i="6"/>
  <c r="K528" i="6"/>
  <c r="L528" i="6"/>
  <c r="M528" i="6"/>
  <c r="N528" i="6"/>
  <c r="O528" i="6"/>
  <c r="P528" i="6"/>
  <c r="Q528" i="6"/>
  <c r="R528" i="6"/>
  <c r="S528" i="6"/>
  <c r="T528" i="6"/>
  <c r="D529" i="6"/>
  <c r="E529" i="6"/>
  <c r="F529" i="6"/>
  <c r="G529" i="6"/>
  <c r="H529" i="6"/>
  <c r="I529" i="6"/>
  <c r="J529" i="6"/>
  <c r="K529" i="6"/>
  <c r="L529" i="6"/>
  <c r="M529" i="6"/>
  <c r="N529" i="6"/>
  <c r="O529" i="6"/>
  <c r="P529" i="6"/>
  <c r="Q529" i="6"/>
  <c r="R529" i="6"/>
  <c r="S529" i="6"/>
  <c r="T529" i="6"/>
  <c r="D530" i="6"/>
  <c r="E530" i="6"/>
  <c r="F530" i="6"/>
  <c r="G530" i="6"/>
  <c r="H530" i="6"/>
  <c r="I530" i="6"/>
  <c r="J530" i="6"/>
  <c r="K530" i="6"/>
  <c r="L530" i="6"/>
  <c r="M530" i="6"/>
  <c r="N530" i="6"/>
  <c r="O530" i="6"/>
  <c r="P530" i="6"/>
  <c r="Q530" i="6"/>
  <c r="R530" i="6"/>
  <c r="S530" i="6"/>
  <c r="T530" i="6"/>
  <c r="D531" i="6"/>
  <c r="E531" i="6"/>
  <c r="F531" i="6"/>
  <c r="G531" i="6"/>
  <c r="H531" i="6"/>
  <c r="I531" i="6"/>
  <c r="J531" i="6"/>
  <c r="K531" i="6"/>
  <c r="L531" i="6"/>
  <c r="M531" i="6"/>
  <c r="N531" i="6"/>
  <c r="O531" i="6"/>
  <c r="P531" i="6"/>
  <c r="Q531" i="6"/>
  <c r="R531" i="6"/>
  <c r="S531" i="6"/>
  <c r="T531" i="6"/>
  <c r="D532" i="6"/>
  <c r="E532" i="6"/>
  <c r="F532" i="6"/>
  <c r="G532" i="6"/>
  <c r="H532" i="6"/>
  <c r="I532" i="6"/>
  <c r="J532" i="6"/>
  <c r="K532" i="6"/>
  <c r="L532" i="6"/>
  <c r="M532" i="6"/>
  <c r="N532" i="6"/>
  <c r="O532" i="6"/>
  <c r="P532" i="6"/>
  <c r="Q532" i="6"/>
  <c r="R532" i="6"/>
  <c r="S532" i="6"/>
  <c r="T532" i="6"/>
  <c r="D533" i="6"/>
  <c r="E533" i="6"/>
  <c r="F533" i="6"/>
  <c r="G533" i="6"/>
  <c r="H533" i="6"/>
  <c r="I533" i="6"/>
  <c r="J533" i="6"/>
  <c r="K533" i="6"/>
  <c r="L533" i="6"/>
  <c r="M533" i="6"/>
  <c r="N533" i="6"/>
  <c r="O533" i="6"/>
  <c r="P533" i="6"/>
  <c r="Q533" i="6"/>
  <c r="R533" i="6"/>
  <c r="S533" i="6"/>
  <c r="T533" i="6"/>
  <c r="D534" i="6"/>
  <c r="E534" i="6"/>
  <c r="F534" i="6"/>
  <c r="G534" i="6"/>
  <c r="H534" i="6"/>
  <c r="I534" i="6"/>
  <c r="J534" i="6"/>
  <c r="K534" i="6"/>
  <c r="L534" i="6"/>
  <c r="M534" i="6"/>
  <c r="N534" i="6"/>
  <c r="O534" i="6"/>
  <c r="P534" i="6"/>
  <c r="Q534" i="6"/>
  <c r="R534" i="6"/>
  <c r="S534" i="6"/>
  <c r="T534" i="6"/>
  <c r="D535" i="6"/>
  <c r="E535" i="6"/>
  <c r="F535" i="6"/>
  <c r="G535" i="6"/>
  <c r="H535" i="6"/>
  <c r="I535" i="6"/>
  <c r="J535" i="6"/>
  <c r="K535" i="6"/>
  <c r="L535" i="6"/>
  <c r="M535" i="6"/>
  <c r="N535" i="6"/>
  <c r="O535" i="6"/>
  <c r="P535" i="6"/>
  <c r="Q535" i="6"/>
  <c r="R535" i="6"/>
  <c r="S535" i="6"/>
  <c r="T535" i="6"/>
  <c r="D536" i="6"/>
  <c r="E536" i="6"/>
  <c r="F536" i="6"/>
  <c r="G536" i="6"/>
  <c r="H536" i="6"/>
  <c r="I536" i="6"/>
  <c r="J536" i="6"/>
  <c r="K536" i="6"/>
  <c r="L536" i="6"/>
  <c r="M536" i="6"/>
  <c r="N536" i="6"/>
  <c r="O536" i="6"/>
  <c r="P536" i="6"/>
  <c r="Q536" i="6"/>
  <c r="R536" i="6"/>
  <c r="S536" i="6"/>
  <c r="T536" i="6"/>
  <c r="D537" i="6"/>
  <c r="E537" i="6"/>
  <c r="F537" i="6"/>
  <c r="G537" i="6"/>
  <c r="H537" i="6"/>
  <c r="I537" i="6"/>
  <c r="J537" i="6"/>
  <c r="K537" i="6"/>
  <c r="L537" i="6"/>
  <c r="M537" i="6"/>
  <c r="N537" i="6"/>
  <c r="O537" i="6"/>
  <c r="P537" i="6"/>
  <c r="Q537" i="6"/>
  <c r="R537" i="6"/>
  <c r="S537" i="6"/>
  <c r="T537" i="6"/>
  <c r="D538" i="6"/>
  <c r="E538" i="6"/>
  <c r="F538" i="6"/>
  <c r="G538" i="6"/>
  <c r="H538" i="6"/>
  <c r="I538" i="6"/>
  <c r="J538" i="6"/>
  <c r="K538" i="6"/>
  <c r="L538" i="6"/>
  <c r="M538" i="6"/>
  <c r="N538" i="6"/>
  <c r="O538" i="6"/>
  <c r="P538" i="6"/>
  <c r="Q538" i="6"/>
  <c r="R538" i="6"/>
  <c r="S538" i="6"/>
  <c r="T538" i="6"/>
  <c r="D539" i="6"/>
  <c r="E539" i="6"/>
  <c r="F539" i="6"/>
  <c r="G539" i="6"/>
  <c r="H539" i="6"/>
  <c r="I539" i="6"/>
  <c r="J539" i="6"/>
  <c r="K539" i="6"/>
  <c r="L539" i="6"/>
  <c r="M539" i="6"/>
  <c r="N539" i="6"/>
  <c r="O539" i="6"/>
  <c r="P539" i="6"/>
  <c r="Q539" i="6"/>
  <c r="R539" i="6"/>
  <c r="S539" i="6"/>
  <c r="T539" i="6"/>
  <c r="D540" i="6"/>
  <c r="E540" i="6"/>
  <c r="F540" i="6"/>
  <c r="G540" i="6"/>
  <c r="H540" i="6"/>
  <c r="I540" i="6"/>
  <c r="J540" i="6"/>
  <c r="K540" i="6"/>
  <c r="L540" i="6"/>
  <c r="M540" i="6"/>
  <c r="N540" i="6"/>
  <c r="O540" i="6"/>
  <c r="P540" i="6"/>
  <c r="Q540" i="6"/>
  <c r="R540" i="6"/>
  <c r="S540" i="6"/>
  <c r="T540" i="6"/>
  <c r="D541" i="6"/>
  <c r="E541" i="6"/>
  <c r="F541" i="6"/>
  <c r="G541" i="6"/>
  <c r="H541" i="6"/>
  <c r="I541" i="6"/>
  <c r="J541" i="6"/>
  <c r="K541" i="6"/>
  <c r="L541" i="6"/>
  <c r="M541" i="6"/>
  <c r="N541" i="6"/>
  <c r="O541" i="6"/>
  <c r="P541" i="6"/>
  <c r="Q541" i="6"/>
  <c r="R541" i="6"/>
  <c r="S541" i="6"/>
  <c r="T541" i="6"/>
  <c r="D542" i="6"/>
  <c r="E542" i="6"/>
  <c r="F542" i="6"/>
  <c r="G542" i="6"/>
  <c r="H542" i="6"/>
  <c r="I542" i="6"/>
  <c r="J542" i="6"/>
  <c r="K542" i="6"/>
  <c r="L542" i="6"/>
  <c r="M542" i="6"/>
  <c r="N542" i="6"/>
  <c r="O542" i="6"/>
  <c r="P542" i="6"/>
  <c r="Q542" i="6"/>
  <c r="R542" i="6"/>
  <c r="S542" i="6"/>
  <c r="T542" i="6"/>
  <c r="D543" i="6"/>
  <c r="E543" i="6"/>
  <c r="F543" i="6"/>
  <c r="G543" i="6"/>
  <c r="H543" i="6"/>
  <c r="I543" i="6"/>
  <c r="J543" i="6"/>
  <c r="K543" i="6"/>
  <c r="L543" i="6"/>
  <c r="M543" i="6"/>
  <c r="N543" i="6"/>
  <c r="O543" i="6"/>
  <c r="P543" i="6"/>
  <c r="Q543" i="6"/>
  <c r="R543" i="6"/>
  <c r="S543" i="6"/>
  <c r="T543" i="6"/>
  <c r="D544" i="6"/>
  <c r="E544" i="6"/>
  <c r="F544" i="6"/>
  <c r="G544" i="6"/>
  <c r="H544" i="6"/>
  <c r="I544" i="6"/>
  <c r="J544" i="6"/>
  <c r="K544" i="6"/>
  <c r="L544" i="6"/>
  <c r="M544" i="6"/>
  <c r="N544" i="6"/>
  <c r="O544" i="6"/>
  <c r="P544" i="6"/>
  <c r="Q544" i="6"/>
  <c r="R544" i="6"/>
  <c r="S544" i="6"/>
  <c r="T544" i="6"/>
  <c r="D545" i="6"/>
  <c r="E545" i="6"/>
  <c r="F545" i="6"/>
  <c r="G545" i="6"/>
  <c r="H545" i="6"/>
  <c r="I545" i="6"/>
  <c r="J545" i="6"/>
  <c r="K545" i="6"/>
  <c r="L545" i="6"/>
  <c r="M545" i="6"/>
  <c r="N545" i="6"/>
  <c r="O545" i="6"/>
  <c r="P545" i="6"/>
  <c r="Q545" i="6"/>
  <c r="R545" i="6"/>
  <c r="S545" i="6"/>
  <c r="T545" i="6"/>
  <c r="D546" i="6"/>
  <c r="E546" i="6"/>
  <c r="F546" i="6"/>
  <c r="G546" i="6"/>
  <c r="H546" i="6"/>
  <c r="I546" i="6"/>
  <c r="J546" i="6"/>
  <c r="K546" i="6"/>
  <c r="L546" i="6"/>
  <c r="M546" i="6"/>
  <c r="N546" i="6"/>
  <c r="O546" i="6"/>
  <c r="P546" i="6"/>
  <c r="Q546" i="6"/>
  <c r="R546" i="6"/>
  <c r="S546" i="6"/>
  <c r="T546" i="6"/>
  <c r="D547" i="6"/>
  <c r="E547" i="6"/>
  <c r="F547" i="6"/>
  <c r="G547" i="6"/>
  <c r="H547" i="6"/>
  <c r="I547" i="6"/>
  <c r="J547" i="6"/>
  <c r="K547" i="6"/>
  <c r="L547" i="6"/>
  <c r="M547" i="6"/>
  <c r="N547" i="6"/>
  <c r="O547" i="6"/>
  <c r="P547" i="6"/>
  <c r="Q547" i="6"/>
  <c r="R547" i="6"/>
  <c r="S547" i="6"/>
  <c r="T547" i="6"/>
  <c r="D548" i="6"/>
  <c r="E548" i="6"/>
  <c r="F548" i="6"/>
  <c r="G548" i="6"/>
  <c r="H548" i="6"/>
  <c r="I548" i="6"/>
  <c r="J548" i="6"/>
  <c r="K548" i="6"/>
  <c r="L548" i="6"/>
  <c r="M548" i="6"/>
  <c r="N548" i="6"/>
  <c r="O548" i="6"/>
  <c r="P548" i="6"/>
  <c r="Q548" i="6"/>
  <c r="R548" i="6"/>
  <c r="S548" i="6"/>
  <c r="T548" i="6"/>
  <c r="D549" i="6"/>
  <c r="E549" i="6"/>
  <c r="F549" i="6"/>
  <c r="G549" i="6"/>
  <c r="H549" i="6"/>
  <c r="I549" i="6"/>
  <c r="J549" i="6"/>
  <c r="K549" i="6"/>
  <c r="L549" i="6"/>
  <c r="M549" i="6"/>
  <c r="N549" i="6"/>
  <c r="O549" i="6"/>
  <c r="P549" i="6"/>
  <c r="Q549" i="6"/>
  <c r="R549" i="6"/>
  <c r="S549" i="6"/>
  <c r="T549" i="6"/>
  <c r="D550" i="6"/>
  <c r="E550" i="6"/>
  <c r="F550" i="6"/>
  <c r="G550" i="6"/>
  <c r="H550" i="6"/>
  <c r="I550" i="6"/>
  <c r="J550" i="6"/>
  <c r="K550" i="6"/>
  <c r="L550" i="6"/>
  <c r="M550" i="6"/>
  <c r="N550" i="6"/>
  <c r="O550" i="6"/>
  <c r="P550" i="6"/>
  <c r="Q550" i="6"/>
  <c r="R550" i="6"/>
  <c r="S550" i="6"/>
  <c r="T550" i="6"/>
  <c r="D551" i="6"/>
  <c r="E551" i="6"/>
  <c r="F551" i="6"/>
  <c r="G551" i="6"/>
  <c r="H551" i="6"/>
  <c r="I551" i="6"/>
  <c r="J551" i="6"/>
  <c r="K551" i="6"/>
  <c r="L551" i="6"/>
  <c r="M551" i="6"/>
  <c r="N551" i="6"/>
  <c r="O551" i="6"/>
  <c r="P551" i="6"/>
  <c r="Q551" i="6"/>
  <c r="R551" i="6"/>
  <c r="S551" i="6"/>
  <c r="T551" i="6"/>
  <c r="D552" i="6"/>
  <c r="E552" i="6"/>
  <c r="F552" i="6"/>
  <c r="G552" i="6"/>
  <c r="H552" i="6"/>
  <c r="I552" i="6"/>
  <c r="J552" i="6"/>
  <c r="K552" i="6"/>
  <c r="L552" i="6"/>
  <c r="M552" i="6"/>
  <c r="N552" i="6"/>
  <c r="O552" i="6"/>
  <c r="P552" i="6"/>
  <c r="Q552" i="6"/>
  <c r="R552" i="6"/>
  <c r="S552" i="6"/>
  <c r="T552" i="6"/>
  <c r="D553" i="6"/>
  <c r="E553" i="6"/>
  <c r="F553" i="6"/>
  <c r="G553" i="6"/>
  <c r="H553" i="6"/>
  <c r="I553" i="6"/>
  <c r="J553" i="6"/>
  <c r="K553" i="6"/>
  <c r="L553" i="6"/>
  <c r="M553" i="6"/>
  <c r="N553" i="6"/>
  <c r="O553" i="6"/>
  <c r="P553" i="6"/>
  <c r="Q553" i="6"/>
  <c r="R553" i="6"/>
  <c r="S553" i="6"/>
  <c r="T553" i="6"/>
  <c r="D554" i="6"/>
  <c r="E554" i="6"/>
  <c r="F554" i="6"/>
  <c r="G554" i="6"/>
  <c r="H554" i="6"/>
  <c r="I554" i="6"/>
  <c r="J554" i="6"/>
  <c r="K554" i="6"/>
  <c r="L554" i="6"/>
  <c r="M554" i="6"/>
  <c r="N554" i="6"/>
  <c r="O554" i="6"/>
  <c r="P554" i="6"/>
  <c r="Q554" i="6"/>
  <c r="R554" i="6"/>
  <c r="S554" i="6"/>
  <c r="T554" i="6"/>
  <c r="D555" i="6"/>
  <c r="E555" i="6"/>
  <c r="F555" i="6"/>
  <c r="G555" i="6"/>
  <c r="H555" i="6"/>
  <c r="I555" i="6"/>
  <c r="J555" i="6"/>
  <c r="K555" i="6"/>
  <c r="L555" i="6"/>
  <c r="M555" i="6"/>
  <c r="N555" i="6"/>
  <c r="O555" i="6"/>
  <c r="P555" i="6"/>
  <c r="Q555" i="6"/>
  <c r="R555" i="6"/>
  <c r="S555" i="6"/>
  <c r="T555" i="6"/>
  <c r="D556" i="6"/>
  <c r="E556" i="6"/>
  <c r="F556" i="6"/>
  <c r="G556" i="6"/>
  <c r="H556" i="6"/>
  <c r="I556" i="6"/>
  <c r="J556" i="6"/>
  <c r="K556" i="6"/>
  <c r="L556" i="6"/>
  <c r="M556" i="6"/>
  <c r="N556" i="6"/>
  <c r="O556" i="6"/>
  <c r="P556" i="6"/>
  <c r="Q556" i="6"/>
  <c r="R556" i="6"/>
  <c r="S556" i="6"/>
  <c r="T556" i="6"/>
  <c r="D557" i="6"/>
  <c r="E557" i="6"/>
  <c r="F557" i="6"/>
  <c r="G557" i="6"/>
  <c r="H557" i="6"/>
  <c r="I557" i="6"/>
  <c r="J557" i="6"/>
  <c r="K557" i="6"/>
  <c r="L557" i="6"/>
  <c r="M557" i="6"/>
  <c r="N557" i="6"/>
  <c r="O557" i="6"/>
  <c r="P557" i="6"/>
  <c r="Q557" i="6"/>
  <c r="R557" i="6"/>
  <c r="S557" i="6"/>
  <c r="T557" i="6"/>
  <c r="D558" i="6"/>
  <c r="E558" i="6"/>
  <c r="F558" i="6"/>
  <c r="G558" i="6"/>
  <c r="H558" i="6"/>
  <c r="I558" i="6"/>
  <c r="J558" i="6"/>
  <c r="K558" i="6"/>
  <c r="L558" i="6"/>
  <c r="M558" i="6"/>
  <c r="N558" i="6"/>
  <c r="O558" i="6"/>
  <c r="P558" i="6"/>
  <c r="Q558" i="6"/>
  <c r="R558" i="6"/>
  <c r="S558" i="6"/>
  <c r="T558" i="6"/>
  <c r="D559" i="6"/>
  <c r="E559" i="6"/>
  <c r="F559" i="6"/>
  <c r="G559" i="6"/>
  <c r="H559" i="6"/>
  <c r="I559" i="6"/>
  <c r="J559" i="6"/>
  <c r="K559" i="6"/>
  <c r="L559" i="6"/>
  <c r="M559" i="6"/>
  <c r="N559" i="6"/>
  <c r="O559" i="6"/>
  <c r="P559" i="6"/>
  <c r="Q559" i="6"/>
  <c r="R559" i="6"/>
  <c r="S559" i="6"/>
  <c r="T559" i="6"/>
  <c r="D560" i="6"/>
  <c r="E560" i="6"/>
  <c r="F560" i="6"/>
  <c r="G560" i="6"/>
  <c r="H560" i="6"/>
  <c r="I560" i="6"/>
  <c r="J560" i="6"/>
  <c r="K560" i="6"/>
  <c r="L560" i="6"/>
  <c r="M560" i="6"/>
  <c r="N560" i="6"/>
  <c r="O560" i="6"/>
  <c r="P560" i="6"/>
  <c r="Q560" i="6"/>
  <c r="R560" i="6"/>
  <c r="S560" i="6"/>
  <c r="T560" i="6"/>
  <c r="D561" i="6"/>
  <c r="E561" i="6"/>
  <c r="F561" i="6"/>
  <c r="G561" i="6"/>
  <c r="H561" i="6"/>
  <c r="I561" i="6"/>
  <c r="J561" i="6"/>
  <c r="K561" i="6"/>
  <c r="L561" i="6"/>
  <c r="M561" i="6"/>
  <c r="N561" i="6"/>
  <c r="O561" i="6"/>
  <c r="P561" i="6"/>
  <c r="Q561" i="6"/>
  <c r="R561" i="6"/>
  <c r="S561" i="6"/>
  <c r="T561" i="6"/>
  <c r="D562" i="6"/>
  <c r="E562" i="6"/>
  <c r="F562" i="6"/>
  <c r="G562" i="6"/>
  <c r="H562" i="6"/>
  <c r="I562" i="6"/>
  <c r="J562" i="6"/>
  <c r="K562" i="6"/>
  <c r="L562" i="6"/>
  <c r="M562" i="6"/>
  <c r="N562" i="6"/>
  <c r="O562" i="6"/>
  <c r="P562" i="6"/>
  <c r="Q562" i="6"/>
  <c r="R562" i="6"/>
  <c r="S562" i="6"/>
  <c r="T562" i="6"/>
  <c r="D563" i="6"/>
  <c r="E563" i="6"/>
  <c r="F563" i="6"/>
  <c r="G563" i="6"/>
  <c r="H563" i="6"/>
  <c r="I563" i="6"/>
  <c r="J563" i="6"/>
  <c r="K563" i="6"/>
  <c r="L563" i="6"/>
  <c r="M563" i="6"/>
  <c r="N563" i="6"/>
  <c r="O563" i="6"/>
  <c r="P563" i="6"/>
  <c r="Q563" i="6"/>
  <c r="R563" i="6"/>
  <c r="S563" i="6"/>
  <c r="T563" i="6"/>
  <c r="D564" i="6"/>
  <c r="E564" i="6"/>
  <c r="F564" i="6"/>
  <c r="G564" i="6"/>
  <c r="H564" i="6"/>
  <c r="I564" i="6"/>
  <c r="J564" i="6"/>
  <c r="K564" i="6"/>
  <c r="L564" i="6"/>
  <c r="M564" i="6"/>
  <c r="N564" i="6"/>
  <c r="O564" i="6"/>
  <c r="P564" i="6"/>
  <c r="Q564" i="6"/>
  <c r="R564" i="6"/>
  <c r="S564" i="6"/>
  <c r="T564" i="6"/>
  <c r="D565" i="6"/>
  <c r="E565" i="6"/>
  <c r="F565" i="6"/>
  <c r="G565" i="6"/>
  <c r="H565" i="6"/>
  <c r="I565" i="6"/>
  <c r="J565" i="6"/>
  <c r="K565" i="6"/>
  <c r="L565" i="6"/>
  <c r="M565" i="6"/>
  <c r="N565" i="6"/>
  <c r="O565" i="6"/>
  <c r="P565" i="6"/>
  <c r="Q565" i="6"/>
  <c r="R565" i="6"/>
  <c r="S565" i="6"/>
  <c r="T565" i="6"/>
  <c r="D566" i="6"/>
  <c r="E566" i="6"/>
  <c r="F566" i="6"/>
  <c r="G566" i="6"/>
  <c r="H566" i="6"/>
  <c r="I566" i="6"/>
  <c r="J566" i="6"/>
  <c r="K566" i="6"/>
  <c r="L566" i="6"/>
  <c r="M566" i="6"/>
  <c r="N566" i="6"/>
  <c r="O566" i="6"/>
  <c r="P566" i="6"/>
  <c r="Q566" i="6"/>
  <c r="R566" i="6"/>
  <c r="S566" i="6"/>
  <c r="T566" i="6"/>
  <c r="D567" i="6"/>
  <c r="E567" i="6"/>
  <c r="F567" i="6"/>
  <c r="G567" i="6"/>
  <c r="H567" i="6"/>
  <c r="I567" i="6"/>
  <c r="J567" i="6"/>
  <c r="K567" i="6"/>
  <c r="L567" i="6"/>
  <c r="M567" i="6"/>
  <c r="N567" i="6"/>
  <c r="O567" i="6"/>
  <c r="P567" i="6"/>
  <c r="Q567" i="6"/>
  <c r="R567" i="6"/>
  <c r="S567" i="6"/>
  <c r="T567" i="6"/>
  <c r="D568" i="6"/>
  <c r="E568" i="6"/>
  <c r="F568" i="6"/>
  <c r="G568" i="6"/>
  <c r="H568" i="6"/>
  <c r="I568" i="6"/>
  <c r="J568" i="6"/>
  <c r="K568" i="6"/>
  <c r="L568" i="6"/>
  <c r="M568" i="6"/>
  <c r="N568" i="6"/>
  <c r="O568" i="6"/>
  <c r="P568" i="6"/>
  <c r="Q568" i="6"/>
  <c r="R568" i="6"/>
  <c r="S568" i="6"/>
  <c r="T568" i="6"/>
  <c r="D569" i="6"/>
  <c r="E569" i="6"/>
  <c r="F569" i="6"/>
  <c r="G569" i="6"/>
  <c r="H569" i="6"/>
  <c r="I569" i="6"/>
  <c r="J569" i="6"/>
  <c r="K569" i="6"/>
  <c r="L569" i="6"/>
  <c r="M569" i="6"/>
  <c r="N569" i="6"/>
  <c r="O569" i="6"/>
  <c r="P569" i="6"/>
  <c r="Q569" i="6"/>
  <c r="R569" i="6"/>
  <c r="S569" i="6"/>
  <c r="T569" i="6"/>
  <c r="D570" i="6"/>
  <c r="E570" i="6"/>
  <c r="F570" i="6"/>
  <c r="G570" i="6"/>
  <c r="H570" i="6"/>
  <c r="I570" i="6"/>
  <c r="J570" i="6"/>
  <c r="K570" i="6"/>
  <c r="L570" i="6"/>
  <c r="M570" i="6"/>
  <c r="N570" i="6"/>
  <c r="O570" i="6"/>
  <c r="P570" i="6"/>
  <c r="Q570" i="6"/>
  <c r="R570" i="6"/>
  <c r="S570" i="6"/>
  <c r="T570" i="6"/>
  <c r="D571" i="6"/>
  <c r="E571" i="6"/>
  <c r="F571" i="6"/>
  <c r="G571" i="6"/>
  <c r="H571" i="6"/>
  <c r="I571" i="6"/>
  <c r="J571" i="6"/>
  <c r="K571" i="6"/>
  <c r="L571" i="6"/>
  <c r="M571" i="6"/>
  <c r="N571" i="6"/>
  <c r="O571" i="6"/>
  <c r="P571" i="6"/>
  <c r="Q571" i="6"/>
  <c r="R571" i="6"/>
  <c r="S571" i="6"/>
  <c r="T571" i="6"/>
  <c r="D572" i="6"/>
  <c r="E572" i="6"/>
  <c r="F572" i="6"/>
  <c r="G572" i="6"/>
  <c r="H572" i="6"/>
  <c r="I572" i="6"/>
  <c r="J572" i="6"/>
  <c r="K572" i="6"/>
  <c r="L572" i="6"/>
  <c r="M572" i="6"/>
  <c r="N572" i="6"/>
  <c r="O572" i="6"/>
  <c r="P572" i="6"/>
  <c r="Q572" i="6"/>
  <c r="R572" i="6"/>
  <c r="S572" i="6"/>
  <c r="T572" i="6"/>
  <c r="D573" i="6"/>
  <c r="E573" i="6"/>
  <c r="F573" i="6"/>
  <c r="G573" i="6"/>
  <c r="H573" i="6"/>
  <c r="I573" i="6"/>
  <c r="J573" i="6"/>
  <c r="K573" i="6"/>
  <c r="L573" i="6"/>
  <c r="M573" i="6"/>
  <c r="N573" i="6"/>
  <c r="O573" i="6"/>
  <c r="P573" i="6"/>
  <c r="Q573" i="6"/>
  <c r="R573" i="6"/>
  <c r="S573" i="6"/>
  <c r="T573" i="6"/>
  <c r="D574" i="6"/>
  <c r="E574" i="6"/>
  <c r="F574" i="6"/>
  <c r="G574" i="6"/>
  <c r="H574" i="6"/>
  <c r="I574" i="6"/>
  <c r="J574" i="6"/>
  <c r="K574" i="6"/>
  <c r="L574" i="6"/>
  <c r="M574" i="6"/>
  <c r="N574" i="6"/>
  <c r="O574" i="6"/>
  <c r="P574" i="6"/>
  <c r="Q574" i="6"/>
  <c r="R574" i="6"/>
  <c r="S574" i="6"/>
  <c r="T574" i="6"/>
  <c r="D575" i="6"/>
  <c r="E575" i="6"/>
  <c r="F575" i="6"/>
  <c r="G575" i="6"/>
  <c r="H575" i="6"/>
  <c r="I575" i="6"/>
  <c r="J575" i="6"/>
  <c r="K575" i="6"/>
  <c r="L575" i="6"/>
  <c r="M575" i="6"/>
  <c r="N575" i="6"/>
  <c r="O575" i="6"/>
  <c r="P575" i="6"/>
  <c r="Q575" i="6"/>
  <c r="R575" i="6"/>
  <c r="S575" i="6"/>
  <c r="T575" i="6"/>
  <c r="D576" i="6"/>
  <c r="E576" i="6"/>
  <c r="F576" i="6"/>
  <c r="G576" i="6"/>
  <c r="H576" i="6"/>
  <c r="I576" i="6"/>
  <c r="J576" i="6"/>
  <c r="K576" i="6"/>
  <c r="L576" i="6"/>
  <c r="M576" i="6"/>
  <c r="N576" i="6"/>
  <c r="O576" i="6"/>
  <c r="P576" i="6"/>
  <c r="Q576" i="6"/>
  <c r="R576" i="6"/>
  <c r="S576" i="6"/>
  <c r="T576" i="6"/>
  <c r="D577" i="6"/>
  <c r="E577" i="6"/>
  <c r="F577" i="6"/>
  <c r="G577" i="6"/>
  <c r="H577" i="6"/>
  <c r="I577" i="6"/>
  <c r="J577" i="6"/>
  <c r="K577" i="6"/>
  <c r="L577" i="6"/>
  <c r="M577" i="6"/>
  <c r="N577" i="6"/>
  <c r="O577" i="6"/>
  <c r="P577" i="6"/>
  <c r="Q577" i="6"/>
  <c r="R577" i="6"/>
  <c r="S577" i="6"/>
  <c r="T577" i="6"/>
  <c r="D578" i="6"/>
  <c r="E578" i="6"/>
  <c r="F578" i="6"/>
  <c r="G578" i="6"/>
  <c r="H578" i="6"/>
  <c r="I578" i="6"/>
  <c r="J578" i="6"/>
  <c r="K578" i="6"/>
  <c r="L578" i="6"/>
  <c r="M578" i="6"/>
  <c r="N578" i="6"/>
  <c r="O578" i="6"/>
  <c r="P578" i="6"/>
  <c r="Q578" i="6"/>
  <c r="R578" i="6"/>
  <c r="S578" i="6"/>
  <c r="T578" i="6"/>
  <c r="D579" i="6"/>
  <c r="E579" i="6"/>
  <c r="F579" i="6"/>
  <c r="G579" i="6"/>
  <c r="H579" i="6"/>
  <c r="I579" i="6"/>
  <c r="J579" i="6"/>
  <c r="K579" i="6"/>
  <c r="L579" i="6"/>
  <c r="M579" i="6"/>
  <c r="N579" i="6"/>
  <c r="O579" i="6"/>
  <c r="P579" i="6"/>
  <c r="Q579" i="6"/>
  <c r="R579" i="6"/>
  <c r="S579" i="6"/>
  <c r="T579" i="6"/>
  <c r="D580" i="6"/>
  <c r="E580" i="6"/>
  <c r="F580" i="6"/>
  <c r="G580" i="6"/>
  <c r="H580" i="6"/>
  <c r="I580" i="6"/>
  <c r="J580" i="6"/>
  <c r="K580" i="6"/>
  <c r="L580" i="6"/>
  <c r="M580" i="6"/>
  <c r="N580" i="6"/>
  <c r="O580" i="6"/>
  <c r="P580" i="6"/>
  <c r="Q580" i="6"/>
  <c r="R580" i="6"/>
  <c r="S580" i="6"/>
  <c r="T580" i="6"/>
  <c r="D581" i="6"/>
  <c r="E581" i="6"/>
  <c r="F581" i="6"/>
  <c r="G581" i="6"/>
  <c r="H581" i="6"/>
  <c r="I581" i="6"/>
  <c r="J581" i="6"/>
  <c r="K581" i="6"/>
  <c r="L581" i="6"/>
  <c r="M581" i="6"/>
  <c r="N581" i="6"/>
  <c r="O581" i="6"/>
  <c r="P581" i="6"/>
  <c r="Q581" i="6"/>
  <c r="R581" i="6"/>
  <c r="S581" i="6"/>
  <c r="T581" i="6"/>
  <c r="D582" i="6"/>
  <c r="E582" i="6"/>
  <c r="F582" i="6"/>
  <c r="G582" i="6"/>
  <c r="H582" i="6"/>
  <c r="I582" i="6"/>
  <c r="J582" i="6"/>
  <c r="K582" i="6"/>
  <c r="L582" i="6"/>
  <c r="M582" i="6"/>
  <c r="N582" i="6"/>
  <c r="O582" i="6"/>
  <c r="P582" i="6"/>
  <c r="Q582" i="6"/>
  <c r="R582" i="6"/>
  <c r="S582" i="6"/>
  <c r="T582" i="6"/>
  <c r="D583" i="6"/>
  <c r="E583" i="6"/>
  <c r="F583" i="6"/>
  <c r="G583" i="6"/>
  <c r="H583" i="6"/>
  <c r="I583" i="6"/>
  <c r="J583" i="6"/>
  <c r="K583" i="6"/>
  <c r="L583" i="6"/>
  <c r="M583" i="6"/>
  <c r="N583" i="6"/>
  <c r="O583" i="6"/>
  <c r="P583" i="6"/>
  <c r="Q583" i="6"/>
  <c r="R583" i="6"/>
  <c r="S583" i="6"/>
  <c r="T583" i="6"/>
  <c r="D584" i="6"/>
  <c r="E584" i="6"/>
  <c r="F584" i="6"/>
  <c r="G584" i="6"/>
  <c r="H584" i="6"/>
  <c r="I584" i="6"/>
  <c r="J584" i="6"/>
  <c r="K584" i="6"/>
  <c r="L584" i="6"/>
  <c r="M584" i="6"/>
  <c r="N584" i="6"/>
  <c r="O584" i="6"/>
  <c r="P584" i="6"/>
  <c r="Q584" i="6"/>
  <c r="R584" i="6"/>
  <c r="S584" i="6"/>
  <c r="T584" i="6"/>
  <c r="D585" i="6"/>
  <c r="E585" i="6"/>
  <c r="F585" i="6"/>
  <c r="G585" i="6"/>
  <c r="H585" i="6"/>
  <c r="I585" i="6"/>
  <c r="J585" i="6"/>
  <c r="K585" i="6"/>
  <c r="L585" i="6"/>
  <c r="M585" i="6"/>
  <c r="N585" i="6"/>
  <c r="O585" i="6"/>
  <c r="P585" i="6"/>
  <c r="Q585" i="6"/>
  <c r="R585" i="6"/>
  <c r="S585" i="6"/>
  <c r="T585" i="6"/>
  <c r="D586" i="6"/>
  <c r="E586" i="6"/>
  <c r="F586" i="6"/>
  <c r="G586" i="6"/>
  <c r="H586" i="6"/>
  <c r="I586" i="6"/>
  <c r="J586" i="6"/>
  <c r="K586" i="6"/>
  <c r="L586" i="6"/>
  <c r="M586" i="6"/>
  <c r="N586" i="6"/>
  <c r="O586" i="6"/>
  <c r="P586" i="6"/>
  <c r="Q586" i="6"/>
  <c r="R586" i="6"/>
  <c r="S586" i="6"/>
  <c r="T586" i="6"/>
  <c r="D587" i="6"/>
  <c r="E587" i="6"/>
  <c r="F587" i="6"/>
  <c r="G587" i="6"/>
  <c r="H587" i="6"/>
  <c r="I587" i="6"/>
  <c r="J587" i="6"/>
  <c r="K587" i="6"/>
  <c r="L587" i="6"/>
  <c r="M587" i="6"/>
  <c r="N587" i="6"/>
  <c r="O587" i="6"/>
  <c r="P587" i="6"/>
  <c r="Q587" i="6"/>
  <c r="R587" i="6"/>
  <c r="S587" i="6"/>
  <c r="T587" i="6"/>
  <c r="D588" i="6"/>
  <c r="E588" i="6"/>
  <c r="F588" i="6"/>
  <c r="G588" i="6"/>
  <c r="H588" i="6"/>
  <c r="I588" i="6"/>
  <c r="J588" i="6"/>
  <c r="K588" i="6"/>
  <c r="L588" i="6"/>
  <c r="M588" i="6"/>
  <c r="N588" i="6"/>
  <c r="O588" i="6"/>
  <c r="P588" i="6"/>
  <c r="Q588" i="6"/>
  <c r="R588" i="6"/>
  <c r="S588" i="6"/>
  <c r="T588" i="6"/>
  <c r="D589" i="6"/>
  <c r="E589" i="6"/>
  <c r="F589" i="6"/>
  <c r="G589" i="6"/>
  <c r="H589" i="6"/>
  <c r="I589" i="6"/>
  <c r="J589" i="6"/>
  <c r="K589" i="6"/>
  <c r="L589" i="6"/>
  <c r="M589" i="6"/>
  <c r="N589" i="6"/>
  <c r="O589" i="6"/>
  <c r="P589" i="6"/>
  <c r="Q589" i="6"/>
  <c r="R589" i="6"/>
  <c r="S589" i="6"/>
  <c r="T589" i="6"/>
  <c r="D590" i="6"/>
  <c r="E590" i="6"/>
  <c r="F590" i="6"/>
  <c r="G590" i="6"/>
  <c r="H590" i="6"/>
  <c r="I590" i="6"/>
  <c r="J590" i="6"/>
  <c r="K590" i="6"/>
  <c r="L590" i="6"/>
  <c r="M590" i="6"/>
  <c r="N590" i="6"/>
  <c r="O590" i="6"/>
  <c r="P590" i="6"/>
  <c r="Q590" i="6"/>
  <c r="R590" i="6"/>
  <c r="S590" i="6"/>
  <c r="T590" i="6"/>
  <c r="D591" i="6"/>
  <c r="E591" i="6"/>
  <c r="F591" i="6"/>
  <c r="G591" i="6"/>
  <c r="H591" i="6"/>
  <c r="I591" i="6"/>
  <c r="J591" i="6"/>
  <c r="K591" i="6"/>
  <c r="L591" i="6"/>
  <c r="M591" i="6"/>
  <c r="N591" i="6"/>
  <c r="O591" i="6"/>
  <c r="P591" i="6"/>
  <c r="Q591" i="6"/>
  <c r="R591" i="6"/>
  <c r="S591" i="6"/>
  <c r="T591" i="6"/>
  <c r="D592" i="6"/>
  <c r="E592" i="6"/>
  <c r="F592" i="6"/>
  <c r="G592" i="6"/>
  <c r="H592" i="6"/>
  <c r="I592" i="6"/>
  <c r="J592" i="6"/>
  <c r="K592" i="6"/>
  <c r="L592" i="6"/>
  <c r="M592" i="6"/>
  <c r="N592" i="6"/>
  <c r="O592" i="6"/>
  <c r="P592" i="6"/>
  <c r="Q592" i="6"/>
  <c r="R592" i="6"/>
  <c r="S592" i="6"/>
  <c r="T592" i="6"/>
  <c r="D593" i="6"/>
  <c r="E593" i="6"/>
  <c r="F593" i="6"/>
  <c r="G593" i="6"/>
  <c r="H593" i="6"/>
  <c r="I593" i="6"/>
  <c r="J593" i="6"/>
  <c r="K593" i="6"/>
  <c r="L593" i="6"/>
  <c r="M593" i="6"/>
  <c r="N593" i="6"/>
  <c r="O593" i="6"/>
  <c r="P593" i="6"/>
  <c r="Q593" i="6"/>
  <c r="R593" i="6"/>
  <c r="S593" i="6"/>
  <c r="T593" i="6"/>
  <c r="D594" i="6"/>
  <c r="E594" i="6"/>
  <c r="F594" i="6"/>
  <c r="G594" i="6"/>
  <c r="H594" i="6"/>
  <c r="I594" i="6"/>
  <c r="J594" i="6"/>
  <c r="K594" i="6"/>
  <c r="L594" i="6"/>
  <c r="M594" i="6"/>
  <c r="N594" i="6"/>
  <c r="O594" i="6"/>
  <c r="P594" i="6"/>
  <c r="Q594" i="6"/>
  <c r="R594" i="6"/>
  <c r="S594" i="6"/>
  <c r="T594" i="6"/>
  <c r="D595" i="6"/>
  <c r="E595" i="6"/>
  <c r="F595" i="6"/>
  <c r="G595" i="6"/>
  <c r="H595" i="6"/>
  <c r="I595" i="6"/>
  <c r="J595" i="6"/>
  <c r="K595" i="6"/>
  <c r="L595" i="6"/>
  <c r="M595" i="6"/>
  <c r="N595" i="6"/>
  <c r="O595" i="6"/>
  <c r="P595" i="6"/>
  <c r="Q595" i="6"/>
  <c r="R595" i="6"/>
  <c r="S595" i="6"/>
  <c r="T595" i="6"/>
  <c r="D596" i="6"/>
  <c r="E596" i="6"/>
  <c r="F596" i="6"/>
  <c r="G596" i="6"/>
  <c r="H596" i="6"/>
  <c r="I596" i="6"/>
  <c r="J596" i="6"/>
  <c r="K596" i="6"/>
  <c r="L596" i="6"/>
  <c r="M596" i="6"/>
  <c r="N596" i="6"/>
  <c r="O596" i="6"/>
  <c r="P596" i="6"/>
  <c r="Q596" i="6"/>
  <c r="R596" i="6"/>
  <c r="S596" i="6"/>
  <c r="T596" i="6"/>
  <c r="D597" i="6"/>
  <c r="E597" i="6"/>
  <c r="F597" i="6"/>
  <c r="G597" i="6"/>
  <c r="H597" i="6"/>
  <c r="I597" i="6"/>
  <c r="J597" i="6"/>
  <c r="K597" i="6"/>
  <c r="L597" i="6"/>
  <c r="M597" i="6"/>
  <c r="N597" i="6"/>
  <c r="O597" i="6"/>
  <c r="P597" i="6"/>
  <c r="Q597" i="6"/>
  <c r="R597" i="6"/>
  <c r="S597" i="6"/>
  <c r="T597" i="6"/>
  <c r="D598" i="6"/>
  <c r="E598" i="6"/>
  <c r="F598" i="6"/>
  <c r="G598" i="6"/>
  <c r="H598" i="6"/>
  <c r="I598" i="6"/>
  <c r="J598" i="6"/>
  <c r="K598" i="6"/>
  <c r="L598" i="6"/>
  <c r="M598" i="6"/>
  <c r="N598" i="6"/>
  <c r="O598" i="6"/>
  <c r="P598" i="6"/>
  <c r="Q598" i="6"/>
  <c r="R598" i="6"/>
  <c r="S598" i="6"/>
  <c r="T598" i="6"/>
  <c r="D599" i="6"/>
  <c r="E599" i="6"/>
  <c r="F599" i="6"/>
  <c r="G599" i="6"/>
  <c r="H599" i="6"/>
  <c r="I599" i="6"/>
  <c r="J599" i="6"/>
  <c r="K599" i="6"/>
  <c r="L599" i="6"/>
  <c r="M599" i="6"/>
  <c r="N599" i="6"/>
  <c r="O599" i="6"/>
  <c r="P599" i="6"/>
  <c r="Q599" i="6"/>
  <c r="R599" i="6"/>
  <c r="S599" i="6"/>
  <c r="T599" i="6"/>
  <c r="D600" i="6"/>
  <c r="E600" i="6"/>
  <c r="F600" i="6"/>
  <c r="G600" i="6"/>
  <c r="H600" i="6"/>
  <c r="I600" i="6"/>
  <c r="J600" i="6"/>
  <c r="K600" i="6"/>
  <c r="L600" i="6"/>
  <c r="M600" i="6"/>
  <c r="N600" i="6"/>
  <c r="O600" i="6"/>
  <c r="P600" i="6"/>
  <c r="Q600" i="6"/>
  <c r="R600" i="6"/>
  <c r="S600" i="6"/>
  <c r="T600" i="6"/>
  <c r="D601" i="6"/>
  <c r="E601" i="6"/>
  <c r="F601" i="6"/>
  <c r="G601" i="6"/>
  <c r="H601" i="6"/>
  <c r="I601" i="6"/>
  <c r="J601" i="6"/>
  <c r="K601" i="6"/>
  <c r="L601" i="6"/>
  <c r="M601" i="6"/>
  <c r="N601" i="6"/>
  <c r="O601" i="6"/>
  <c r="P601" i="6"/>
  <c r="Q601" i="6"/>
  <c r="R601" i="6"/>
  <c r="S601" i="6"/>
  <c r="T601" i="6"/>
  <c r="D602" i="6"/>
  <c r="E602" i="6"/>
  <c r="F602" i="6"/>
  <c r="G602" i="6"/>
  <c r="H602" i="6"/>
  <c r="I602" i="6"/>
  <c r="J602" i="6"/>
  <c r="K602" i="6"/>
  <c r="L602" i="6"/>
  <c r="M602" i="6"/>
  <c r="N602" i="6"/>
  <c r="O602" i="6"/>
  <c r="P602" i="6"/>
  <c r="Q602" i="6"/>
  <c r="R602" i="6"/>
  <c r="S602" i="6"/>
  <c r="T602" i="6"/>
  <c r="D603" i="6"/>
  <c r="E603" i="6"/>
  <c r="F603" i="6"/>
  <c r="G603" i="6"/>
  <c r="H603" i="6"/>
  <c r="I603" i="6"/>
  <c r="J603" i="6"/>
  <c r="K603" i="6"/>
  <c r="L603" i="6"/>
  <c r="M603" i="6"/>
  <c r="N603" i="6"/>
  <c r="O603" i="6"/>
  <c r="P603" i="6"/>
  <c r="Q603" i="6"/>
  <c r="R603" i="6"/>
  <c r="S603" i="6"/>
  <c r="T603" i="6"/>
  <c r="D604" i="6"/>
  <c r="E604" i="6"/>
  <c r="F604" i="6"/>
  <c r="G604" i="6"/>
  <c r="H604" i="6"/>
  <c r="I604" i="6"/>
  <c r="J604" i="6"/>
  <c r="K604" i="6"/>
  <c r="L604" i="6"/>
  <c r="M604" i="6"/>
  <c r="N604" i="6"/>
  <c r="O604" i="6"/>
  <c r="P604" i="6"/>
  <c r="Q604" i="6"/>
  <c r="R604" i="6"/>
  <c r="S604" i="6"/>
  <c r="T604" i="6"/>
  <c r="D605" i="6"/>
  <c r="E605" i="6"/>
  <c r="F605" i="6"/>
  <c r="G605" i="6"/>
  <c r="H605" i="6"/>
  <c r="I605" i="6"/>
  <c r="J605" i="6"/>
  <c r="K605" i="6"/>
  <c r="L605" i="6"/>
  <c r="M605" i="6"/>
  <c r="N605" i="6"/>
  <c r="O605" i="6"/>
  <c r="P605" i="6"/>
  <c r="Q605" i="6"/>
  <c r="R605" i="6"/>
  <c r="S605" i="6"/>
  <c r="T605" i="6"/>
  <c r="D606" i="6"/>
  <c r="E606" i="6"/>
  <c r="F606" i="6"/>
  <c r="G606" i="6"/>
  <c r="H606" i="6"/>
  <c r="I606" i="6"/>
  <c r="J606" i="6"/>
  <c r="K606" i="6"/>
  <c r="L606" i="6"/>
  <c r="M606" i="6"/>
  <c r="N606" i="6"/>
  <c r="O606" i="6"/>
  <c r="P606" i="6"/>
  <c r="Q606" i="6"/>
  <c r="R606" i="6"/>
  <c r="S606" i="6"/>
  <c r="T606" i="6"/>
  <c r="D607" i="6"/>
  <c r="E607" i="6"/>
  <c r="F607" i="6"/>
  <c r="G607" i="6"/>
  <c r="H607" i="6"/>
  <c r="I607" i="6"/>
  <c r="J607" i="6"/>
  <c r="K607" i="6"/>
  <c r="L607" i="6"/>
  <c r="M607" i="6"/>
  <c r="N607" i="6"/>
  <c r="O607" i="6"/>
  <c r="P607" i="6"/>
  <c r="Q607" i="6"/>
  <c r="R607" i="6"/>
  <c r="S607" i="6"/>
  <c r="T607" i="6"/>
  <c r="D608" i="6"/>
  <c r="E608" i="6"/>
  <c r="F608" i="6"/>
  <c r="G608" i="6"/>
  <c r="H608" i="6"/>
  <c r="I608" i="6"/>
  <c r="J608" i="6"/>
  <c r="K608" i="6"/>
  <c r="L608" i="6"/>
  <c r="M608" i="6"/>
  <c r="N608" i="6"/>
  <c r="O608" i="6"/>
  <c r="P608" i="6"/>
  <c r="Q608" i="6"/>
  <c r="R608" i="6"/>
  <c r="S608" i="6"/>
  <c r="T608" i="6"/>
  <c r="D609" i="6"/>
  <c r="E609" i="6"/>
  <c r="F609" i="6"/>
  <c r="G609" i="6"/>
  <c r="H609" i="6"/>
  <c r="I609" i="6"/>
  <c r="J609" i="6"/>
  <c r="K609" i="6"/>
  <c r="L609" i="6"/>
  <c r="M609" i="6"/>
  <c r="N609" i="6"/>
  <c r="O609" i="6"/>
  <c r="P609" i="6"/>
  <c r="Q609" i="6"/>
  <c r="R609" i="6"/>
  <c r="S609" i="6"/>
  <c r="T609" i="6"/>
  <c r="D610" i="6"/>
  <c r="E610" i="6"/>
  <c r="F610" i="6"/>
  <c r="G610" i="6"/>
  <c r="H610" i="6"/>
  <c r="I610" i="6"/>
  <c r="J610" i="6"/>
  <c r="K610" i="6"/>
  <c r="L610" i="6"/>
  <c r="M610" i="6"/>
  <c r="N610" i="6"/>
  <c r="O610" i="6"/>
  <c r="P610" i="6"/>
  <c r="Q610" i="6"/>
  <c r="R610" i="6"/>
  <c r="S610" i="6"/>
  <c r="T610" i="6"/>
  <c r="D611" i="6"/>
  <c r="E611" i="6"/>
  <c r="F611" i="6"/>
  <c r="G611" i="6"/>
  <c r="H611" i="6"/>
  <c r="I611" i="6"/>
  <c r="J611" i="6"/>
  <c r="K611" i="6"/>
  <c r="L611" i="6"/>
  <c r="M611" i="6"/>
  <c r="N611" i="6"/>
  <c r="O611" i="6"/>
  <c r="P611" i="6"/>
  <c r="Q611" i="6"/>
  <c r="R611" i="6"/>
  <c r="S611" i="6"/>
  <c r="T611" i="6"/>
  <c r="D612" i="6"/>
  <c r="E612" i="6"/>
  <c r="F612" i="6"/>
  <c r="G612" i="6"/>
  <c r="H612" i="6"/>
  <c r="I612" i="6"/>
  <c r="J612" i="6"/>
  <c r="K612" i="6"/>
  <c r="L612" i="6"/>
  <c r="M612" i="6"/>
  <c r="N612" i="6"/>
  <c r="O612" i="6"/>
  <c r="P612" i="6"/>
  <c r="Q612" i="6"/>
  <c r="R612" i="6"/>
  <c r="S612" i="6"/>
  <c r="T612" i="6"/>
  <c r="D613" i="6"/>
  <c r="E613" i="6"/>
  <c r="F613" i="6"/>
  <c r="G613" i="6"/>
  <c r="H613" i="6"/>
  <c r="I613" i="6"/>
  <c r="J613" i="6"/>
  <c r="K613" i="6"/>
  <c r="L613" i="6"/>
  <c r="M613" i="6"/>
  <c r="N613" i="6"/>
  <c r="O613" i="6"/>
  <c r="P613" i="6"/>
  <c r="Q613" i="6"/>
  <c r="R613" i="6"/>
  <c r="S613" i="6"/>
  <c r="T613" i="6"/>
  <c r="D614" i="6"/>
  <c r="E614" i="6"/>
  <c r="F614" i="6"/>
  <c r="G614" i="6"/>
  <c r="H614" i="6"/>
  <c r="I614" i="6"/>
  <c r="J614" i="6"/>
  <c r="K614" i="6"/>
  <c r="L614" i="6"/>
  <c r="M614" i="6"/>
  <c r="N614" i="6"/>
  <c r="O614" i="6"/>
  <c r="P614" i="6"/>
  <c r="Q614" i="6"/>
  <c r="R614" i="6"/>
  <c r="S614" i="6"/>
  <c r="T614" i="6"/>
  <c r="D615" i="6"/>
  <c r="E615" i="6"/>
  <c r="F615" i="6"/>
  <c r="G615" i="6"/>
  <c r="H615" i="6"/>
  <c r="I615" i="6"/>
  <c r="J615" i="6"/>
  <c r="K615" i="6"/>
  <c r="L615" i="6"/>
  <c r="M615" i="6"/>
  <c r="N615" i="6"/>
  <c r="O615" i="6"/>
  <c r="P615" i="6"/>
  <c r="Q615" i="6"/>
  <c r="R615" i="6"/>
  <c r="S615" i="6"/>
  <c r="T615" i="6"/>
  <c r="D616" i="6"/>
  <c r="E616" i="6"/>
  <c r="F616" i="6"/>
  <c r="G616" i="6"/>
  <c r="H616" i="6"/>
  <c r="I616" i="6"/>
  <c r="J616" i="6"/>
  <c r="K616" i="6"/>
  <c r="L616" i="6"/>
  <c r="M616" i="6"/>
  <c r="N616" i="6"/>
  <c r="O616" i="6"/>
  <c r="P616" i="6"/>
  <c r="Q616" i="6"/>
  <c r="R616" i="6"/>
  <c r="S616" i="6"/>
  <c r="T616" i="6"/>
  <c r="D617" i="6"/>
  <c r="E617" i="6"/>
  <c r="F617" i="6"/>
  <c r="G617" i="6"/>
  <c r="H617" i="6"/>
  <c r="I617" i="6"/>
  <c r="J617" i="6"/>
  <c r="K617" i="6"/>
  <c r="L617" i="6"/>
  <c r="M617" i="6"/>
  <c r="N617" i="6"/>
  <c r="O617" i="6"/>
  <c r="P617" i="6"/>
  <c r="Q617" i="6"/>
  <c r="R617" i="6"/>
  <c r="S617" i="6"/>
  <c r="T617" i="6"/>
  <c r="D618" i="6"/>
  <c r="E618" i="6"/>
  <c r="F618" i="6"/>
  <c r="G618" i="6"/>
  <c r="H618" i="6"/>
  <c r="I618" i="6"/>
  <c r="J618" i="6"/>
  <c r="K618" i="6"/>
  <c r="L618" i="6"/>
  <c r="M618" i="6"/>
  <c r="N618" i="6"/>
  <c r="O618" i="6"/>
  <c r="P618" i="6"/>
  <c r="Q618" i="6"/>
  <c r="R618" i="6"/>
  <c r="S618" i="6"/>
  <c r="T618" i="6"/>
  <c r="D619" i="6"/>
  <c r="E619" i="6"/>
  <c r="F619" i="6"/>
  <c r="G619" i="6"/>
  <c r="H619" i="6"/>
  <c r="I619" i="6"/>
  <c r="J619" i="6"/>
  <c r="K619" i="6"/>
  <c r="L619" i="6"/>
  <c r="M619" i="6"/>
  <c r="N619" i="6"/>
  <c r="O619" i="6"/>
  <c r="P619" i="6"/>
  <c r="Q619" i="6"/>
  <c r="R619" i="6"/>
  <c r="S619" i="6"/>
  <c r="T619" i="6"/>
  <c r="D620" i="6"/>
  <c r="E620" i="6"/>
  <c r="F620" i="6"/>
  <c r="G620" i="6"/>
  <c r="H620" i="6"/>
  <c r="I620" i="6"/>
  <c r="J620" i="6"/>
  <c r="K620" i="6"/>
  <c r="L620" i="6"/>
  <c r="M620" i="6"/>
  <c r="N620" i="6"/>
  <c r="O620" i="6"/>
  <c r="P620" i="6"/>
  <c r="Q620" i="6"/>
  <c r="R620" i="6"/>
  <c r="S620" i="6"/>
  <c r="T620" i="6"/>
  <c r="D621" i="6"/>
  <c r="E621" i="6"/>
  <c r="F621" i="6"/>
  <c r="G621" i="6"/>
  <c r="H621" i="6"/>
  <c r="I621" i="6"/>
  <c r="J621" i="6"/>
  <c r="K621" i="6"/>
  <c r="L621" i="6"/>
  <c r="M621" i="6"/>
  <c r="N621" i="6"/>
  <c r="O621" i="6"/>
  <c r="P621" i="6"/>
  <c r="Q621" i="6"/>
  <c r="R621" i="6"/>
  <c r="S621" i="6"/>
  <c r="T621" i="6"/>
  <c r="D622" i="6"/>
  <c r="E622" i="6"/>
  <c r="F622" i="6"/>
  <c r="G622" i="6"/>
  <c r="H622" i="6"/>
  <c r="I622" i="6"/>
  <c r="J622" i="6"/>
  <c r="K622" i="6"/>
  <c r="L622" i="6"/>
  <c r="M622" i="6"/>
  <c r="N622" i="6"/>
  <c r="O622" i="6"/>
  <c r="P622" i="6"/>
  <c r="Q622" i="6"/>
  <c r="R622" i="6"/>
  <c r="S622" i="6"/>
  <c r="T622" i="6"/>
  <c r="D623" i="6"/>
  <c r="E623" i="6"/>
  <c r="F623" i="6"/>
  <c r="G623" i="6"/>
  <c r="H623" i="6"/>
  <c r="I623" i="6"/>
  <c r="J623" i="6"/>
  <c r="K623" i="6"/>
  <c r="L623" i="6"/>
  <c r="M623" i="6"/>
  <c r="N623" i="6"/>
  <c r="O623" i="6"/>
  <c r="P623" i="6"/>
  <c r="Q623" i="6"/>
  <c r="R623" i="6"/>
  <c r="S623" i="6"/>
  <c r="T623" i="6"/>
  <c r="D624" i="6"/>
  <c r="E624" i="6"/>
  <c r="F624" i="6"/>
  <c r="G624" i="6"/>
  <c r="H624" i="6"/>
  <c r="I624" i="6"/>
  <c r="J624" i="6"/>
  <c r="K624" i="6"/>
  <c r="L624" i="6"/>
  <c r="M624" i="6"/>
  <c r="N624" i="6"/>
  <c r="O624" i="6"/>
  <c r="P624" i="6"/>
  <c r="Q624" i="6"/>
  <c r="R624" i="6"/>
  <c r="S624" i="6"/>
  <c r="T624" i="6"/>
  <c r="D625" i="6"/>
  <c r="E625" i="6"/>
  <c r="F625" i="6"/>
  <c r="G625" i="6"/>
  <c r="H625" i="6"/>
  <c r="I625" i="6"/>
  <c r="J625" i="6"/>
  <c r="K625" i="6"/>
  <c r="L625" i="6"/>
  <c r="M625" i="6"/>
  <c r="N625" i="6"/>
  <c r="O625" i="6"/>
  <c r="P625" i="6"/>
  <c r="Q625" i="6"/>
  <c r="R625" i="6"/>
  <c r="S625" i="6"/>
  <c r="T625" i="6"/>
  <c r="D626" i="6"/>
  <c r="E626" i="6"/>
  <c r="F626" i="6"/>
  <c r="G626" i="6"/>
  <c r="H626" i="6"/>
  <c r="I626" i="6"/>
  <c r="J626" i="6"/>
  <c r="K626" i="6"/>
  <c r="L626" i="6"/>
  <c r="M626" i="6"/>
  <c r="N626" i="6"/>
  <c r="O626" i="6"/>
  <c r="P626" i="6"/>
  <c r="Q626" i="6"/>
  <c r="R626" i="6"/>
  <c r="S626" i="6"/>
  <c r="T626" i="6"/>
  <c r="D627" i="6"/>
  <c r="E627" i="6"/>
  <c r="F627" i="6"/>
  <c r="G627" i="6"/>
  <c r="H627" i="6"/>
  <c r="I627" i="6"/>
  <c r="J627" i="6"/>
  <c r="K627" i="6"/>
  <c r="L627" i="6"/>
  <c r="M627" i="6"/>
  <c r="N627" i="6"/>
  <c r="O627" i="6"/>
  <c r="P627" i="6"/>
  <c r="Q627" i="6"/>
  <c r="R627" i="6"/>
  <c r="S627" i="6"/>
  <c r="T627" i="6"/>
  <c r="D628" i="6"/>
  <c r="E628" i="6"/>
  <c r="F628" i="6"/>
  <c r="G628" i="6"/>
  <c r="H628" i="6"/>
  <c r="I628" i="6"/>
  <c r="J628" i="6"/>
  <c r="K628" i="6"/>
  <c r="L628" i="6"/>
  <c r="M628" i="6"/>
  <c r="N628" i="6"/>
  <c r="O628" i="6"/>
  <c r="P628" i="6"/>
  <c r="Q628" i="6"/>
  <c r="R628" i="6"/>
  <c r="S628" i="6"/>
  <c r="T628" i="6"/>
  <c r="D629" i="6"/>
  <c r="E629" i="6"/>
  <c r="F629" i="6"/>
  <c r="G629" i="6"/>
  <c r="H629" i="6"/>
  <c r="I629" i="6"/>
  <c r="J629" i="6"/>
  <c r="K629" i="6"/>
  <c r="L629" i="6"/>
  <c r="M629" i="6"/>
  <c r="N629" i="6"/>
  <c r="O629" i="6"/>
  <c r="P629" i="6"/>
  <c r="Q629" i="6"/>
  <c r="R629" i="6"/>
  <c r="S629" i="6"/>
  <c r="T629" i="6"/>
  <c r="D630" i="6"/>
  <c r="E630" i="6"/>
  <c r="F630" i="6"/>
  <c r="G630" i="6"/>
  <c r="H630" i="6"/>
  <c r="I630" i="6"/>
  <c r="J630" i="6"/>
  <c r="K630" i="6"/>
  <c r="L630" i="6"/>
  <c r="M630" i="6"/>
  <c r="N630" i="6"/>
  <c r="O630" i="6"/>
  <c r="P630" i="6"/>
  <c r="Q630" i="6"/>
  <c r="R630" i="6"/>
  <c r="S630" i="6"/>
  <c r="T630" i="6"/>
  <c r="D631" i="6"/>
  <c r="E631" i="6"/>
  <c r="F631" i="6"/>
  <c r="G631" i="6"/>
  <c r="H631" i="6"/>
  <c r="I631" i="6"/>
  <c r="J631" i="6"/>
  <c r="K631" i="6"/>
  <c r="L631" i="6"/>
  <c r="M631" i="6"/>
  <c r="N631" i="6"/>
  <c r="O631" i="6"/>
  <c r="P631" i="6"/>
  <c r="Q631" i="6"/>
  <c r="R631" i="6"/>
  <c r="S631" i="6"/>
  <c r="T631" i="6"/>
  <c r="D632" i="6"/>
  <c r="E632" i="6"/>
  <c r="F632" i="6"/>
  <c r="G632" i="6"/>
  <c r="H632" i="6"/>
  <c r="I632" i="6"/>
  <c r="J632" i="6"/>
  <c r="K632" i="6"/>
  <c r="L632" i="6"/>
  <c r="M632" i="6"/>
  <c r="N632" i="6"/>
  <c r="O632" i="6"/>
  <c r="P632" i="6"/>
  <c r="Q632" i="6"/>
  <c r="R632" i="6"/>
  <c r="S632" i="6"/>
  <c r="T632" i="6"/>
  <c r="D633" i="6"/>
  <c r="E633" i="6"/>
  <c r="F633" i="6"/>
  <c r="G633" i="6"/>
  <c r="H633" i="6"/>
  <c r="I633" i="6"/>
  <c r="J633" i="6"/>
  <c r="K633" i="6"/>
  <c r="L633" i="6"/>
  <c r="M633" i="6"/>
  <c r="N633" i="6"/>
  <c r="O633" i="6"/>
  <c r="P633" i="6"/>
  <c r="Q633" i="6"/>
  <c r="R633" i="6"/>
  <c r="S633" i="6"/>
  <c r="T633" i="6"/>
  <c r="D634" i="6"/>
  <c r="E634" i="6"/>
  <c r="F634" i="6"/>
  <c r="G634" i="6"/>
  <c r="H634" i="6"/>
  <c r="I634" i="6"/>
  <c r="J634" i="6"/>
  <c r="K634" i="6"/>
  <c r="L634" i="6"/>
  <c r="M634" i="6"/>
  <c r="N634" i="6"/>
  <c r="O634" i="6"/>
  <c r="P634" i="6"/>
  <c r="Q634" i="6"/>
  <c r="R634" i="6"/>
  <c r="S634" i="6"/>
  <c r="T634" i="6"/>
  <c r="D635" i="6"/>
  <c r="E635" i="6"/>
  <c r="F635" i="6"/>
  <c r="G635" i="6"/>
  <c r="H635" i="6"/>
  <c r="I635" i="6"/>
  <c r="J635" i="6"/>
  <c r="K635" i="6"/>
  <c r="L635" i="6"/>
  <c r="M635" i="6"/>
  <c r="N635" i="6"/>
  <c r="O635" i="6"/>
  <c r="P635" i="6"/>
  <c r="Q635" i="6"/>
  <c r="R635" i="6"/>
  <c r="S635" i="6"/>
  <c r="T635" i="6"/>
  <c r="D636" i="6"/>
  <c r="E636" i="6"/>
  <c r="F636" i="6"/>
  <c r="G636" i="6"/>
  <c r="H636" i="6"/>
  <c r="I636" i="6"/>
  <c r="J636" i="6"/>
  <c r="K636" i="6"/>
  <c r="L636" i="6"/>
  <c r="M636" i="6"/>
  <c r="N636" i="6"/>
  <c r="O636" i="6"/>
  <c r="P636" i="6"/>
  <c r="Q636" i="6"/>
  <c r="R636" i="6"/>
  <c r="S636" i="6"/>
  <c r="T636" i="6"/>
  <c r="D637" i="6"/>
  <c r="E637" i="6"/>
  <c r="F637" i="6"/>
  <c r="G637" i="6"/>
  <c r="H637" i="6"/>
  <c r="I637" i="6"/>
  <c r="J637" i="6"/>
  <c r="K637" i="6"/>
  <c r="L637" i="6"/>
  <c r="M637" i="6"/>
  <c r="N637" i="6"/>
  <c r="O637" i="6"/>
  <c r="P637" i="6"/>
  <c r="Q637" i="6"/>
  <c r="R637" i="6"/>
  <c r="S637" i="6"/>
  <c r="T637" i="6"/>
  <c r="D638" i="6"/>
  <c r="E638" i="6"/>
  <c r="F638" i="6"/>
  <c r="G638" i="6"/>
  <c r="H638" i="6"/>
  <c r="I638" i="6"/>
  <c r="J638" i="6"/>
  <c r="K638" i="6"/>
  <c r="L638" i="6"/>
  <c r="M638" i="6"/>
  <c r="N638" i="6"/>
  <c r="O638" i="6"/>
  <c r="P638" i="6"/>
  <c r="Q638" i="6"/>
  <c r="R638" i="6"/>
  <c r="S638" i="6"/>
  <c r="T638" i="6"/>
  <c r="D639" i="6"/>
  <c r="E639" i="6"/>
  <c r="F639" i="6"/>
  <c r="G639" i="6"/>
  <c r="H639" i="6"/>
  <c r="I639" i="6"/>
  <c r="J639" i="6"/>
  <c r="K639" i="6"/>
  <c r="L639" i="6"/>
  <c r="M639" i="6"/>
  <c r="N639" i="6"/>
  <c r="O639" i="6"/>
  <c r="P639" i="6"/>
  <c r="Q639" i="6"/>
  <c r="R639" i="6"/>
  <c r="S639" i="6"/>
  <c r="T639" i="6"/>
  <c r="D640" i="6"/>
  <c r="E640" i="6"/>
  <c r="F640" i="6"/>
  <c r="G640" i="6"/>
  <c r="H640" i="6"/>
  <c r="I640" i="6"/>
  <c r="J640" i="6"/>
  <c r="K640" i="6"/>
  <c r="L640" i="6"/>
  <c r="M640" i="6"/>
  <c r="N640" i="6"/>
  <c r="O640" i="6"/>
  <c r="P640" i="6"/>
  <c r="Q640" i="6"/>
  <c r="R640" i="6"/>
  <c r="S640" i="6"/>
  <c r="T640" i="6"/>
  <c r="D641" i="6"/>
  <c r="E641" i="6"/>
  <c r="F641" i="6"/>
  <c r="G641" i="6"/>
  <c r="H641" i="6"/>
  <c r="I641" i="6"/>
  <c r="J641" i="6"/>
  <c r="K641" i="6"/>
  <c r="L641" i="6"/>
  <c r="M641" i="6"/>
  <c r="N641" i="6"/>
  <c r="O641" i="6"/>
  <c r="P641" i="6"/>
  <c r="Q641" i="6"/>
  <c r="R641" i="6"/>
  <c r="S641" i="6"/>
  <c r="T641" i="6"/>
  <c r="D642" i="6"/>
  <c r="E642" i="6"/>
  <c r="F642" i="6"/>
  <c r="G642" i="6"/>
  <c r="H642" i="6"/>
  <c r="I642" i="6"/>
  <c r="J642" i="6"/>
  <c r="K642" i="6"/>
  <c r="L642" i="6"/>
  <c r="M642" i="6"/>
  <c r="N642" i="6"/>
  <c r="O642" i="6"/>
  <c r="P642" i="6"/>
  <c r="Q642" i="6"/>
  <c r="R642" i="6"/>
  <c r="S642" i="6"/>
  <c r="T642" i="6"/>
  <c r="D643" i="6"/>
  <c r="E643" i="6"/>
  <c r="F643" i="6"/>
  <c r="G643" i="6"/>
  <c r="H643" i="6"/>
  <c r="I643" i="6"/>
  <c r="J643" i="6"/>
  <c r="K643" i="6"/>
  <c r="L643" i="6"/>
  <c r="M643" i="6"/>
  <c r="N643" i="6"/>
  <c r="O643" i="6"/>
  <c r="P643" i="6"/>
  <c r="Q643" i="6"/>
  <c r="R643" i="6"/>
  <c r="S643" i="6"/>
  <c r="T643" i="6"/>
  <c r="D644" i="6"/>
  <c r="E644" i="6"/>
  <c r="F644" i="6"/>
  <c r="G644" i="6"/>
  <c r="H644" i="6"/>
  <c r="I644" i="6"/>
  <c r="J644" i="6"/>
  <c r="K644" i="6"/>
  <c r="L644" i="6"/>
  <c r="M644" i="6"/>
  <c r="N644" i="6"/>
  <c r="O644" i="6"/>
  <c r="P644" i="6"/>
  <c r="Q644" i="6"/>
  <c r="R644" i="6"/>
  <c r="S644" i="6"/>
  <c r="T644" i="6"/>
  <c r="D645" i="6"/>
  <c r="E645" i="6"/>
  <c r="F645" i="6"/>
  <c r="G645" i="6"/>
  <c r="H645" i="6"/>
  <c r="I645" i="6"/>
  <c r="J645" i="6"/>
  <c r="K645" i="6"/>
  <c r="L645" i="6"/>
  <c r="M645" i="6"/>
  <c r="N645" i="6"/>
  <c r="O645" i="6"/>
  <c r="P645" i="6"/>
  <c r="Q645" i="6"/>
  <c r="R645" i="6"/>
  <c r="S645" i="6"/>
  <c r="T645" i="6"/>
  <c r="D646" i="6"/>
  <c r="E646" i="6"/>
  <c r="F646" i="6"/>
  <c r="G646" i="6"/>
  <c r="H646" i="6"/>
  <c r="I646" i="6"/>
  <c r="J646" i="6"/>
  <c r="K646" i="6"/>
  <c r="L646" i="6"/>
  <c r="M646" i="6"/>
  <c r="N646" i="6"/>
  <c r="O646" i="6"/>
  <c r="P646" i="6"/>
  <c r="Q646" i="6"/>
  <c r="R646" i="6"/>
  <c r="S646" i="6"/>
  <c r="T646" i="6"/>
  <c r="D647" i="6"/>
  <c r="E647" i="6"/>
  <c r="F647" i="6"/>
  <c r="G647" i="6"/>
  <c r="H647" i="6"/>
  <c r="I647" i="6"/>
  <c r="J647" i="6"/>
  <c r="K647" i="6"/>
  <c r="L647" i="6"/>
  <c r="M647" i="6"/>
  <c r="N647" i="6"/>
  <c r="O647" i="6"/>
  <c r="P647" i="6"/>
  <c r="Q647" i="6"/>
  <c r="R647" i="6"/>
  <c r="S647" i="6"/>
  <c r="T647" i="6"/>
  <c r="D648" i="6"/>
  <c r="E648" i="6"/>
  <c r="F648" i="6"/>
  <c r="G648" i="6"/>
  <c r="H648" i="6"/>
  <c r="I648" i="6"/>
  <c r="J648" i="6"/>
  <c r="K648" i="6"/>
  <c r="L648" i="6"/>
  <c r="M648" i="6"/>
  <c r="N648" i="6"/>
  <c r="O648" i="6"/>
  <c r="P648" i="6"/>
  <c r="Q648" i="6"/>
  <c r="R648" i="6"/>
  <c r="S648" i="6"/>
  <c r="T648" i="6"/>
  <c r="D649" i="6"/>
  <c r="E649" i="6"/>
  <c r="F649" i="6"/>
  <c r="G649" i="6"/>
  <c r="H649" i="6"/>
  <c r="I649" i="6"/>
  <c r="J649" i="6"/>
  <c r="K649" i="6"/>
  <c r="L649" i="6"/>
  <c r="M649" i="6"/>
  <c r="N649" i="6"/>
  <c r="O649" i="6"/>
  <c r="P649" i="6"/>
  <c r="Q649" i="6"/>
  <c r="R649" i="6"/>
  <c r="S649" i="6"/>
  <c r="T649" i="6"/>
  <c r="D650" i="6"/>
  <c r="E650" i="6"/>
  <c r="F650" i="6"/>
  <c r="G650" i="6"/>
  <c r="H650" i="6"/>
  <c r="I650" i="6"/>
  <c r="J650" i="6"/>
  <c r="K650" i="6"/>
  <c r="L650" i="6"/>
  <c r="M650" i="6"/>
  <c r="N650" i="6"/>
  <c r="O650" i="6"/>
  <c r="P650" i="6"/>
  <c r="Q650" i="6"/>
  <c r="R650" i="6"/>
  <c r="S650" i="6"/>
  <c r="T650" i="6"/>
  <c r="D651" i="6"/>
  <c r="E651" i="6"/>
  <c r="F651" i="6"/>
  <c r="G651" i="6"/>
  <c r="H651" i="6"/>
  <c r="I651" i="6"/>
  <c r="J651" i="6"/>
  <c r="K651" i="6"/>
  <c r="L651" i="6"/>
  <c r="M651" i="6"/>
  <c r="N651" i="6"/>
  <c r="O651" i="6"/>
  <c r="P651" i="6"/>
  <c r="Q651" i="6"/>
  <c r="R651" i="6"/>
  <c r="S651" i="6"/>
  <c r="T651" i="6"/>
  <c r="D652" i="6"/>
  <c r="E652" i="6"/>
  <c r="F652" i="6"/>
  <c r="G652" i="6"/>
  <c r="H652" i="6"/>
  <c r="I652" i="6"/>
  <c r="J652" i="6"/>
  <c r="K652" i="6"/>
  <c r="L652" i="6"/>
  <c r="M652" i="6"/>
  <c r="N652" i="6"/>
  <c r="O652" i="6"/>
  <c r="P652" i="6"/>
  <c r="Q652" i="6"/>
  <c r="R652" i="6"/>
  <c r="S652" i="6"/>
  <c r="T652" i="6"/>
  <c r="D653" i="6"/>
  <c r="E653" i="6"/>
  <c r="F653" i="6"/>
  <c r="G653" i="6"/>
  <c r="H653" i="6"/>
  <c r="I653" i="6"/>
  <c r="J653" i="6"/>
  <c r="K653" i="6"/>
  <c r="L653" i="6"/>
  <c r="M653" i="6"/>
  <c r="N653" i="6"/>
  <c r="O653" i="6"/>
  <c r="P653" i="6"/>
  <c r="Q653" i="6"/>
  <c r="R653" i="6"/>
  <c r="S653" i="6"/>
  <c r="T653" i="6"/>
  <c r="D654" i="6"/>
  <c r="E654" i="6"/>
  <c r="F654" i="6"/>
  <c r="G654" i="6"/>
  <c r="H654" i="6"/>
  <c r="I654" i="6"/>
  <c r="J654" i="6"/>
  <c r="K654" i="6"/>
  <c r="L654" i="6"/>
  <c r="M654" i="6"/>
  <c r="N654" i="6"/>
  <c r="O654" i="6"/>
  <c r="P654" i="6"/>
  <c r="Q654" i="6"/>
  <c r="R654" i="6"/>
  <c r="S654" i="6"/>
  <c r="T654" i="6"/>
  <c r="D655" i="6"/>
  <c r="E655" i="6"/>
  <c r="F655" i="6"/>
  <c r="G655" i="6"/>
  <c r="H655" i="6"/>
  <c r="I655" i="6"/>
  <c r="J655" i="6"/>
  <c r="K655" i="6"/>
  <c r="L655" i="6"/>
  <c r="M655" i="6"/>
  <c r="N655" i="6"/>
  <c r="O655" i="6"/>
  <c r="P655" i="6"/>
  <c r="Q655" i="6"/>
  <c r="R655" i="6"/>
  <c r="S655" i="6"/>
  <c r="T655" i="6"/>
  <c r="D656" i="6"/>
  <c r="E656" i="6"/>
  <c r="F656" i="6"/>
  <c r="G656" i="6"/>
  <c r="H656" i="6"/>
  <c r="I656" i="6"/>
  <c r="J656" i="6"/>
  <c r="K656" i="6"/>
  <c r="L656" i="6"/>
  <c r="M656" i="6"/>
  <c r="N656" i="6"/>
  <c r="O656" i="6"/>
  <c r="P656" i="6"/>
  <c r="Q656" i="6"/>
  <c r="R656" i="6"/>
  <c r="S656" i="6"/>
  <c r="T656" i="6"/>
  <c r="D657" i="6"/>
  <c r="E657" i="6"/>
  <c r="F657" i="6"/>
  <c r="G657" i="6"/>
  <c r="H657" i="6"/>
  <c r="I657" i="6"/>
  <c r="J657" i="6"/>
  <c r="K657" i="6"/>
  <c r="L657" i="6"/>
  <c r="M657" i="6"/>
  <c r="N657" i="6"/>
  <c r="O657" i="6"/>
  <c r="P657" i="6"/>
  <c r="Q657" i="6"/>
  <c r="R657" i="6"/>
  <c r="S657" i="6"/>
  <c r="T657" i="6"/>
  <c r="D658" i="6"/>
  <c r="E658" i="6"/>
  <c r="F658" i="6"/>
  <c r="G658" i="6"/>
  <c r="H658" i="6"/>
  <c r="I658" i="6"/>
  <c r="J658" i="6"/>
  <c r="K658" i="6"/>
  <c r="L658" i="6"/>
  <c r="M658" i="6"/>
  <c r="N658" i="6"/>
  <c r="O658" i="6"/>
  <c r="P658" i="6"/>
  <c r="Q658" i="6"/>
  <c r="R658" i="6"/>
  <c r="S658" i="6"/>
  <c r="T658" i="6"/>
  <c r="D659" i="6"/>
  <c r="E659" i="6"/>
  <c r="F659" i="6"/>
  <c r="G659" i="6"/>
  <c r="H659" i="6"/>
  <c r="I659" i="6"/>
  <c r="J659" i="6"/>
  <c r="K659" i="6"/>
  <c r="L659" i="6"/>
  <c r="M659" i="6"/>
  <c r="N659" i="6"/>
  <c r="O659" i="6"/>
  <c r="P659" i="6"/>
  <c r="Q659" i="6"/>
  <c r="R659" i="6"/>
  <c r="S659" i="6"/>
  <c r="T659" i="6"/>
  <c r="D660" i="6"/>
  <c r="E660" i="6"/>
  <c r="F660" i="6"/>
  <c r="G660" i="6"/>
  <c r="H660" i="6"/>
  <c r="I660" i="6"/>
  <c r="J660" i="6"/>
  <c r="K660" i="6"/>
  <c r="L660" i="6"/>
  <c r="M660" i="6"/>
  <c r="N660" i="6"/>
  <c r="O660" i="6"/>
  <c r="P660" i="6"/>
  <c r="Q660" i="6"/>
  <c r="R660" i="6"/>
  <c r="S660" i="6"/>
  <c r="T660" i="6"/>
  <c r="D661" i="6"/>
  <c r="E661" i="6"/>
  <c r="F661" i="6"/>
  <c r="G661" i="6"/>
  <c r="H661" i="6"/>
  <c r="I661" i="6"/>
  <c r="J661" i="6"/>
  <c r="K661" i="6"/>
  <c r="L661" i="6"/>
  <c r="M661" i="6"/>
  <c r="N661" i="6"/>
  <c r="O661" i="6"/>
  <c r="P661" i="6"/>
  <c r="Q661" i="6"/>
  <c r="R661" i="6"/>
  <c r="S661" i="6"/>
  <c r="T661" i="6"/>
  <c r="D662" i="6"/>
  <c r="E662" i="6"/>
  <c r="F662" i="6"/>
  <c r="G662" i="6"/>
  <c r="H662" i="6"/>
  <c r="I662" i="6"/>
  <c r="J662" i="6"/>
  <c r="K662" i="6"/>
  <c r="L662" i="6"/>
  <c r="M662" i="6"/>
  <c r="N662" i="6"/>
  <c r="O662" i="6"/>
  <c r="P662" i="6"/>
  <c r="Q662" i="6"/>
  <c r="R662" i="6"/>
  <c r="S662" i="6"/>
  <c r="T662" i="6"/>
  <c r="D663" i="6"/>
  <c r="E663" i="6"/>
  <c r="F663" i="6"/>
  <c r="G663" i="6"/>
  <c r="H663" i="6"/>
  <c r="I663" i="6"/>
  <c r="J663" i="6"/>
  <c r="K663" i="6"/>
  <c r="L663" i="6"/>
  <c r="M663" i="6"/>
  <c r="N663" i="6"/>
  <c r="O663" i="6"/>
  <c r="P663" i="6"/>
  <c r="Q663" i="6"/>
  <c r="R663" i="6"/>
  <c r="S663" i="6"/>
  <c r="T663" i="6"/>
  <c r="D664" i="6"/>
  <c r="E664" i="6"/>
  <c r="F664" i="6"/>
  <c r="G664" i="6"/>
  <c r="H664" i="6"/>
  <c r="I664" i="6"/>
  <c r="J664" i="6"/>
  <c r="K664" i="6"/>
  <c r="L664" i="6"/>
  <c r="M664" i="6"/>
  <c r="N664" i="6"/>
  <c r="O664" i="6"/>
  <c r="P664" i="6"/>
  <c r="Q664" i="6"/>
  <c r="R664" i="6"/>
  <c r="S664" i="6"/>
  <c r="T664" i="6"/>
  <c r="D665" i="6"/>
  <c r="E665" i="6"/>
  <c r="F665" i="6"/>
  <c r="G665" i="6"/>
  <c r="H665" i="6"/>
  <c r="I665" i="6"/>
  <c r="J665" i="6"/>
  <c r="K665" i="6"/>
  <c r="L665" i="6"/>
  <c r="M665" i="6"/>
  <c r="N665" i="6"/>
  <c r="O665" i="6"/>
  <c r="P665" i="6"/>
  <c r="Q665" i="6"/>
  <c r="R665" i="6"/>
  <c r="S665" i="6"/>
  <c r="T665" i="6"/>
  <c r="D666" i="6"/>
  <c r="E666" i="6"/>
  <c r="F666" i="6"/>
  <c r="G666" i="6"/>
  <c r="H666" i="6"/>
  <c r="I666" i="6"/>
  <c r="J666" i="6"/>
  <c r="K666" i="6"/>
  <c r="L666" i="6"/>
  <c r="M666" i="6"/>
  <c r="N666" i="6"/>
  <c r="O666" i="6"/>
  <c r="P666" i="6"/>
  <c r="Q666" i="6"/>
  <c r="R666" i="6"/>
  <c r="S666" i="6"/>
  <c r="T666" i="6"/>
  <c r="D667" i="6"/>
  <c r="E667" i="6"/>
  <c r="F667" i="6"/>
  <c r="G667" i="6"/>
  <c r="H667" i="6"/>
  <c r="I667" i="6"/>
  <c r="J667" i="6"/>
  <c r="K667" i="6"/>
  <c r="L667" i="6"/>
  <c r="M667" i="6"/>
  <c r="N667" i="6"/>
  <c r="O667" i="6"/>
  <c r="P667" i="6"/>
  <c r="Q667" i="6"/>
  <c r="R667" i="6"/>
  <c r="S667" i="6"/>
  <c r="T667" i="6"/>
  <c r="D668" i="6"/>
  <c r="E668" i="6"/>
  <c r="F668" i="6"/>
  <c r="G668" i="6"/>
  <c r="H668" i="6"/>
  <c r="I668" i="6"/>
  <c r="J668" i="6"/>
  <c r="K668" i="6"/>
  <c r="L668" i="6"/>
  <c r="M668" i="6"/>
  <c r="N668" i="6"/>
  <c r="O668" i="6"/>
  <c r="P668" i="6"/>
  <c r="Q668" i="6"/>
  <c r="R668" i="6"/>
  <c r="S668" i="6"/>
  <c r="T668" i="6"/>
  <c r="D669" i="6"/>
  <c r="E669" i="6"/>
  <c r="F669" i="6"/>
  <c r="G669" i="6"/>
  <c r="H669" i="6"/>
  <c r="I669" i="6"/>
  <c r="J669" i="6"/>
  <c r="K669" i="6"/>
  <c r="L669" i="6"/>
  <c r="M669" i="6"/>
  <c r="N669" i="6"/>
  <c r="O669" i="6"/>
  <c r="P669" i="6"/>
  <c r="Q669" i="6"/>
  <c r="R669" i="6"/>
  <c r="S669" i="6"/>
  <c r="T669" i="6"/>
  <c r="D670" i="6"/>
  <c r="E670" i="6"/>
  <c r="F670" i="6"/>
  <c r="G670" i="6"/>
  <c r="H670" i="6"/>
  <c r="I670" i="6"/>
  <c r="J670" i="6"/>
  <c r="K670" i="6"/>
  <c r="L670" i="6"/>
  <c r="M670" i="6"/>
  <c r="N670" i="6"/>
  <c r="O670" i="6"/>
  <c r="P670" i="6"/>
  <c r="Q670" i="6"/>
  <c r="R670" i="6"/>
  <c r="S670" i="6"/>
  <c r="T670" i="6"/>
  <c r="D671" i="6"/>
  <c r="E671" i="6"/>
  <c r="F671" i="6"/>
  <c r="G671" i="6"/>
  <c r="H671" i="6"/>
  <c r="I671" i="6"/>
  <c r="J671" i="6"/>
  <c r="K671" i="6"/>
  <c r="L671" i="6"/>
  <c r="M671" i="6"/>
  <c r="N671" i="6"/>
  <c r="O671" i="6"/>
  <c r="P671" i="6"/>
  <c r="Q671" i="6"/>
  <c r="R671" i="6"/>
  <c r="S671" i="6"/>
  <c r="T671" i="6"/>
  <c r="D672" i="6"/>
  <c r="E672" i="6"/>
  <c r="F672" i="6"/>
  <c r="G672" i="6"/>
  <c r="H672" i="6"/>
  <c r="I672" i="6"/>
  <c r="J672" i="6"/>
  <c r="K672" i="6"/>
  <c r="L672" i="6"/>
  <c r="M672" i="6"/>
  <c r="N672" i="6"/>
  <c r="O672" i="6"/>
  <c r="P672" i="6"/>
  <c r="Q672" i="6"/>
  <c r="R672" i="6"/>
  <c r="S672" i="6"/>
  <c r="T672" i="6"/>
  <c r="D673" i="6"/>
  <c r="E673" i="6"/>
  <c r="F673" i="6"/>
  <c r="G673" i="6"/>
  <c r="H673" i="6"/>
  <c r="I673" i="6"/>
  <c r="J673" i="6"/>
  <c r="K673" i="6"/>
  <c r="L673" i="6"/>
  <c r="M673" i="6"/>
  <c r="N673" i="6"/>
  <c r="O673" i="6"/>
  <c r="P673" i="6"/>
  <c r="Q673" i="6"/>
  <c r="R673" i="6"/>
  <c r="S673" i="6"/>
  <c r="T673" i="6"/>
  <c r="D674" i="6"/>
  <c r="E674" i="6"/>
  <c r="F674" i="6"/>
  <c r="G674" i="6"/>
  <c r="H674" i="6"/>
  <c r="I674" i="6"/>
  <c r="J674" i="6"/>
  <c r="K674" i="6"/>
  <c r="L674" i="6"/>
  <c r="M674" i="6"/>
  <c r="N674" i="6"/>
  <c r="O674" i="6"/>
  <c r="P674" i="6"/>
  <c r="Q674" i="6"/>
  <c r="R674" i="6"/>
  <c r="S674" i="6"/>
  <c r="T674" i="6"/>
  <c r="D675" i="6"/>
  <c r="E675" i="6"/>
  <c r="F675" i="6"/>
  <c r="G675" i="6"/>
  <c r="H675" i="6"/>
  <c r="I675" i="6"/>
  <c r="J675" i="6"/>
  <c r="K675" i="6"/>
  <c r="L675" i="6"/>
  <c r="M675" i="6"/>
  <c r="N675" i="6"/>
  <c r="O675" i="6"/>
  <c r="P675" i="6"/>
  <c r="Q675" i="6"/>
  <c r="R675" i="6"/>
  <c r="S675" i="6"/>
  <c r="T675" i="6"/>
  <c r="D676" i="6"/>
  <c r="E676" i="6"/>
  <c r="F676" i="6"/>
  <c r="G676" i="6"/>
  <c r="H676" i="6"/>
  <c r="I676" i="6"/>
  <c r="J676" i="6"/>
  <c r="K676" i="6"/>
  <c r="L676" i="6"/>
  <c r="M676" i="6"/>
  <c r="N676" i="6"/>
  <c r="O676" i="6"/>
  <c r="P676" i="6"/>
  <c r="Q676" i="6"/>
  <c r="R676" i="6"/>
  <c r="S676" i="6"/>
  <c r="T676" i="6"/>
  <c r="D677" i="6"/>
  <c r="E677" i="6"/>
  <c r="F677" i="6"/>
  <c r="G677" i="6"/>
  <c r="H677" i="6"/>
  <c r="I677" i="6"/>
  <c r="J677" i="6"/>
  <c r="K677" i="6"/>
  <c r="L677" i="6"/>
  <c r="M677" i="6"/>
  <c r="N677" i="6"/>
  <c r="O677" i="6"/>
  <c r="P677" i="6"/>
  <c r="Q677" i="6"/>
  <c r="R677" i="6"/>
  <c r="S677" i="6"/>
  <c r="T677" i="6"/>
  <c r="D678" i="6"/>
  <c r="E678" i="6"/>
  <c r="F678" i="6"/>
  <c r="G678" i="6"/>
  <c r="H678" i="6"/>
  <c r="I678" i="6"/>
  <c r="J678" i="6"/>
  <c r="K678" i="6"/>
  <c r="L678" i="6"/>
  <c r="M678" i="6"/>
  <c r="N678" i="6"/>
  <c r="O678" i="6"/>
  <c r="P678" i="6"/>
  <c r="Q678" i="6"/>
  <c r="R678" i="6"/>
  <c r="S678" i="6"/>
  <c r="T678" i="6"/>
  <c r="D679" i="6"/>
  <c r="E679" i="6"/>
  <c r="F679" i="6"/>
  <c r="G679" i="6"/>
  <c r="H679" i="6"/>
  <c r="I679" i="6"/>
  <c r="J679" i="6"/>
  <c r="K679" i="6"/>
  <c r="L679" i="6"/>
  <c r="M679" i="6"/>
  <c r="N679" i="6"/>
  <c r="O679" i="6"/>
  <c r="P679" i="6"/>
  <c r="Q679" i="6"/>
  <c r="R679" i="6"/>
  <c r="S679" i="6"/>
  <c r="T679" i="6"/>
  <c r="D680" i="6"/>
  <c r="E680" i="6"/>
  <c r="F680" i="6"/>
  <c r="G680" i="6"/>
  <c r="H680" i="6"/>
  <c r="I680" i="6"/>
  <c r="J680" i="6"/>
  <c r="K680" i="6"/>
  <c r="L680" i="6"/>
  <c r="M680" i="6"/>
  <c r="N680" i="6"/>
  <c r="O680" i="6"/>
  <c r="P680" i="6"/>
  <c r="Q680" i="6"/>
  <c r="R680" i="6"/>
  <c r="S680" i="6"/>
  <c r="T680" i="6"/>
  <c r="D681" i="6"/>
  <c r="E681" i="6"/>
  <c r="F681" i="6"/>
  <c r="G681" i="6"/>
  <c r="H681" i="6"/>
  <c r="I681" i="6"/>
  <c r="J681" i="6"/>
  <c r="K681" i="6"/>
  <c r="L681" i="6"/>
  <c r="M681" i="6"/>
  <c r="N681" i="6"/>
  <c r="O681" i="6"/>
  <c r="P681" i="6"/>
  <c r="Q681" i="6"/>
  <c r="R681" i="6"/>
  <c r="S681" i="6"/>
  <c r="T681" i="6"/>
  <c r="D682" i="6"/>
  <c r="E682" i="6"/>
  <c r="F682" i="6"/>
  <c r="G682" i="6"/>
  <c r="H682" i="6"/>
  <c r="I682" i="6"/>
  <c r="J682" i="6"/>
  <c r="K682" i="6"/>
  <c r="L682" i="6"/>
  <c r="M682" i="6"/>
  <c r="N682" i="6"/>
  <c r="O682" i="6"/>
  <c r="P682" i="6"/>
  <c r="Q682" i="6"/>
  <c r="R682" i="6"/>
  <c r="S682" i="6"/>
  <c r="T682" i="6"/>
  <c r="D683" i="6"/>
  <c r="E683" i="6"/>
  <c r="F683" i="6"/>
  <c r="G683" i="6"/>
  <c r="H683" i="6"/>
  <c r="I683" i="6"/>
  <c r="J683" i="6"/>
  <c r="K683" i="6"/>
  <c r="L683" i="6"/>
  <c r="M683" i="6"/>
  <c r="N683" i="6"/>
  <c r="O683" i="6"/>
  <c r="P683" i="6"/>
  <c r="Q683" i="6"/>
  <c r="R683" i="6"/>
  <c r="S683" i="6"/>
  <c r="T683" i="6"/>
  <c r="D684" i="6"/>
  <c r="E684" i="6"/>
  <c r="F684" i="6"/>
  <c r="G684" i="6"/>
  <c r="H684" i="6"/>
  <c r="I684" i="6"/>
  <c r="J684" i="6"/>
  <c r="K684" i="6"/>
  <c r="L684" i="6"/>
  <c r="M684" i="6"/>
  <c r="N684" i="6"/>
  <c r="O684" i="6"/>
  <c r="P684" i="6"/>
  <c r="Q684" i="6"/>
  <c r="R684" i="6"/>
  <c r="S684" i="6"/>
  <c r="T684" i="6"/>
  <c r="D685" i="6"/>
  <c r="E685" i="6"/>
  <c r="F685" i="6"/>
  <c r="G685" i="6"/>
  <c r="H685" i="6"/>
  <c r="I685" i="6"/>
  <c r="J685" i="6"/>
  <c r="K685" i="6"/>
  <c r="L685" i="6"/>
  <c r="M685" i="6"/>
  <c r="N685" i="6"/>
  <c r="O685" i="6"/>
  <c r="P685" i="6"/>
  <c r="Q685" i="6"/>
  <c r="R685" i="6"/>
  <c r="S685" i="6"/>
  <c r="T685" i="6"/>
  <c r="D686" i="6"/>
  <c r="E686" i="6"/>
  <c r="F686" i="6"/>
  <c r="G686" i="6"/>
  <c r="H686" i="6"/>
  <c r="I686" i="6"/>
  <c r="J686" i="6"/>
  <c r="K686" i="6"/>
  <c r="L686" i="6"/>
  <c r="M686" i="6"/>
  <c r="N686" i="6"/>
  <c r="O686" i="6"/>
  <c r="P686" i="6"/>
  <c r="Q686" i="6"/>
  <c r="R686" i="6"/>
  <c r="S686" i="6"/>
  <c r="T686" i="6"/>
  <c r="D687" i="6"/>
  <c r="E687" i="6"/>
  <c r="F687" i="6"/>
  <c r="G687" i="6"/>
  <c r="H687" i="6"/>
  <c r="I687" i="6"/>
  <c r="J687" i="6"/>
  <c r="K687" i="6"/>
  <c r="L687" i="6"/>
  <c r="M687" i="6"/>
  <c r="N687" i="6"/>
  <c r="O687" i="6"/>
  <c r="P687" i="6"/>
  <c r="Q687" i="6"/>
  <c r="R687" i="6"/>
  <c r="S687" i="6"/>
  <c r="T687" i="6"/>
  <c r="D688" i="6"/>
  <c r="E688" i="6"/>
  <c r="F688" i="6"/>
  <c r="G688" i="6"/>
  <c r="H688" i="6"/>
  <c r="I688" i="6"/>
  <c r="J688" i="6"/>
  <c r="K688" i="6"/>
  <c r="L688" i="6"/>
  <c r="M688" i="6"/>
  <c r="N688" i="6"/>
  <c r="O688" i="6"/>
  <c r="P688" i="6"/>
  <c r="Q688" i="6"/>
  <c r="R688" i="6"/>
  <c r="S688" i="6"/>
  <c r="T688" i="6"/>
  <c r="D689" i="6"/>
  <c r="E689" i="6"/>
  <c r="F689" i="6"/>
  <c r="G689" i="6"/>
  <c r="H689" i="6"/>
  <c r="I689" i="6"/>
  <c r="J689" i="6"/>
  <c r="K689" i="6"/>
  <c r="L689" i="6"/>
  <c r="M689" i="6"/>
  <c r="N689" i="6"/>
  <c r="O689" i="6"/>
  <c r="P689" i="6"/>
  <c r="Q689" i="6"/>
  <c r="R689" i="6"/>
  <c r="S689" i="6"/>
  <c r="T689" i="6"/>
  <c r="D690" i="6"/>
  <c r="E690" i="6"/>
  <c r="F690" i="6"/>
  <c r="G690" i="6"/>
  <c r="H690" i="6"/>
  <c r="I690" i="6"/>
  <c r="J690" i="6"/>
  <c r="K690" i="6"/>
  <c r="L690" i="6"/>
  <c r="M690" i="6"/>
  <c r="N690" i="6"/>
  <c r="O690" i="6"/>
  <c r="P690" i="6"/>
  <c r="Q690" i="6"/>
  <c r="R690" i="6"/>
  <c r="S690" i="6"/>
  <c r="T690" i="6"/>
  <c r="D691" i="6"/>
  <c r="E691" i="6"/>
  <c r="F691" i="6"/>
  <c r="G691" i="6"/>
  <c r="H691" i="6"/>
  <c r="I691" i="6"/>
  <c r="J691" i="6"/>
  <c r="K691" i="6"/>
  <c r="L691" i="6"/>
  <c r="M691" i="6"/>
  <c r="N691" i="6"/>
  <c r="O691" i="6"/>
  <c r="P691" i="6"/>
  <c r="Q691" i="6"/>
  <c r="R691" i="6"/>
  <c r="S691" i="6"/>
  <c r="T691" i="6"/>
  <c r="D692" i="6"/>
  <c r="E692" i="6"/>
  <c r="F692" i="6"/>
  <c r="G692" i="6"/>
  <c r="H692" i="6"/>
  <c r="I692" i="6"/>
  <c r="J692" i="6"/>
  <c r="K692" i="6"/>
  <c r="L692" i="6"/>
  <c r="M692" i="6"/>
  <c r="N692" i="6"/>
  <c r="O692" i="6"/>
  <c r="P692" i="6"/>
  <c r="Q692" i="6"/>
  <c r="R692" i="6"/>
  <c r="S692" i="6"/>
  <c r="T692" i="6"/>
  <c r="D693" i="6"/>
  <c r="E693" i="6"/>
  <c r="F693" i="6"/>
  <c r="G693" i="6"/>
  <c r="H693" i="6"/>
  <c r="I693" i="6"/>
  <c r="J693" i="6"/>
  <c r="K693" i="6"/>
  <c r="L693" i="6"/>
  <c r="M693" i="6"/>
  <c r="N693" i="6"/>
  <c r="O693" i="6"/>
  <c r="P693" i="6"/>
  <c r="Q693" i="6"/>
  <c r="R693" i="6"/>
  <c r="S693" i="6"/>
  <c r="T693" i="6"/>
  <c r="D694" i="6"/>
  <c r="E694" i="6"/>
  <c r="F694" i="6"/>
  <c r="G694" i="6"/>
  <c r="H694" i="6"/>
  <c r="I694" i="6"/>
  <c r="J694" i="6"/>
  <c r="K694" i="6"/>
  <c r="L694" i="6"/>
  <c r="M694" i="6"/>
  <c r="N694" i="6"/>
  <c r="O694" i="6"/>
  <c r="P694" i="6"/>
  <c r="Q694" i="6"/>
  <c r="R694" i="6"/>
  <c r="S694" i="6"/>
  <c r="T694" i="6"/>
  <c r="D695" i="6"/>
  <c r="E695" i="6"/>
  <c r="F695" i="6"/>
  <c r="G695" i="6"/>
  <c r="H695" i="6"/>
  <c r="I695" i="6"/>
  <c r="J695" i="6"/>
  <c r="K695" i="6"/>
  <c r="L695" i="6"/>
  <c r="M695" i="6"/>
  <c r="N695" i="6"/>
  <c r="O695" i="6"/>
  <c r="P695" i="6"/>
  <c r="Q695" i="6"/>
  <c r="R695" i="6"/>
  <c r="S695" i="6"/>
  <c r="T695" i="6"/>
  <c r="D696" i="6"/>
  <c r="E696" i="6"/>
  <c r="F696" i="6"/>
  <c r="G696" i="6"/>
  <c r="H696" i="6"/>
  <c r="I696" i="6"/>
  <c r="J696" i="6"/>
  <c r="K696" i="6"/>
  <c r="L696" i="6"/>
  <c r="M696" i="6"/>
  <c r="N696" i="6"/>
  <c r="O696" i="6"/>
  <c r="P696" i="6"/>
  <c r="Q696" i="6"/>
  <c r="R696" i="6"/>
  <c r="S696" i="6"/>
  <c r="T696" i="6"/>
  <c r="D697" i="6"/>
  <c r="E697" i="6"/>
  <c r="F697" i="6"/>
  <c r="G697" i="6"/>
  <c r="H697" i="6"/>
  <c r="I697" i="6"/>
  <c r="J697" i="6"/>
  <c r="K697" i="6"/>
  <c r="L697" i="6"/>
  <c r="M697" i="6"/>
  <c r="N697" i="6"/>
  <c r="O697" i="6"/>
  <c r="P697" i="6"/>
  <c r="Q697" i="6"/>
  <c r="R697" i="6"/>
  <c r="S697" i="6"/>
  <c r="T697" i="6"/>
  <c r="D698" i="6"/>
  <c r="E698" i="6"/>
  <c r="F698" i="6"/>
  <c r="G698" i="6"/>
  <c r="H698" i="6"/>
  <c r="I698" i="6"/>
  <c r="J698" i="6"/>
  <c r="K698" i="6"/>
  <c r="L698" i="6"/>
  <c r="M698" i="6"/>
  <c r="N698" i="6"/>
  <c r="O698" i="6"/>
  <c r="P698" i="6"/>
  <c r="Q698" i="6"/>
  <c r="R698" i="6"/>
  <c r="S698" i="6"/>
  <c r="T698" i="6"/>
  <c r="D699" i="6"/>
  <c r="E699" i="6"/>
  <c r="F699" i="6"/>
  <c r="G699" i="6"/>
  <c r="H699" i="6"/>
  <c r="I699" i="6"/>
  <c r="J699" i="6"/>
  <c r="K699" i="6"/>
  <c r="L699" i="6"/>
  <c r="M699" i="6"/>
  <c r="N699" i="6"/>
  <c r="O699" i="6"/>
  <c r="P699" i="6"/>
  <c r="Q699" i="6"/>
  <c r="R699" i="6"/>
  <c r="S699" i="6"/>
  <c r="T699" i="6"/>
  <c r="D700" i="6"/>
  <c r="E700" i="6"/>
  <c r="F700" i="6"/>
  <c r="G700" i="6"/>
  <c r="H700" i="6"/>
  <c r="I700" i="6"/>
  <c r="J700" i="6"/>
  <c r="K700" i="6"/>
  <c r="L700" i="6"/>
  <c r="M700" i="6"/>
  <c r="N700" i="6"/>
  <c r="O700" i="6"/>
  <c r="P700" i="6"/>
  <c r="Q700" i="6"/>
  <c r="R700" i="6"/>
  <c r="S700" i="6"/>
  <c r="T700" i="6"/>
  <c r="D701" i="6"/>
  <c r="E701" i="6"/>
  <c r="F701" i="6"/>
  <c r="G701" i="6"/>
  <c r="H701" i="6"/>
  <c r="I701" i="6"/>
  <c r="J701" i="6"/>
  <c r="K701" i="6"/>
  <c r="L701" i="6"/>
  <c r="M701" i="6"/>
  <c r="N701" i="6"/>
  <c r="O701" i="6"/>
  <c r="P701" i="6"/>
  <c r="Q701" i="6"/>
  <c r="R701" i="6"/>
  <c r="S701" i="6"/>
  <c r="T701" i="6"/>
  <c r="D702" i="6"/>
  <c r="E702" i="6"/>
  <c r="F702" i="6"/>
  <c r="G702" i="6"/>
  <c r="H702" i="6"/>
  <c r="I702" i="6"/>
  <c r="J702" i="6"/>
  <c r="K702" i="6"/>
  <c r="L702" i="6"/>
  <c r="M702" i="6"/>
  <c r="N702" i="6"/>
  <c r="O702" i="6"/>
  <c r="P702" i="6"/>
  <c r="Q702" i="6"/>
  <c r="R702" i="6"/>
  <c r="S702" i="6"/>
  <c r="T702" i="6"/>
  <c r="D703" i="6"/>
  <c r="E703" i="6"/>
  <c r="F703" i="6"/>
  <c r="G703" i="6"/>
  <c r="H703" i="6"/>
  <c r="I703" i="6"/>
  <c r="J703" i="6"/>
  <c r="K703" i="6"/>
  <c r="L703" i="6"/>
  <c r="M703" i="6"/>
  <c r="N703" i="6"/>
  <c r="O703" i="6"/>
  <c r="P703" i="6"/>
  <c r="Q703" i="6"/>
  <c r="R703" i="6"/>
  <c r="S703" i="6"/>
  <c r="T703" i="6"/>
  <c r="D704" i="6"/>
  <c r="E704" i="6"/>
  <c r="F704" i="6"/>
  <c r="G704" i="6"/>
  <c r="H704" i="6"/>
  <c r="I704" i="6"/>
  <c r="J704" i="6"/>
  <c r="K704" i="6"/>
  <c r="L704" i="6"/>
  <c r="M704" i="6"/>
  <c r="N704" i="6"/>
  <c r="O704" i="6"/>
  <c r="P704" i="6"/>
  <c r="Q704" i="6"/>
  <c r="R704" i="6"/>
  <c r="S704" i="6"/>
  <c r="T704" i="6"/>
  <c r="D705" i="6"/>
  <c r="E705" i="6"/>
  <c r="F705" i="6"/>
  <c r="G705" i="6"/>
  <c r="H705" i="6"/>
  <c r="I705" i="6"/>
  <c r="J705" i="6"/>
  <c r="K705" i="6"/>
  <c r="L705" i="6"/>
  <c r="M705" i="6"/>
  <c r="N705" i="6"/>
  <c r="O705" i="6"/>
  <c r="P705" i="6"/>
  <c r="Q705" i="6"/>
  <c r="R705" i="6"/>
  <c r="S705" i="6"/>
  <c r="T705" i="6"/>
  <c r="D706" i="6"/>
  <c r="E706" i="6"/>
  <c r="F706" i="6"/>
  <c r="G706" i="6"/>
  <c r="H706" i="6"/>
  <c r="I706" i="6"/>
  <c r="J706" i="6"/>
  <c r="K706" i="6"/>
  <c r="L706" i="6"/>
  <c r="M706" i="6"/>
  <c r="N706" i="6"/>
  <c r="O706" i="6"/>
  <c r="P706" i="6"/>
  <c r="Q706" i="6"/>
  <c r="R706" i="6"/>
  <c r="S706" i="6"/>
  <c r="T706" i="6"/>
  <c r="D707" i="6"/>
  <c r="E707" i="6"/>
  <c r="F707" i="6"/>
  <c r="G707" i="6"/>
  <c r="H707" i="6"/>
  <c r="I707" i="6"/>
  <c r="J707" i="6"/>
  <c r="K707" i="6"/>
  <c r="L707" i="6"/>
  <c r="M707" i="6"/>
  <c r="N707" i="6"/>
  <c r="O707" i="6"/>
  <c r="P707" i="6"/>
  <c r="Q707" i="6"/>
  <c r="R707" i="6"/>
  <c r="S707" i="6"/>
  <c r="T707" i="6"/>
  <c r="D708" i="6"/>
  <c r="E708" i="6"/>
  <c r="F708" i="6"/>
  <c r="G708" i="6"/>
  <c r="H708" i="6"/>
  <c r="I708" i="6"/>
  <c r="J708" i="6"/>
  <c r="K708" i="6"/>
  <c r="L708" i="6"/>
  <c r="M708" i="6"/>
  <c r="N708" i="6"/>
  <c r="O708" i="6"/>
  <c r="P708" i="6"/>
  <c r="Q708" i="6"/>
  <c r="R708" i="6"/>
  <c r="S708" i="6"/>
  <c r="T708" i="6"/>
  <c r="D709" i="6"/>
  <c r="E709" i="6"/>
  <c r="F709" i="6"/>
  <c r="G709" i="6"/>
  <c r="H709" i="6"/>
  <c r="I709" i="6"/>
  <c r="J709" i="6"/>
  <c r="K709" i="6"/>
  <c r="L709" i="6"/>
  <c r="M709" i="6"/>
  <c r="N709" i="6"/>
  <c r="O709" i="6"/>
  <c r="P709" i="6"/>
  <c r="Q709" i="6"/>
  <c r="R709" i="6"/>
  <c r="S709" i="6"/>
  <c r="T709" i="6"/>
  <c r="D710" i="6"/>
  <c r="E710" i="6"/>
  <c r="F710" i="6"/>
  <c r="G710" i="6"/>
  <c r="H710" i="6"/>
  <c r="I710" i="6"/>
  <c r="J710" i="6"/>
  <c r="K710" i="6"/>
  <c r="L710" i="6"/>
  <c r="M710" i="6"/>
  <c r="N710" i="6"/>
  <c r="O710" i="6"/>
  <c r="P710" i="6"/>
  <c r="Q710" i="6"/>
  <c r="R710" i="6"/>
  <c r="S710" i="6"/>
  <c r="T710" i="6"/>
  <c r="D711" i="6"/>
  <c r="E711" i="6"/>
  <c r="F711" i="6"/>
  <c r="G711" i="6"/>
  <c r="H711" i="6"/>
  <c r="I711" i="6"/>
  <c r="J711" i="6"/>
  <c r="K711" i="6"/>
  <c r="L711" i="6"/>
  <c r="M711" i="6"/>
  <c r="N711" i="6"/>
  <c r="O711" i="6"/>
  <c r="P711" i="6"/>
  <c r="Q711" i="6"/>
  <c r="R711" i="6"/>
  <c r="S711" i="6"/>
  <c r="T711" i="6"/>
  <c r="D712" i="6"/>
  <c r="E712" i="6"/>
  <c r="F712" i="6"/>
  <c r="G712" i="6"/>
  <c r="H712" i="6"/>
  <c r="I712" i="6"/>
  <c r="J712" i="6"/>
  <c r="K712" i="6"/>
  <c r="L712" i="6"/>
  <c r="M712" i="6"/>
  <c r="N712" i="6"/>
  <c r="O712" i="6"/>
  <c r="P712" i="6"/>
  <c r="Q712" i="6"/>
  <c r="R712" i="6"/>
  <c r="S712" i="6"/>
  <c r="T712" i="6"/>
  <c r="D713" i="6"/>
  <c r="E713" i="6"/>
  <c r="F713" i="6"/>
  <c r="G713" i="6"/>
  <c r="H713" i="6"/>
  <c r="I713" i="6"/>
  <c r="J713" i="6"/>
  <c r="K713" i="6"/>
  <c r="L713" i="6"/>
  <c r="M713" i="6"/>
  <c r="N713" i="6"/>
  <c r="O713" i="6"/>
  <c r="P713" i="6"/>
  <c r="Q713" i="6"/>
  <c r="R713" i="6"/>
  <c r="S713" i="6"/>
  <c r="T713" i="6"/>
  <c r="D714" i="6"/>
  <c r="E714" i="6"/>
  <c r="F714" i="6"/>
  <c r="G714" i="6"/>
  <c r="H714" i="6"/>
  <c r="I714" i="6"/>
  <c r="J714" i="6"/>
  <c r="K714" i="6"/>
  <c r="L714" i="6"/>
  <c r="M714" i="6"/>
  <c r="N714" i="6"/>
  <c r="O714" i="6"/>
  <c r="P714" i="6"/>
  <c r="Q714" i="6"/>
  <c r="R714" i="6"/>
  <c r="S714" i="6"/>
  <c r="T714" i="6"/>
  <c r="D715" i="6"/>
  <c r="E715" i="6"/>
  <c r="F715" i="6"/>
  <c r="G715" i="6"/>
  <c r="H715" i="6"/>
  <c r="I715" i="6"/>
  <c r="J715" i="6"/>
  <c r="K715" i="6"/>
  <c r="L715" i="6"/>
  <c r="M715" i="6"/>
  <c r="N715" i="6"/>
  <c r="O715" i="6"/>
  <c r="P715" i="6"/>
  <c r="Q715" i="6"/>
  <c r="R715" i="6"/>
  <c r="S715" i="6"/>
  <c r="T715" i="6"/>
  <c r="D716" i="6"/>
  <c r="E716" i="6"/>
  <c r="F716" i="6"/>
  <c r="G716" i="6"/>
  <c r="H716" i="6"/>
  <c r="I716" i="6"/>
  <c r="J716" i="6"/>
  <c r="K716" i="6"/>
  <c r="L716" i="6"/>
  <c r="M716" i="6"/>
  <c r="N716" i="6"/>
  <c r="O716" i="6"/>
  <c r="P716" i="6"/>
  <c r="Q716" i="6"/>
  <c r="R716" i="6"/>
  <c r="S716" i="6"/>
  <c r="T716" i="6"/>
  <c r="D717" i="6"/>
  <c r="E717" i="6"/>
  <c r="F717" i="6"/>
  <c r="G717" i="6"/>
  <c r="H717" i="6"/>
  <c r="I717" i="6"/>
  <c r="J717" i="6"/>
  <c r="K717" i="6"/>
  <c r="L717" i="6"/>
  <c r="M717" i="6"/>
  <c r="N717" i="6"/>
  <c r="O717" i="6"/>
  <c r="P717" i="6"/>
  <c r="Q717" i="6"/>
  <c r="R717" i="6"/>
  <c r="S717" i="6"/>
  <c r="T717" i="6"/>
  <c r="D718" i="6"/>
  <c r="E718" i="6"/>
  <c r="F718" i="6"/>
  <c r="G718" i="6"/>
  <c r="H718" i="6"/>
  <c r="I718" i="6"/>
  <c r="J718" i="6"/>
  <c r="K718" i="6"/>
  <c r="L718" i="6"/>
  <c r="M718" i="6"/>
  <c r="N718" i="6"/>
  <c r="O718" i="6"/>
  <c r="P718" i="6"/>
  <c r="Q718" i="6"/>
  <c r="R718" i="6"/>
  <c r="S718" i="6"/>
  <c r="T718" i="6"/>
  <c r="D719" i="6"/>
  <c r="E719" i="6"/>
  <c r="F719" i="6"/>
  <c r="G719" i="6"/>
  <c r="H719" i="6"/>
  <c r="I719" i="6"/>
  <c r="J719" i="6"/>
  <c r="K719" i="6"/>
  <c r="L719" i="6"/>
  <c r="M719" i="6"/>
  <c r="N719" i="6"/>
  <c r="O719" i="6"/>
  <c r="P719" i="6"/>
  <c r="Q719" i="6"/>
  <c r="R719" i="6"/>
  <c r="S719" i="6"/>
  <c r="T719" i="6"/>
  <c r="D720" i="6"/>
  <c r="E720" i="6"/>
  <c r="F720" i="6"/>
  <c r="G720" i="6"/>
  <c r="H720" i="6"/>
  <c r="I720" i="6"/>
  <c r="J720" i="6"/>
  <c r="K720" i="6"/>
  <c r="L720" i="6"/>
  <c r="M720" i="6"/>
  <c r="N720" i="6"/>
  <c r="O720" i="6"/>
  <c r="P720" i="6"/>
  <c r="Q720" i="6"/>
  <c r="R720" i="6"/>
  <c r="S720" i="6"/>
  <c r="T720" i="6"/>
  <c r="D721" i="6"/>
  <c r="E721" i="6"/>
  <c r="F721" i="6"/>
  <c r="G721" i="6"/>
  <c r="H721" i="6"/>
  <c r="I721" i="6"/>
  <c r="J721" i="6"/>
  <c r="K721" i="6"/>
  <c r="L721" i="6"/>
  <c r="M721" i="6"/>
  <c r="N721" i="6"/>
  <c r="O721" i="6"/>
  <c r="P721" i="6"/>
  <c r="Q721" i="6"/>
  <c r="R721" i="6"/>
  <c r="S721" i="6"/>
  <c r="T721" i="6"/>
  <c r="D722" i="6"/>
  <c r="E722" i="6"/>
  <c r="F722" i="6"/>
  <c r="G722" i="6"/>
  <c r="H722" i="6"/>
  <c r="I722" i="6"/>
  <c r="J722" i="6"/>
  <c r="K722" i="6"/>
  <c r="L722" i="6"/>
  <c r="M722" i="6"/>
  <c r="N722" i="6"/>
  <c r="O722" i="6"/>
  <c r="P722" i="6"/>
  <c r="Q722" i="6"/>
  <c r="R722" i="6"/>
  <c r="S722" i="6"/>
  <c r="T722" i="6"/>
  <c r="D723" i="6"/>
  <c r="E723" i="6"/>
  <c r="F723" i="6"/>
  <c r="G723" i="6"/>
  <c r="H723" i="6"/>
  <c r="I723" i="6"/>
  <c r="J723" i="6"/>
  <c r="K723" i="6"/>
  <c r="L723" i="6"/>
  <c r="M723" i="6"/>
  <c r="N723" i="6"/>
  <c r="O723" i="6"/>
  <c r="P723" i="6"/>
  <c r="Q723" i="6"/>
  <c r="R723" i="6"/>
  <c r="S723" i="6"/>
  <c r="T723" i="6"/>
  <c r="D724" i="6"/>
  <c r="E724" i="6"/>
  <c r="F724" i="6"/>
  <c r="G724" i="6"/>
  <c r="H724" i="6"/>
  <c r="I724" i="6"/>
  <c r="J724" i="6"/>
  <c r="K724" i="6"/>
  <c r="L724" i="6"/>
  <c r="M724" i="6"/>
  <c r="N724" i="6"/>
  <c r="O724" i="6"/>
  <c r="P724" i="6"/>
  <c r="Q724" i="6"/>
  <c r="R724" i="6"/>
  <c r="S724" i="6"/>
  <c r="T724" i="6"/>
  <c r="D725" i="6"/>
  <c r="E725" i="6"/>
  <c r="F725" i="6"/>
  <c r="G725" i="6"/>
  <c r="H725" i="6"/>
  <c r="I725" i="6"/>
  <c r="J725" i="6"/>
  <c r="K725" i="6"/>
  <c r="L725" i="6"/>
  <c r="M725" i="6"/>
  <c r="N725" i="6"/>
  <c r="O725" i="6"/>
  <c r="P725" i="6"/>
  <c r="Q725" i="6"/>
  <c r="R725" i="6"/>
  <c r="S725" i="6"/>
  <c r="T725" i="6"/>
  <c r="D726" i="6"/>
  <c r="E726" i="6"/>
  <c r="F726" i="6"/>
  <c r="G726" i="6"/>
  <c r="H726" i="6"/>
  <c r="I726" i="6"/>
  <c r="J726" i="6"/>
  <c r="K726" i="6"/>
  <c r="L726" i="6"/>
  <c r="M726" i="6"/>
  <c r="N726" i="6"/>
  <c r="O726" i="6"/>
  <c r="P726" i="6"/>
  <c r="Q726" i="6"/>
  <c r="R726" i="6"/>
  <c r="S726" i="6"/>
  <c r="T726" i="6"/>
  <c r="D727" i="6"/>
  <c r="E727" i="6"/>
  <c r="F727" i="6"/>
  <c r="G727" i="6"/>
  <c r="H727" i="6"/>
  <c r="I727" i="6"/>
  <c r="J727" i="6"/>
  <c r="K727" i="6"/>
  <c r="L727" i="6"/>
  <c r="M727" i="6"/>
  <c r="N727" i="6"/>
  <c r="O727" i="6"/>
  <c r="P727" i="6"/>
  <c r="Q727" i="6"/>
  <c r="R727" i="6"/>
  <c r="S727" i="6"/>
  <c r="T727" i="6"/>
  <c r="D728" i="6"/>
  <c r="E728" i="6"/>
  <c r="F728" i="6"/>
  <c r="G728" i="6"/>
  <c r="H728" i="6"/>
  <c r="I728" i="6"/>
  <c r="J728" i="6"/>
  <c r="K728" i="6"/>
  <c r="L728" i="6"/>
  <c r="M728" i="6"/>
  <c r="N728" i="6"/>
  <c r="O728" i="6"/>
  <c r="P728" i="6"/>
  <c r="Q728" i="6"/>
  <c r="R728" i="6"/>
  <c r="S728" i="6"/>
  <c r="T728" i="6"/>
  <c r="D729" i="6"/>
  <c r="E729" i="6"/>
  <c r="F729" i="6"/>
  <c r="G729" i="6"/>
  <c r="H729" i="6"/>
  <c r="I729" i="6"/>
  <c r="J729" i="6"/>
  <c r="K729" i="6"/>
  <c r="L729" i="6"/>
  <c r="M729" i="6"/>
  <c r="N729" i="6"/>
  <c r="O729" i="6"/>
  <c r="P729" i="6"/>
  <c r="Q729" i="6"/>
  <c r="R729" i="6"/>
  <c r="S729" i="6"/>
  <c r="T729" i="6"/>
  <c r="D730" i="6"/>
  <c r="E730" i="6"/>
  <c r="F730" i="6"/>
  <c r="G730" i="6"/>
  <c r="H730" i="6"/>
  <c r="I730" i="6"/>
  <c r="J730" i="6"/>
  <c r="K730" i="6"/>
  <c r="L730" i="6"/>
  <c r="M730" i="6"/>
  <c r="N730" i="6"/>
  <c r="O730" i="6"/>
  <c r="P730" i="6"/>
  <c r="Q730" i="6"/>
  <c r="R730" i="6"/>
  <c r="S730" i="6"/>
  <c r="T730" i="6"/>
  <c r="D731" i="6"/>
  <c r="E731" i="6"/>
  <c r="F731" i="6"/>
  <c r="G731" i="6"/>
  <c r="H731" i="6"/>
  <c r="I731" i="6"/>
  <c r="J731" i="6"/>
  <c r="K731" i="6"/>
  <c r="L731" i="6"/>
  <c r="M731" i="6"/>
  <c r="N731" i="6"/>
  <c r="O731" i="6"/>
  <c r="P731" i="6"/>
  <c r="Q731" i="6"/>
  <c r="R731" i="6"/>
  <c r="S731" i="6"/>
  <c r="T731" i="6"/>
  <c r="D732" i="6"/>
  <c r="E732" i="6"/>
  <c r="F732" i="6"/>
  <c r="G732" i="6"/>
  <c r="H732" i="6"/>
  <c r="I732" i="6"/>
  <c r="J732" i="6"/>
  <c r="K732" i="6"/>
  <c r="L732" i="6"/>
  <c r="M732" i="6"/>
  <c r="N732" i="6"/>
  <c r="O732" i="6"/>
  <c r="P732" i="6"/>
  <c r="Q732" i="6"/>
  <c r="R732" i="6"/>
  <c r="S732" i="6"/>
  <c r="T732" i="6"/>
  <c r="D733" i="6"/>
  <c r="E733" i="6"/>
  <c r="F733" i="6"/>
  <c r="G733" i="6"/>
  <c r="H733" i="6"/>
  <c r="I733" i="6"/>
  <c r="J733" i="6"/>
  <c r="K733" i="6"/>
  <c r="L733" i="6"/>
  <c r="M733" i="6"/>
  <c r="N733" i="6"/>
  <c r="O733" i="6"/>
  <c r="P733" i="6"/>
  <c r="Q733" i="6"/>
  <c r="R733" i="6"/>
  <c r="S733" i="6"/>
  <c r="T733" i="6"/>
  <c r="D734" i="6"/>
  <c r="E734" i="6"/>
  <c r="F734" i="6"/>
  <c r="G734" i="6"/>
  <c r="H734" i="6"/>
  <c r="I734" i="6"/>
  <c r="J734" i="6"/>
  <c r="K734" i="6"/>
  <c r="L734" i="6"/>
  <c r="M734" i="6"/>
  <c r="N734" i="6"/>
  <c r="O734" i="6"/>
  <c r="P734" i="6"/>
  <c r="Q734" i="6"/>
  <c r="R734" i="6"/>
  <c r="S734" i="6"/>
  <c r="T734" i="6"/>
  <c r="D735" i="6"/>
  <c r="E735" i="6"/>
  <c r="F735" i="6"/>
  <c r="G735" i="6"/>
  <c r="H735" i="6"/>
  <c r="I735" i="6"/>
  <c r="J735" i="6"/>
  <c r="K735" i="6"/>
  <c r="L735" i="6"/>
  <c r="M735" i="6"/>
  <c r="N735" i="6"/>
  <c r="O735" i="6"/>
  <c r="P735" i="6"/>
  <c r="Q735" i="6"/>
  <c r="R735" i="6"/>
  <c r="S735" i="6"/>
  <c r="T735" i="6"/>
  <c r="D736" i="6"/>
  <c r="E736" i="6"/>
  <c r="F736" i="6"/>
  <c r="G736" i="6"/>
  <c r="H736" i="6"/>
  <c r="I736" i="6"/>
  <c r="J736" i="6"/>
  <c r="K736" i="6"/>
  <c r="L736" i="6"/>
  <c r="M736" i="6"/>
  <c r="N736" i="6"/>
  <c r="O736" i="6"/>
  <c r="P736" i="6"/>
  <c r="Q736" i="6"/>
  <c r="R736" i="6"/>
  <c r="S736" i="6"/>
  <c r="T736" i="6"/>
  <c r="D737" i="6"/>
  <c r="E737" i="6"/>
  <c r="F737" i="6"/>
  <c r="G737" i="6"/>
  <c r="H737" i="6"/>
  <c r="I737" i="6"/>
  <c r="J737" i="6"/>
  <c r="K737" i="6"/>
  <c r="L737" i="6"/>
  <c r="M737" i="6"/>
  <c r="N737" i="6"/>
  <c r="O737" i="6"/>
  <c r="P737" i="6"/>
  <c r="Q737" i="6"/>
  <c r="R737" i="6"/>
  <c r="S737" i="6"/>
  <c r="T737" i="6"/>
  <c r="D738" i="6"/>
  <c r="E738" i="6"/>
  <c r="F738" i="6"/>
  <c r="G738" i="6"/>
  <c r="H738" i="6"/>
  <c r="I738" i="6"/>
  <c r="J738" i="6"/>
  <c r="K738" i="6"/>
  <c r="L738" i="6"/>
  <c r="M738" i="6"/>
  <c r="N738" i="6"/>
  <c r="O738" i="6"/>
  <c r="P738" i="6"/>
  <c r="Q738" i="6"/>
  <c r="R738" i="6"/>
  <c r="S738" i="6"/>
  <c r="T738" i="6"/>
  <c r="D739" i="6"/>
  <c r="E739" i="6"/>
  <c r="F739" i="6"/>
  <c r="G739" i="6"/>
  <c r="H739" i="6"/>
  <c r="I739" i="6"/>
  <c r="J739" i="6"/>
  <c r="K739" i="6"/>
  <c r="L739" i="6"/>
  <c r="M739" i="6"/>
  <c r="N739" i="6"/>
  <c r="O739" i="6"/>
  <c r="P739" i="6"/>
  <c r="Q739" i="6"/>
  <c r="R739" i="6"/>
  <c r="S739" i="6"/>
  <c r="T739" i="6"/>
  <c r="D740" i="6"/>
  <c r="E740" i="6"/>
  <c r="F740" i="6"/>
  <c r="G740" i="6"/>
  <c r="H740" i="6"/>
  <c r="I740" i="6"/>
  <c r="J740" i="6"/>
  <c r="K740" i="6"/>
  <c r="L740" i="6"/>
  <c r="M740" i="6"/>
  <c r="N740" i="6"/>
  <c r="O740" i="6"/>
  <c r="P740" i="6"/>
  <c r="Q740" i="6"/>
  <c r="R740" i="6"/>
  <c r="S740" i="6"/>
  <c r="T740" i="6"/>
  <c r="D741" i="6"/>
  <c r="E741" i="6"/>
  <c r="F741" i="6"/>
  <c r="G741" i="6"/>
  <c r="H741" i="6"/>
  <c r="I741" i="6"/>
  <c r="J741" i="6"/>
  <c r="K741" i="6"/>
  <c r="L741" i="6"/>
  <c r="M741" i="6"/>
  <c r="N741" i="6"/>
  <c r="O741" i="6"/>
  <c r="P741" i="6"/>
  <c r="Q741" i="6"/>
  <c r="R741" i="6"/>
  <c r="S741" i="6"/>
  <c r="T741" i="6"/>
  <c r="D742" i="6"/>
  <c r="E742" i="6"/>
  <c r="F742" i="6"/>
  <c r="G742" i="6"/>
  <c r="H742" i="6"/>
  <c r="I742" i="6"/>
  <c r="J742" i="6"/>
  <c r="K742" i="6"/>
  <c r="L742" i="6"/>
  <c r="M742" i="6"/>
  <c r="N742" i="6"/>
  <c r="O742" i="6"/>
  <c r="P742" i="6"/>
  <c r="Q742" i="6"/>
  <c r="R742" i="6"/>
  <c r="S742" i="6"/>
  <c r="T742" i="6"/>
  <c r="D743" i="6"/>
  <c r="E743" i="6"/>
  <c r="F743" i="6"/>
  <c r="G743" i="6"/>
  <c r="H743" i="6"/>
  <c r="I743" i="6"/>
  <c r="J743" i="6"/>
  <c r="K743" i="6"/>
  <c r="L743" i="6"/>
  <c r="M743" i="6"/>
  <c r="N743" i="6"/>
  <c r="O743" i="6"/>
  <c r="P743" i="6"/>
  <c r="Q743" i="6"/>
  <c r="R743" i="6"/>
  <c r="S743" i="6"/>
  <c r="T743" i="6"/>
  <c r="D744" i="6"/>
  <c r="E744" i="6"/>
  <c r="F744" i="6"/>
  <c r="G744" i="6"/>
  <c r="H744" i="6"/>
  <c r="I744" i="6"/>
  <c r="J744" i="6"/>
  <c r="K744" i="6"/>
  <c r="L744" i="6"/>
  <c r="M744" i="6"/>
  <c r="N744" i="6"/>
  <c r="O744" i="6"/>
  <c r="P744" i="6"/>
  <c r="Q744" i="6"/>
  <c r="R744" i="6"/>
  <c r="S744" i="6"/>
  <c r="T744" i="6"/>
  <c r="D745" i="6"/>
  <c r="E745" i="6"/>
  <c r="F745" i="6"/>
  <c r="G745" i="6"/>
  <c r="H745" i="6"/>
  <c r="I745" i="6"/>
  <c r="J745" i="6"/>
  <c r="K745" i="6"/>
  <c r="L745" i="6"/>
  <c r="M745" i="6"/>
  <c r="N745" i="6"/>
  <c r="O745" i="6"/>
  <c r="P745" i="6"/>
  <c r="Q745" i="6"/>
  <c r="R745" i="6"/>
  <c r="S745" i="6"/>
  <c r="T745" i="6"/>
  <c r="D746" i="6"/>
  <c r="E746" i="6"/>
  <c r="F746" i="6"/>
  <c r="G746" i="6"/>
  <c r="H746" i="6"/>
  <c r="I746" i="6"/>
  <c r="J746" i="6"/>
  <c r="K746" i="6"/>
  <c r="L746" i="6"/>
  <c r="M746" i="6"/>
  <c r="N746" i="6"/>
  <c r="O746" i="6"/>
  <c r="P746" i="6"/>
  <c r="Q746" i="6"/>
  <c r="R746" i="6"/>
  <c r="S746" i="6"/>
  <c r="T746" i="6"/>
  <c r="D747" i="6"/>
  <c r="E747" i="6"/>
  <c r="F747" i="6"/>
  <c r="G747" i="6"/>
  <c r="H747" i="6"/>
  <c r="I747" i="6"/>
  <c r="J747" i="6"/>
  <c r="K747" i="6"/>
  <c r="L747" i="6"/>
  <c r="M747" i="6"/>
  <c r="N747" i="6"/>
  <c r="O747" i="6"/>
  <c r="P747" i="6"/>
  <c r="Q747" i="6"/>
  <c r="R747" i="6"/>
  <c r="S747" i="6"/>
  <c r="T747" i="6"/>
  <c r="D748" i="6"/>
  <c r="E748" i="6"/>
  <c r="F748" i="6"/>
  <c r="G748" i="6"/>
  <c r="H748" i="6"/>
  <c r="I748" i="6"/>
  <c r="J748" i="6"/>
  <c r="K748" i="6"/>
  <c r="L748" i="6"/>
  <c r="M748" i="6"/>
  <c r="N748" i="6"/>
  <c r="O748" i="6"/>
  <c r="P748" i="6"/>
  <c r="Q748" i="6"/>
  <c r="R748" i="6"/>
  <c r="S748" i="6"/>
  <c r="T748" i="6"/>
  <c r="D749" i="6"/>
  <c r="E749" i="6"/>
  <c r="F749" i="6"/>
  <c r="G749" i="6"/>
  <c r="H749" i="6"/>
  <c r="I749" i="6"/>
  <c r="J749" i="6"/>
  <c r="K749" i="6"/>
  <c r="L749" i="6"/>
  <c r="M749" i="6"/>
  <c r="N749" i="6"/>
  <c r="O749" i="6"/>
  <c r="P749" i="6"/>
  <c r="Q749" i="6"/>
  <c r="R749" i="6"/>
  <c r="S749" i="6"/>
  <c r="T749" i="6"/>
  <c r="D750" i="6"/>
  <c r="E750" i="6"/>
  <c r="F750" i="6"/>
  <c r="G750" i="6"/>
  <c r="H750" i="6"/>
  <c r="I750" i="6"/>
  <c r="J750" i="6"/>
  <c r="K750" i="6"/>
  <c r="L750" i="6"/>
  <c r="M750" i="6"/>
  <c r="N750" i="6"/>
  <c r="O750" i="6"/>
  <c r="P750" i="6"/>
  <c r="Q750" i="6"/>
  <c r="R750" i="6"/>
  <c r="S750" i="6"/>
  <c r="T750" i="6"/>
  <c r="D751" i="6"/>
  <c r="E751" i="6"/>
  <c r="F751" i="6"/>
  <c r="G751" i="6"/>
  <c r="H751" i="6"/>
  <c r="I751" i="6"/>
  <c r="J751" i="6"/>
  <c r="K751" i="6"/>
  <c r="L751" i="6"/>
  <c r="M751" i="6"/>
  <c r="N751" i="6"/>
  <c r="O751" i="6"/>
  <c r="P751" i="6"/>
  <c r="Q751" i="6"/>
  <c r="R751" i="6"/>
  <c r="S751" i="6"/>
  <c r="T751" i="6"/>
  <c r="D752" i="6"/>
  <c r="E752" i="6"/>
  <c r="F752" i="6"/>
  <c r="G752" i="6"/>
  <c r="H752" i="6"/>
  <c r="I752" i="6"/>
  <c r="J752" i="6"/>
  <c r="K752" i="6"/>
  <c r="L752" i="6"/>
  <c r="M752" i="6"/>
  <c r="N752" i="6"/>
  <c r="O752" i="6"/>
  <c r="P752" i="6"/>
  <c r="Q752" i="6"/>
  <c r="R752" i="6"/>
  <c r="S752" i="6"/>
  <c r="T752" i="6"/>
  <c r="D753" i="6"/>
  <c r="E753" i="6"/>
  <c r="F753" i="6"/>
  <c r="G753" i="6"/>
  <c r="H753" i="6"/>
  <c r="I753" i="6"/>
  <c r="J753" i="6"/>
  <c r="K753" i="6"/>
  <c r="L753" i="6"/>
  <c r="M753" i="6"/>
  <c r="N753" i="6"/>
  <c r="O753" i="6"/>
  <c r="P753" i="6"/>
  <c r="Q753" i="6"/>
  <c r="R753" i="6"/>
  <c r="S753" i="6"/>
  <c r="T753" i="6"/>
  <c r="D754" i="6"/>
  <c r="E754" i="6"/>
  <c r="F754" i="6"/>
  <c r="G754" i="6"/>
  <c r="H754" i="6"/>
  <c r="I754" i="6"/>
  <c r="J754" i="6"/>
  <c r="K754" i="6"/>
  <c r="L754" i="6"/>
  <c r="M754" i="6"/>
  <c r="N754" i="6"/>
  <c r="O754" i="6"/>
  <c r="P754" i="6"/>
  <c r="Q754" i="6"/>
  <c r="R754" i="6"/>
  <c r="S754" i="6"/>
  <c r="T754" i="6"/>
  <c r="D755" i="6"/>
  <c r="E755" i="6"/>
  <c r="F755" i="6"/>
  <c r="G755" i="6"/>
  <c r="H755" i="6"/>
  <c r="I755" i="6"/>
  <c r="J755" i="6"/>
  <c r="K755" i="6"/>
  <c r="L755" i="6"/>
  <c r="M755" i="6"/>
  <c r="N755" i="6"/>
  <c r="O755" i="6"/>
  <c r="P755" i="6"/>
  <c r="Q755" i="6"/>
  <c r="R755" i="6"/>
  <c r="S755" i="6"/>
  <c r="T755" i="6"/>
  <c r="D756" i="6"/>
  <c r="E756" i="6"/>
  <c r="F756" i="6"/>
  <c r="G756" i="6"/>
  <c r="H756" i="6"/>
  <c r="I756" i="6"/>
  <c r="J756" i="6"/>
  <c r="K756" i="6"/>
  <c r="L756" i="6"/>
  <c r="M756" i="6"/>
  <c r="N756" i="6"/>
  <c r="O756" i="6"/>
  <c r="P756" i="6"/>
  <c r="Q756" i="6"/>
  <c r="R756" i="6"/>
  <c r="S756" i="6"/>
  <c r="T756" i="6"/>
  <c r="D757" i="6"/>
  <c r="E757" i="6"/>
  <c r="F757" i="6"/>
  <c r="G757" i="6"/>
  <c r="H757" i="6"/>
  <c r="I757" i="6"/>
  <c r="J757" i="6"/>
  <c r="K757" i="6"/>
  <c r="L757" i="6"/>
  <c r="M757" i="6"/>
  <c r="N757" i="6"/>
  <c r="O757" i="6"/>
  <c r="P757" i="6"/>
  <c r="Q757" i="6"/>
  <c r="R757" i="6"/>
  <c r="S757" i="6"/>
  <c r="T757" i="6"/>
  <c r="D758" i="6"/>
  <c r="E758" i="6"/>
  <c r="F758" i="6"/>
  <c r="G758" i="6"/>
  <c r="H758" i="6"/>
  <c r="I758" i="6"/>
  <c r="J758" i="6"/>
  <c r="K758" i="6"/>
  <c r="L758" i="6"/>
  <c r="M758" i="6"/>
  <c r="N758" i="6"/>
  <c r="O758" i="6"/>
  <c r="P758" i="6"/>
  <c r="Q758" i="6"/>
  <c r="R758" i="6"/>
  <c r="S758" i="6"/>
  <c r="T758" i="6"/>
  <c r="D759" i="6"/>
  <c r="E759" i="6"/>
  <c r="F759" i="6"/>
  <c r="G759" i="6"/>
  <c r="H759" i="6"/>
  <c r="I759" i="6"/>
  <c r="J759" i="6"/>
  <c r="K759" i="6"/>
  <c r="L759" i="6"/>
  <c r="M759" i="6"/>
  <c r="N759" i="6"/>
  <c r="O759" i="6"/>
  <c r="P759" i="6"/>
  <c r="Q759" i="6"/>
  <c r="R759" i="6"/>
  <c r="S759" i="6"/>
  <c r="T759" i="6"/>
  <c r="D760" i="6"/>
  <c r="E760" i="6"/>
  <c r="F760" i="6"/>
  <c r="G760" i="6"/>
  <c r="H760" i="6"/>
  <c r="I760" i="6"/>
  <c r="J760" i="6"/>
  <c r="K760" i="6"/>
  <c r="L760" i="6"/>
  <c r="M760" i="6"/>
  <c r="N760" i="6"/>
  <c r="O760" i="6"/>
  <c r="P760" i="6"/>
  <c r="Q760" i="6"/>
  <c r="R760" i="6"/>
  <c r="S760" i="6"/>
  <c r="T760" i="6"/>
  <c r="D761" i="6"/>
  <c r="E761" i="6"/>
  <c r="F761" i="6"/>
  <c r="G761" i="6"/>
  <c r="H761" i="6"/>
  <c r="I761" i="6"/>
  <c r="J761" i="6"/>
  <c r="K761" i="6"/>
  <c r="L761" i="6"/>
  <c r="M761" i="6"/>
  <c r="N761" i="6"/>
  <c r="O761" i="6"/>
  <c r="P761" i="6"/>
  <c r="Q761" i="6"/>
  <c r="R761" i="6"/>
  <c r="S761" i="6"/>
  <c r="T761" i="6"/>
  <c r="D762" i="6"/>
  <c r="E762" i="6"/>
  <c r="F762" i="6"/>
  <c r="G762" i="6"/>
  <c r="H762" i="6"/>
  <c r="I762" i="6"/>
  <c r="J762" i="6"/>
  <c r="K762" i="6"/>
  <c r="L762" i="6"/>
  <c r="M762" i="6"/>
  <c r="N762" i="6"/>
  <c r="O762" i="6"/>
  <c r="P762" i="6"/>
  <c r="Q762" i="6"/>
  <c r="R762" i="6"/>
  <c r="S762" i="6"/>
  <c r="T762" i="6"/>
  <c r="D763" i="6"/>
  <c r="E763" i="6"/>
  <c r="F763" i="6"/>
  <c r="G763" i="6"/>
  <c r="H763" i="6"/>
  <c r="I763" i="6"/>
  <c r="J763" i="6"/>
  <c r="K763" i="6"/>
  <c r="L763" i="6"/>
  <c r="M763" i="6"/>
  <c r="N763" i="6"/>
  <c r="O763" i="6"/>
  <c r="P763" i="6"/>
  <c r="Q763" i="6"/>
  <c r="R763" i="6"/>
  <c r="S763" i="6"/>
  <c r="T763" i="6"/>
  <c r="D764" i="6"/>
  <c r="E764" i="6"/>
  <c r="F764" i="6"/>
  <c r="G764" i="6"/>
  <c r="H764" i="6"/>
  <c r="I764" i="6"/>
  <c r="J764" i="6"/>
  <c r="K764" i="6"/>
  <c r="L764" i="6"/>
  <c r="M764" i="6"/>
  <c r="N764" i="6"/>
  <c r="O764" i="6"/>
  <c r="P764" i="6"/>
  <c r="Q764" i="6"/>
  <c r="R764" i="6"/>
  <c r="S764" i="6"/>
  <c r="T764" i="6"/>
  <c r="D765" i="6"/>
  <c r="E765" i="6"/>
  <c r="F765" i="6"/>
  <c r="G765" i="6"/>
  <c r="H765" i="6"/>
  <c r="I765" i="6"/>
  <c r="J765" i="6"/>
  <c r="K765" i="6"/>
  <c r="L765" i="6"/>
  <c r="M765" i="6"/>
  <c r="N765" i="6"/>
  <c r="O765" i="6"/>
  <c r="P765" i="6"/>
  <c r="Q765" i="6"/>
  <c r="R765" i="6"/>
  <c r="S765" i="6"/>
  <c r="T765" i="6"/>
  <c r="D766" i="6"/>
  <c r="E766" i="6"/>
  <c r="F766" i="6"/>
  <c r="G766" i="6"/>
  <c r="H766" i="6"/>
  <c r="I766" i="6"/>
  <c r="J766" i="6"/>
  <c r="K766" i="6"/>
  <c r="L766" i="6"/>
  <c r="M766" i="6"/>
  <c r="N766" i="6"/>
  <c r="O766" i="6"/>
  <c r="P766" i="6"/>
  <c r="Q766" i="6"/>
  <c r="R766" i="6"/>
  <c r="S766" i="6"/>
  <c r="T766" i="6"/>
  <c r="D767" i="6"/>
  <c r="E767" i="6"/>
  <c r="F767" i="6"/>
  <c r="G767" i="6"/>
  <c r="H767" i="6"/>
  <c r="I767" i="6"/>
  <c r="J767" i="6"/>
  <c r="K767" i="6"/>
  <c r="L767" i="6"/>
  <c r="M767" i="6"/>
  <c r="N767" i="6"/>
  <c r="O767" i="6"/>
  <c r="P767" i="6"/>
  <c r="Q767" i="6"/>
  <c r="R767" i="6"/>
  <c r="S767" i="6"/>
  <c r="T767" i="6"/>
  <c r="D768" i="6"/>
  <c r="E768" i="6"/>
  <c r="F768" i="6"/>
  <c r="G768" i="6"/>
  <c r="H768" i="6"/>
  <c r="I768" i="6"/>
  <c r="J768" i="6"/>
  <c r="K768" i="6"/>
  <c r="L768" i="6"/>
  <c r="M768" i="6"/>
  <c r="N768" i="6"/>
  <c r="O768" i="6"/>
  <c r="P768" i="6"/>
  <c r="Q768" i="6"/>
  <c r="R768" i="6"/>
  <c r="S768" i="6"/>
  <c r="T768" i="6"/>
  <c r="D769" i="6"/>
  <c r="E769" i="6"/>
  <c r="F769" i="6"/>
  <c r="G769" i="6"/>
  <c r="H769" i="6"/>
  <c r="I769" i="6"/>
  <c r="J769" i="6"/>
  <c r="K769" i="6"/>
  <c r="L769" i="6"/>
  <c r="M769" i="6"/>
  <c r="N769" i="6"/>
  <c r="O769" i="6"/>
  <c r="P769" i="6"/>
  <c r="Q769" i="6"/>
  <c r="R769" i="6"/>
  <c r="S769" i="6"/>
  <c r="T769" i="6"/>
  <c r="D770" i="6"/>
  <c r="E770" i="6"/>
  <c r="F770" i="6"/>
  <c r="G770" i="6"/>
  <c r="H770" i="6"/>
  <c r="I770" i="6"/>
  <c r="J770" i="6"/>
  <c r="K770" i="6"/>
  <c r="L770" i="6"/>
  <c r="M770" i="6"/>
  <c r="N770" i="6"/>
  <c r="O770" i="6"/>
  <c r="P770" i="6"/>
  <c r="Q770" i="6"/>
  <c r="R770" i="6"/>
  <c r="S770" i="6"/>
  <c r="T770" i="6"/>
  <c r="D771" i="6"/>
  <c r="E771" i="6"/>
  <c r="F771" i="6"/>
  <c r="G771" i="6"/>
  <c r="H771" i="6"/>
  <c r="I771" i="6"/>
  <c r="J771" i="6"/>
  <c r="K771" i="6"/>
  <c r="L771" i="6"/>
  <c r="M771" i="6"/>
  <c r="N771" i="6"/>
  <c r="O771" i="6"/>
  <c r="P771" i="6"/>
  <c r="Q771" i="6"/>
  <c r="R771" i="6"/>
  <c r="S771" i="6"/>
  <c r="T771" i="6"/>
  <c r="D772" i="6"/>
  <c r="E772" i="6"/>
  <c r="F772" i="6"/>
  <c r="G772" i="6"/>
  <c r="H772" i="6"/>
  <c r="I772" i="6"/>
  <c r="J772" i="6"/>
  <c r="K772" i="6"/>
  <c r="L772" i="6"/>
  <c r="M772" i="6"/>
  <c r="N772" i="6"/>
  <c r="O772" i="6"/>
  <c r="P772" i="6"/>
  <c r="Q772" i="6"/>
  <c r="R772" i="6"/>
  <c r="S772" i="6"/>
  <c r="T772" i="6"/>
  <c r="D773" i="6"/>
  <c r="E773" i="6"/>
  <c r="F773" i="6"/>
  <c r="G773" i="6"/>
  <c r="H773" i="6"/>
  <c r="I773" i="6"/>
  <c r="J773" i="6"/>
  <c r="K773" i="6"/>
  <c r="L773" i="6"/>
  <c r="M773" i="6"/>
  <c r="N773" i="6"/>
  <c r="O773" i="6"/>
  <c r="P773" i="6"/>
  <c r="Q773" i="6"/>
  <c r="R773" i="6"/>
  <c r="S773" i="6"/>
  <c r="T773" i="6"/>
  <c r="D774" i="6"/>
  <c r="E774" i="6"/>
  <c r="F774" i="6"/>
  <c r="G774" i="6"/>
  <c r="H774" i="6"/>
  <c r="I774" i="6"/>
  <c r="J774" i="6"/>
  <c r="K774" i="6"/>
  <c r="L774" i="6"/>
  <c r="M774" i="6"/>
  <c r="N774" i="6"/>
  <c r="O774" i="6"/>
  <c r="P774" i="6"/>
  <c r="Q774" i="6"/>
  <c r="R774" i="6"/>
  <c r="S774" i="6"/>
  <c r="T774" i="6"/>
  <c r="D775" i="6"/>
  <c r="E775" i="6"/>
  <c r="F775" i="6"/>
  <c r="G775" i="6"/>
  <c r="H775" i="6"/>
  <c r="I775" i="6"/>
  <c r="J775" i="6"/>
  <c r="K775" i="6"/>
  <c r="L775" i="6"/>
  <c r="M775" i="6"/>
  <c r="N775" i="6"/>
  <c r="O775" i="6"/>
  <c r="P775" i="6"/>
  <c r="Q775" i="6"/>
  <c r="R775" i="6"/>
  <c r="S775" i="6"/>
  <c r="T775" i="6"/>
  <c r="D776" i="6"/>
  <c r="E776" i="6"/>
  <c r="F776" i="6"/>
  <c r="G776" i="6"/>
  <c r="H776" i="6"/>
  <c r="I776" i="6"/>
  <c r="J776" i="6"/>
  <c r="K776" i="6"/>
  <c r="L776" i="6"/>
  <c r="M776" i="6"/>
  <c r="N776" i="6"/>
  <c r="O776" i="6"/>
  <c r="P776" i="6"/>
  <c r="Q776" i="6"/>
  <c r="R776" i="6"/>
  <c r="S776" i="6"/>
  <c r="T776" i="6"/>
  <c r="D777" i="6"/>
  <c r="E777" i="6"/>
  <c r="F777" i="6"/>
  <c r="G777" i="6"/>
  <c r="H777" i="6"/>
  <c r="I777" i="6"/>
  <c r="J777" i="6"/>
  <c r="K777" i="6"/>
  <c r="L777" i="6"/>
  <c r="M777" i="6"/>
  <c r="N777" i="6"/>
  <c r="O777" i="6"/>
  <c r="P777" i="6"/>
  <c r="Q777" i="6"/>
  <c r="R777" i="6"/>
  <c r="S777" i="6"/>
  <c r="T777" i="6"/>
  <c r="D778" i="6"/>
  <c r="E778" i="6"/>
  <c r="F778" i="6"/>
  <c r="G778" i="6"/>
  <c r="H778" i="6"/>
  <c r="I778" i="6"/>
  <c r="J778" i="6"/>
  <c r="K778" i="6"/>
  <c r="L778" i="6"/>
  <c r="M778" i="6"/>
  <c r="N778" i="6"/>
  <c r="O778" i="6"/>
  <c r="P778" i="6"/>
  <c r="Q778" i="6"/>
  <c r="R778" i="6"/>
  <c r="S778" i="6"/>
  <c r="T778" i="6"/>
  <c r="D779" i="6"/>
  <c r="E779" i="6"/>
  <c r="F779" i="6"/>
  <c r="G779" i="6"/>
  <c r="H779" i="6"/>
  <c r="I779" i="6"/>
  <c r="J779" i="6"/>
  <c r="K779" i="6"/>
  <c r="L779" i="6"/>
  <c r="M779" i="6"/>
  <c r="N779" i="6"/>
  <c r="O779" i="6"/>
  <c r="P779" i="6"/>
  <c r="Q779" i="6"/>
  <c r="R779" i="6"/>
  <c r="S779" i="6"/>
  <c r="T779" i="6"/>
  <c r="D780" i="6"/>
  <c r="E780" i="6"/>
  <c r="F780" i="6"/>
  <c r="G780" i="6"/>
  <c r="H780" i="6"/>
  <c r="I780" i="6"/>
  <c r="J780" i="6"/>
  <c r="K780" i="6"/>
  <c r="L780" i="6"/>
  <c r="M780" i="6"/>
  <c r="N780" i="6"/>
  <c r="O780" i="6"/>
  <c r="P780" i="6"/>
  <c r="Q780" i="6"/>
  <c r="R780" i="6"/>
  <c r="S780" i="6"/>
  <c r="T780" i="6"/>
  <c r="D781" i="6"/>
  <c r="E781" i="6"/>
  <c r="F781" i="6"/>
  <c r="G781" i="6"/>
  <c r="H781" i="6"/>
  <c r="I781" i="6"/>
  <c r="J781" i="6"/>
  <c r="K781" i="6"/>
  <c r="L781" i="6"/>
  <c r="M781" i="6"/>
  <c r="N781" i="6"/>
  <c r="O781" i="6"/>
  <c r="P781" i="6"/>
  <c r="Q781" i="6"/>
  <c r="R781" i="6"/>
  <c r="S781" i="6"/>
  <c r="T781" i="6"/>
  <c r="D782" i="6"/>
  <c r="E782" i="6"/>
  <c r="F782" i="6"/>
  <c r="G782" i="6"/>
  <c r="H782" i="6"/>
  <c r="I782" i="6"/>
  <c r="J782" i="6"/>
  <c r="K782" i="6"/>
  <c r="L782" i="6"/>
  <c r="M782" i="6"/>
  <c r="N782" i="6"/>
  <c r="O782" i="6"/>
  <c r="P782" i="6"/>
  <c r="Q782" i="6"/>
  <c r="R782" i="6"/>
  <c r="S782" i="6"/>
  <c r="T782" i="6"/>
  <c r="D783" i="6"/>
  <c r="E783" i="6"/>
  <c r="F783" i="6"/>
  <c r="G783" i="6"/>
  <c r="H783" i="6"/>
  <c r="I783" i="6"/>
  <c r="J783" i="6"/>
  <c r="K783" i="6"/>
  <c r="L783" i="6"/>
  <c r="M783" i="6"/>
  <c r="N783" i="6"/>
  <c r="O783" i="6"/>
  <c r="P783" i="6"/>
  <c r="Q783" i="6"/>
  <c r="R783" i="6"/>
  <c r="S783" i="6"/>
  <c r="T783" i="6"/>
  <c r="D784" i="6"/>
  <c r="E784" i="6"/>
  <c r="F784" i="6"/>
  <c r="G784" i="6"/>
  <c r="H784" i="6"/>
  <c r="I784" i="6"/>
  <c r="J784" i="6"/>
  <c r="K784" i="6"/>
  <c r="L784" i="6"/>
  <c r="M784" i="6"/>
  <c r="N784" i="6"/>
  <c r="O784" i="6"/>
  <c r="P784" i="6"/>
  <c r="Q784" i="6"/>
  <c r="R784" i="6"/>
  <c r="S784" i="6"/>
  <c r="T784" i="6"/>
  <c r="D785" i="6"/>
  <c r="E785" i="6"/>
  <c r="F785" i="6"/>
  <c r="G785" i="6"/>
  <c r="H785" i="6"/>
  <c r="I785" i="6"/>
  <c r="J785" i="6"/>
  <c r="K785" i="6"/>
  <c r="L785" i="6"/>
  <c r="M785" i="6"/>
  <c r="N785" i="6"/>
  <c r="O785" i="6"/>
  <c r="P785" i="6"/>
  <c r="Q785" i="6"/>
  <c r="R785" i="6"/>
  <c r="S785" i="6"/>
  <c r="T785" i="6"/>
  <c r="D786" i="6"/>
  <c r="E786" i="6"/>
  <c r="F786" i="6"/>
  <c r="G786" i="6"/>
  <c r="H786" i="6"/>
  <c r="I786" i="6"/>
  <c r="J786" i="6"/>
  <c r="K786" i="6"/>
  <c r="L786" i="6"/>
  <c r="M786" i="6"/>
  <c r="N786" i="6"/>
  <c r="O786" i="6"/>
  <c r="P786" i="6"/>
  <c r="Q786" i="6"/>
  <c r="R786" i="6"/>
  <c r="S786" i="6"/>
  <c r="T786" i="6"/>
  <c r="D787" i="6"/>
  <c r="E787" i="6"/>
  <c r="F787" i="6"/>
  <c r="G787" i="6"/>
  <c r="H787" i="6"/>
  <c r="I787" i="6"/>
  <c r="J787" i="6"/>
  <c r="K787" i="6"/>
  <c r="L787" i="6"/>
  <c r="M787" i="6"/>
  <c r="N787" i="6"/>
  <c r="O787" i="6"/>
  <c r="P787" i="6"/>
  <c r="Q787" i="6"/>
  <c r="R787" i="6"/>
  <c r="S787" i="6"/>
  <c r="T787" i="6"/>
  <c r="D788" i="6"/>
  <c r="E788" i="6"/>
  <c r="F788" i="6"/>
  <c r="G788" i="6"/>
  <c r="H788" i="6"/>
  <c r="I788" i="6"/>
  <c r="J788" i="6"/>
  <c r="K788" i="6"/>
  <c r="L788" i="6"/>
  <c r="M788" i="6"/>
  <c r="N788" i="6"/>
  <c r="O788" i="6"/>
  <c r="P788" i="6"/>
  <c r="Q788" i="6"/>
  <c r="R788" i="6"/>
  <c r="S788" i="6"/>
  <c r="T788" i="6"/>
  <c r="D789" i="6"/>
  <c r="E789" i="6"/>
  <c r="F789" i="6"/>
  <c r="G789" i="6"/>
  <c r="H789" i="6"/>
  <c r="I789" i="6"/>
  <c r="J789" i="6"/>
  <c r="K789" i="6"/>
  <c r="L789" i="6"/>
  <c r="M789" i="6"/>
  <c r="N789" i="6"/>
  <c r="O789" i="6"/>
  <c r="P789" i="6"/>
  <c r="Q789" i="6"/>
  <c r="R789" i="6"/>
  <c r="S789" i="6"/>
  <c r="T789" i="6"/>
  <c r="D790" i="6"/>
  <c r="E790" i="6"/>
  <c r="F790" i="6"/>
  <c r="G790" i="6"/>
  <c r="H790" i="6"/>
  <c r="I790" i="6"/>
  <c r="J790" i="6"/>
  <c r="K790" i="6"/>
  <c r="L790" i="6"/>
  <c r="M790" i="6"/>
  <c r="N790" i="6"/>
  <c r="O790" i="6"/>
  <c r="P790" i="6"/>
  <c r="Q790" i="6"/>
  <c r="R790" i="6"/>
  <c r="S790" i="6"/>
  <c r="T790" i="6"/>
  <c r="D791" i="6"/>
  <c r="E791" i="6"/>
  <c r="F791" i="6"/>
  <c r="G791" i="6"/>
  <c r="H791" i="6"/>
  <c r="I791" i="6"/>
  <c r="J791" i="6"/>
  <c r="K791" i="6"/>
  <c r="L791" i="6"/>
  <c r="M791" i="6"/>
  <c r="N791" i="6"/>
  <c r="O791" i="6"/>
  <c r="P791" i="6"/>
  <c r="Q791" i="6"/>
  <c r="R791" i="6"/>
  <c r="S791" i="6"/>
  <c r="T791" i="6"/>
  <c r="D792" i="6"/>
  <c r="E792" i="6"/>
  <c r="F792" i="6"/>
  <c r="G792" i="6"/>
  <c r="H792" i="6"/>
  <c r="I792" i="6"/>
  <c r="J792" i="6"/>
  <c r="K792" i="6"/>
  <c r="L792" i="6"/>
  <c r="M792" i="6"/>
  <c r="N792" i="6"/>
  <c r="O792" i="6"/>
  <c r="P792" i="6"/>
  <c r="Q792" i="6"/>
  <c r="R792" i="6"/>
  <c r="S792" i="6"/>
  <c r="T792" i="6"/>
  <c r="D793" i="6"/>
  <c r="E793" i="6"/>
  <c r="F793" i="6"/>
  <c r="G793" i="6"/>
  <c r="H793" i="6"/>
  <c r="I793" i="6"/>
  <c r="J793" i="6"/>
  <c r="K793" i="6"/>
  <c r="L793" i="6"/>
  <c r="M793" i="6"/>
  <c r="N793" i="6"/>
  <c r="O793" i="6"/>
  <c r="P793" i="6"/>
  <c r="Q793" i="6"/>
  <c r="R793" i="6"/>
  <c r="S793" i="6"/>
  <c r="T793" i="6"/>
  <c r="D794" i="6"/>
  <c r="E794" i="6"/>
  <c r="F794" i="6"/>
  <c r="G794" i="6"/>
  <c r="H794" i="6"/>
  <c r="I794" i="6"/>
  <c r="J794" i="6"/>
  <c r="K794" i="6"/>
  <c r="L794" i="6"/>
  <c r="M794" i="6"/>
  <c r="N794" i="6"/>
  <c r="O794" i="6"/>
  <c r="P794" i="6"/>
  <c r="Q794" i="6"/>
  <c r="R794" i="6"/>
  <c r="S794" i="6"/>
  <c r="T794" i="6"/>
  <c r="D795" i="6"/>
  <c r="E795" i="6"/>
  <c r="F795" i="6"/>
  <c r="G795" i="6"/>
  <c r="H795" i="6"/>
  <c r="I795" i="6"/>
  <c r="J795" i="6"/>
  <c r="K795" i="6"/>
  <c r="L795" i="6"/>
  <c r="M795" i="6"/>
  <c r="N795" i="6"/>
  <c r="O795" i="6"/>
  <c r="P795" i="6"/>
  <c r="Q795" i="6"/>
  <c r="R795" i="6"/>
  <c r="S795" i="6"/>
  <c r="T795" i="6"/>
  <c r="D796" i="6"/>
  <c r="E796" i="6"/>
  <c r="F796" i="6"/>
  <c r="G796" i="6"/>
  <c r="H796" i="6"/>
  <c r="I796" i="6"/>
  <c r="J796" i="6"/>
  <c r="K796" i="6"/>
  <c r="L796" i="6"/>
  <c r="M796" i="6"/>
  <c r="N796" i="6"/>
  <c r="O796" i="6"/>
  <c r="P796" i="6"/>
  <c r="Q796" i="6"/>
  <c r="R796" i="6"/>
  <c r="S796" i="6"/>
  <c r="T796" i="6"/>
  <c r="D797" i="6"/>
  <c r="E797" i="6"/>
  <c r="F797" i="6"/>
  <c r="G797" i="6"/>
  <c r="H797" i="6"/>
  <c r="I797" i="6"/>
  <c r="J797" i="6"/>
  <c r="K797" i="6"/>
  <c r="L797" i="6"/>
  <c r="M797" i="6"/>
  <c r="N797" i="6"/>
  <c r="O797" i="6"/>
  <c r="P797" i="6"/>
  <c r="Q797" i="6"/>
  <c r="R797" i="6"/>
  <c r="S797" i="6"/>
  <c r="T797" i="6"/>
  <c r="D798" i="6"/>
  <c r="E798" i="6"/>
  <c r="F798" i="6"/>
  <c r="G798" i="6"/>
  <c r="H798" i="6"/>
  <c r="I798" i="6"/>
  <c r="J798" i="6"/>
  <c r="K798" i="6"/>
  <c r="L798" i="6"/>
  <c r="M798" i="6"/>
  <c r="N798" i="6"/>
  <c r="O798" i="6"/>
  <c r="P798" i="6"/>
  <c r="Q798" i="6"/>
  <c r="R798" i="6"/>
  <c r="S798" i="6"/>
  <c r="T798" i="6"/>
  <c r="D799" i="6"/>
  <c r="E799" i="6"/>
  <c r="F799" i="6"/>
  <c r="G799" i="6"/>
  <c r="H799" i="6"/>
  <c r="I799" i="6"/>
  <c r="J799" i="6"/>
  <c r="K799" i="6"/>
  <c r="L799" i="6"/>
  <c r="M799" i="6"/>
  <c r="N799" i="6"/>
  <c r="O799" i="6"/>
  <c r="P799" i="6"/>
  <c r="Q799" i="6"/>
  <c r="R799" i="6"/>
  <c r="S799" i="6"/>
  <c r="T799" i="6"/>
  <c r="D800" i="6"/>
  <c r="E800" i="6"/>
  <c r="F800" i="6"/>
  <c r="G800" i="6"/>
  <c r="H800" i="6"/>
  <c r="I800" i="6"/>
  <c r="J800" i="6"/>
  <c r="K800" i="6"/>
  <c r="L800" i="6"/>
  <c r="M800" i="6"/>
  <c r="N800" i="6"/>
  <c r="O800" i="6"/>
  <c r="P800" i="6"/>
  <c r="Q800" i="6"/>
  <c r="R800" i="6"/>
  <c r="S800" i="6"/>
  <c r="T800" i="6"/>
  <c r="D801" i="6"/>
  <c r="E801" i="6"/>
  <c r="F801" i="6"/>
  <c r="G801" i="6"/>
  <c r="H801" i="6"/>
  <c r="I801" i="6"/>
  <c r="J801" i="6"/>
  <c r="K801" i="6"/>
  <c r="L801" i="6"/>
  <c r="M801" i="6"/>
  <c r="N801" i="6"/>
  <c r="O801" i="6"/>
  <c r="P801" i="6"/>
  <c r="Q801" i="6"/>
  <c r="R801" i="6"/>
  <c r="S801" i="6"/>
  <c r="T801" i="6"/>
  <c r="D802" i="6"/>
  <c r="E802" i="6"/>
  <c r="F802" i="6"/>
  <c r="G802" i="6"/>
  <c r="H802" i="6"/>
  <c r="I802" i="6"/>
  <c r="J802" i="6"/>
  <c r="K802" i="6"/>
  <c r="L802" i="6"/>
  <c r="M802" i="6"/>
  <c r="N802" i="6"/>
  <c r="O802" i="6"/>
  <c r="P802" i="6"/>
  <c r="Q802" i="6"/>
  <c r="R802" i="6"/>
  <c r="S802" i="6"/>
  <c r="T802" i="6"/>
  <c r="D803" i="6"/>
  <c r="E803" i="6"/>
  <c r="F803" i="6"/>
  <c r="G803" i="6"/>
  <c r="H803" i="6"/>
  <c r="I803" i="6"/>
  <c r="J803" i="6"/>
  <c r="K803" i="6"/>
  <c r="L803" i="6"/>
  <c r="M803" i="6"/>
  <c r="N803" i="6"/>
  <c r="O803" i="6"/>
  <c r="P803" i="6"/>
  <c r="Q803" i="6"/>
  <c r="R803" i="6"/>
  <c r="S803" i="6"/>
  <c r="T803" i="6"/>
  <c r="D804" i="6"/>
  <c r="E804" i="6"/>
  <c r="F804" i="6"/>
  <c r="G804" i="6"/>
  <c r="H804" i="6"/>
  <c r="I804" i="6"/>
  <c r="J804" i="6"/>
  <c r="K804" i="6"/>
  <c r="L804" i="6"/>
  <c r="M804" i="6"/>
  <c r="N804" i="6"/>
  <c r="O804" i="6"/>
  <c r="P804" i="6"/>
  <c r="Q804" i="6"/>
  <c r="R804" i="6"/>
  <c r="S804" i="6"/>
  <c r="T804" i="6"/>
  <c r="D805" i="6"/>
  <c r="E805" i="6"/>
  <c r="F805" i="6"/>
  <c r="G805" i="6"/>
  <c r="H805" i="6"/>
  <c r="I805" i="6"/>
  <c r="J805" i="6"/>
  <c r="K805" i="6"/>
  <c r="L805" i="6"/>
  <c r="M805" i="6"/>
  <c r="N805" i="6"/>
  <c r="O805" i="6"/>
  <c r="P805" i="6"/>
  <c r="Q805" i="6"/>
  <c r="R805" i="6"/>
  <c r="S805" i="6"/>
  <c r="T805" i="6"/>
  <c r="D806" i="6"/>
  <c r="E806" i="6"/>
  <c r="F806" i="6"/>
  <c r="G806" i="6"/>
  <c r="H806" i="6"/>
  <c r="I806" i="6"/>
  <c r="J806" i="6"/>
  <c r="K806" i="6"/>
  <c r="L806" i="6"/>
  <c r="M806" i="6"/>
  <c r="N806" i="6"/>
  <c r="O806" i="6"/>
  <c r="P806" i="6"/>
  <c r="Q806" i="6"/>
  <c r="R806" i="6"/>
  <c r="S806" i="6"/>
  <c r="T806" i="6"/>
  <c r="D807" i="6"/>
  <c r="E807" i="6"/>
  <c r="F807" i="6"/>
  <c r="G807" i="6"/>
  <c r="H807" i="6"/>
  <c r="I807" i="6"/>
  <c r="J807" i="6"/>
  <c r="K807" i="6"/>
  <c r="L807" i="6"/>
  <c r="M807" i="6"/>
  <c r="N807" i="6"/>
  <c r="O807" i="6"/>
  <c r="P807" i="6"/>
  <c r="Q807" i="6"/>
  <c r="R807" i="6"/>
  <c r="S807" i="6"/>
  <c r="T807" i="6"/>
  <c r="D808" i="6"/>
  <c r="E808" i="6"/>
  <c r="F808" i="6"/>
  <c r="G808" i="6"/>
  <c r="H808" i="6"/>
  <c r="I808" i="6"/>
  <c r="J808" i="6"/>
  <c r="K808" i="6"/>
  <c r="L808" i="6"/>
  <c r="M808" i="6"/>
  <c r="N808" i="6"/>
  <c r="O808" i="6"/>
  <c r="P808" i="6"/>
  <c r="Q808" i="6"/>
  <c r="R808" i="6"/>
  <c r="S808" i="6"/>
  <c r="T808" i="6"/>
  <c r="D809" i="6"/>
  <c r="E809" i="6"/>
  <c r="F809" i="6"/>
  <c r="G809" i="6"/>
  <c r="H809" i="6"/>
  <c r="I809" i="6"/>
  <c r="J809" i="6"/>
  <c r="K809" i="6"/>
  <c r="L809" i="6"/>
  <c r="M809" i="6"/>
  <c r="N809" i="6"/>
  <c r="O809" i="6"/>
  <c r="P809" i="6"/>
  <c r="Q809" i="6"/>
  <c r="R809" i="6"/>
  <c r="S809" i="6"/>
  <c r="T809" i="6"/>
  <c r="D810" i="6"/>
  <c r="E810" i="6"/>
  <c r="F810" i="6"/>
  <c r="G810" i="6"/>
  <c r="H810" i="6"/>
  <c r="I810" i="6"/>
  <c r="J810" i="6"/>
  <c r="K810" i="6"/>
  <c r="L810" i="6"/>
  <c r="M810" i="6"/>
  <c r="N810" i="6"/>
  <c r="O810" i="6"/>
  <c r="P810" i="6"/>
  <c r="Q810" i="6"/>
  <c r="R810" i="6"/>
  <c r="S810" i="6"/>
  <c r="T810" i="6"/>
  <c r="D811" i="6"/>
  <c r="E811" i="6"/>
  <c r="F811" i="6"/>
  <c r="G811" i="6"/>
  <c r="H811" i="6"/>
  <c r="I811" i="6"/>
  <c r="J811" i="6"/>
  <c r="K811" i="6"/>
  <c r="L811" i="6"/>
  <c r="M811" i="6"/>
  <c r="N811" i="6"/>
  <c r="O811" i="6"/>
  <c r="P811" i="6"/>
  <c r="Q811" i="6"/>
  <c r="R811" i="6"/>
  <c r="S811" i="6"/>
  <c r="T811" i="6"/>
  <c r="D812" i="6"/>
  <c r="E812" i="6"/>
  <c r="F812" i="6"/>
  <c r="G812" i="6"/>
  <c r="H812" i="6"/>
  <c r="I812" i="6"/>
  <c r="J812" i="6"/>
  <c r="K812" i="6"/>
  <c r="L812" i="6"/>
  <c r="M812" i="6"/>
  <c r="N812" i="6"/>
  <c r="O812" i="6"/>
  <c r="P812" i="6"/>
  <c r="Q812" i="6"/>
  <c r="R812" i="6"/>
  <c r="S812" i="6"/>
  <c r="T812" i="6"/>
  <c r="D813" i="6"/>
  <c r="E813" i="6"/>
  <c r="F813" i="6"/>
  <c r="G813" i="6"/>
  <c r="H813" i="6"/>
  <c r="I813" i="6"/>
  <c r="J813" i="6"/>
  <c r="K813" i="6"/>
  <c r="L813" i="6"/>
  <c r="M813" i="6"/>
  <c r="N813" i="6"/>
  <c r="O813" i="6"/>
  <c r="P813" i="6"/>
  <c r="Q813" i="6"/>
  <c r="R813" i="6"/>
  <c r="S813" i="6"/>
  <c r="T813" i="6"/>
  <c r="D814" i="6"/>
  <c r="E814" i="6"/>
  <c r="F814" i="6"/>
  <c r="G814" i="6"/>
  <c r="H814" i="6"/>
  <c r="I814" i="6"/>
  <c r="J814" i="6"/>
  <c r="K814" i="6"/>
  <c r="L814" i="6"/>
  <c r="M814" i="6"/>
  <c r="N814" i="6"/>
  <c r="O814" i="6"/>
  <c r="P814" i="6"/>
  <c r="Q814" i="6"/>
  <c r="R814" i="6"/>
  <c r="S814" i="6"/>
  <c r="T814" i="6"/>
  <c r="D815" i="6"/>
  <c r="E815" i="6"/>
  <c r="F815" i="6"/>
  <c r="G815" i="6"/>
  <c r="H815" i="6"/>
  <c r="I815" i="6"/>
  <c r="J815" i="6"/>
  <c r="K815" i="6"/>
  <c r="L815" i="6"/>
  <c r="M815" i="6"/>
  <c r="N815" i="6"/>
  <c r="O815" i="6"/>
  <c r="P815" i="6"/>
  <c r="Q815" i="6"/>
  <c r="R815" i="6"/>
  <c r="S815" i="6"/>
  <c r="T815" i="6"/>
  <c r="D816" i="6"/>
  <c r="E816" i="6"/>
  <c r="F816" i="6"/>
  <c r="G816" i="6"/>
  <c r="H816" i="6"/>
  <c r="I816" i="6"/>
  <c r="J816" i="6"/>
  <c r="K816" i="6"/>
  <c r="L816" i="6"/>
  <c r="M816" i="6"/>
  <c r="N816" i="6"/>
  <c r="O816" i="6"/>
  <c r="P816" i="6"/>
  <c r="Q816" i="6"/>
  <c r="R816" i="6"/>
  <c r="S816" i="6"/>
  <c r="T816" i="6"/>
  <c r="D817" i="6"/>
  <c r="E817" i="6"/>
  <c r="F817" i="6"/>
  <c r="G817" i="6"/>
  <c r="H817" i="6"/>
  <c r="I817" i="6"/>
  <c r="J817" i="6"/>
  <c r="K817" i="6"/>
  <c r="L817" i="6"/>
  <c r="M817" i="6"/>
  <c r="N817" i="6"/>
  <c r="O817" i="6"/>
  <c r="P817" i="6"/>
  <c r="Q817" i="6"/>
  <c r="R817" i="6"/>
  <c r="S817" i="6"/>
  <c r="T817" i="6"/>
  <c r="D818" i="6"/>
  <c r="E818" i="6"/>
  <c r="F818" i="6"/>
  <c r="G818" i="6"/>
  <c r="H818" i="6"/>
  <c r="I818" i="6"/>
  <c r="J818" i="6"/>
  <c r="K818" i="6"/>
  <c r="L818" i="6"/>
  <c r="M818" i="6"/>
  <c r="N818" i="6"/>
  <c r="O818" i="6"/>
  <c r="P818" i="6"/>
  <c r="Q818" i="6"/>
  <c r="R818" i="6"/>
  <c r="S818" i="6"/>
  <c r="T818" i="6"/>
  <c r="D819" i="6"/>
  <c r="E819" i="6"/>
  <c r="F819" i="6"/>
  <c r="G819" i="6"/>
  <c r="H819" i="6"/>
  <c r="I819" i="6"/>
  <c r="J819" i="6"/>
  <c r="K819" i="6"/>
  <c r="L819" i="6"/>
  <c r="M819" i="6"/>
  <c r="N819" i="6"/>
  <c r="O819" i="6"/>
  <c r="P819" i="6"/>
  <c r="Q819" i="6"/>
  <c r="R819" i="6"/>
  <c r="S819" i="6"/>
  <c r="T819" i="6"/>
  <c r="D820" i="6"/>
  <c r="E820" i="6"/>
  <c r="F820" i="6"/>
  <c r="G820" i="6"/>
  <c r="H820" i="6"/>
  <c r="I820" i="6"/>
  <c r="J820" i="6"/>
  <c r="K820" i="6"/>
  <c r="L820" i="6"/>
  <c r="M820" i="6"/>
  <c r="N820" i="6"/>
  <c r="O820" i="6"/>
  <c r="P820" i="6"/>
  <c r="Q820" i="6"/>
  <c r="R820" i="6"/>
  <c r="S820" i="6"/>
  <c r="T820" i="6"/>
  <c r="D821" i="6"/>
  <c r="E821" i="6"/>
  <c r="F821" i="6"/>
  <c r="G821" i="6"/>
  <c r="H821" i="6"/>
  <c r="I821" i="6"/>
  <c r="J821" i="6"/>
  <c r="K821" i="6"/>
  <c r="L821" i="6"/>
  <c r="M821" i="6"/>
  <c r="N821" i="6"/>
  <c r="O821" i="6"/>
  <c r="P821" i="6"/>
  <c r="Q821" i="6"/>
  <c r="R821" i="6"/>
  <c r="S821" i="6"/>
  <c r="T821" i="6"/>
  <c r="D822" i="6"/>
  <c r="E822" i="6"/>
  <c r="F822" i="6"/>
  <c r="G822" i="6"/>
  <c r="H822" i="6"/>
  <c r="I822" i="6"/>
  <c r="J822" i="6"/>
  <c r="K822" i="6"/>
  <c r="L822" i="6"/>
  <c r="M822" i="6"/>
  <c r="N822" i="6"/>
  <c r="O822" i="6"/>
  <c r="P822" i="6"/>
  <c r="Q822" i="6"/>
  <c r="R822" i="6"/>
  <c r="S822" i="6"/>
  <c r="T822" i="6"/>
  <c r="D823" i="6"/>
  <c r="E823" i="6"/>
  <c r="F823" i="6"/>
  <c r="G823" i="6"/>
  <c r="H823" i="6"/>
  <c r="I823" i="6"/>
  <c r="J823" i="6"/>
  <c r="K823" i="6"/>
  <c r="L823" i="6"/>
  <c r="M823" i="6"/>
  <c r="N823" i="6"/>
  <c r="O823" i="6"/>
  <c r="P823" i="6"/>
  <c r="Q823" i="6"/>
  <c r="R823" i="6"/>
  <c r="S823" i="6"/>
  <c r="T823" i="6"/>
  <c r="D824" i="6"/>
  <c r="E824" i="6"/>
  <c r="F824" i="6"/>
  <c r="G824" i="6"/>
  <c r="H824" i="6"/>
  <c r="I824" i="6"/>
  <c r="J824" i="6"/>
  <c r="K824" i="6"/>
  <c r="L824" i="6"/>
  <c r="M824" i="6"/>
  <c r="N824" i="6"/>
  <c r="O824" i="6"/>
  <c r="P824" i="6"/>
  <c r="Q824" i="6"/>
  <c r="R824" i="6"/>
  <c r="S824" i="6"/>
  <c r="T824" i="6"/>
  <c r="D825" i="6"/>
  <c r="E825" i="6"/>
  <c r="F825" i="6"/>
  <c r="G825" i="6"/>
  <c r="H825" i="6"/>
  <c r="I825" i="6"/>
  <c r="J825" i="6"/>
  <c r="K825" i="6"/>
  <c r="L825" i="6"/>
  <c r="M825" i="6"/>
  <c r="N825" i="6"/>
  <c r="O825" i="6"/>
  <c r="P825" i="6"/>
  <c r="Q825" i="6"/>
  <c r="R825" i="6"/>
  <c r="S825" i="6"/>
  <c r="T825" i="6"/>
  <c r="D826" i="6"/>
  <c r="E826" i="6"/>
  <c r="F826" i="6"/>
  <c r="G826" i="6"/>
  <c r="H826" i="6"/>
  <c r="I826" i="6"/>
  <c r="J826" i="6"/>
  <c r="K826" i="6"/>
  <c r="L826" i="6"/>
  <c r="M826" i="6"/>
  <c r="N826" i="6"/>
  <c r="O826" i="6"/>
  <c r="P826" i="6"/>
  <c r="Q826" i="6"/>
  <c r="R826" i="6"/>
  <c r="S826" i="6"/>
  <c r="T826" i="6"/>
  <c r="D827" i="6"/>
  <c r="E827" i="6"/>
  <c r="F827" i="6"/>
  <c r="G827" i="6"/>
  <c r="H827" i="6"/>
  <c r="I827" i="6"/>
  <c r="J827" i="6"/>
  <c r="K827" i="6"/>
  <c r="L827" i="6"/>
  <c r="M827" i="6"/>
  <c r="N827" i="6"/>
  <c r="O827" i="6"/>
  <c r="P827" i="6"/>
  <c r="Q827" i="6"/>
  <c r="R827" i="6"/>
  <c r="S827" i="6"/>
  <c r="T827" i="6"/>
  <c r="D828" i="6"/>
  <c r="E828" i="6"/>
  <c r="F828" i="6"/>
  <c r="G828" i="6"/>
  <c r="H828" i="6"/>
  <c r="I828" i="6"/>
  <c r="J828" i="6"/>
  <c r="K828" i="6"/>
  <c r="L828" i="6"/>
  <c r="M828" i="6"/>
  <c r="N828" i="6"/>
  <c r="O828" i="6"/>
  <c r="P828" i="6"/>
  <c r="Q828" i="6"/>
  <c r="R828" i="6"/>
  <c r="S828" i="6"/>
  <c r="T828" i="6"/>
  <c r="D829" i="6"/>
  <c r="E829" i="6"/>
  <c r="F829" i="6"/>
  <c r="G829" i="6"/>
  <c r="H829" i="6"/>
  <c r="I829" i="6"/>
  <c r="J829" i="6"/>
  <c r="K829" i="6"/>
  <c r="L829" i="6"/>
  <c r="M829" i="6"/>
  <c r="N829" i="6"/>
  <c r="O829" i="6"/>
  <c r="P829" i="6"/>
  <c r="Q829" i="6"/>
  <c r="R829" i="6"/>
  <c r="S829" i="6"/>
  <c r="T829" i="6"/>
  <c r="D830" i="6"/>
  <c r="E830" i="6"/>
  <c r="F830" i="6"/>
  <c r="G830" i="6"/>
  <c r="H830" i="6"/>
  <c r="I830" i="6"/>
  <c r="J830" i="6"/>
  <c r="K830" i="6"/>
  <c r="L830" i="6"/>
  <c r="M830" i="6"/>
  <c r="N830" i="6"/>
  <c r="O830" i="6"/>
  <c r="P830" i="6"/>
  <c r="Q830" i="6"/>
  <c r="R830" i="6"/>
  <c r="S830" i="6"/>
  <c r="T830" i="6"/>
  <c r="D831" i="6"/>
  <c r="E831" i="6"/>
  <c r="F831" i="6"/>
  <c r="G831" i="6"/>
  <c r="H831" i="6"/>
  <c r="I831" i="6"/>
  <c r="J831" i="6"/>
  <c r="K831" i="6"/>
  <c r="L831" i="6"/>
  <c r="M831" i="6"/>
  <c r="N831" i="6"/>
  <c r="O831" i="6"/>
  <c r="P831" i="6"/>
  <c r="Q831" i="6"/>
  <c r="R831" i="6"/>
  <c r="S831" i="6"/>
  <c r="T831" i="6"/>
  <c r="D832" i="6"/>
  <c r="E832" i="6"/>
  <c r="F832" i="6"/>
  <c r="G832" i="6"/>
  <c r="H832" i="6"/>
  <c r="I832" i="6"/>
  <c r="J832" i="6"/>
  <c r="K832" i="6"/>
  <c r="L832" i="6"/>
  <c r="M832" i="6"/>
  <c r="N832" i="6"/>
  <c r="O832" i="6"/>
  <c r="P832" i="6"/>
  <c r="Q832" i="6"/>
  <c r="R832" i="6"/>
  <c r="S832" i="6"/>
  <c r="T832" i="6"/>
  <c r="D833" i="6"/>
  <c r="E833" i="6"/>
  <c r="F833" i="6"/>
  <c r="G833" i="6"/>
  <c r="H833" i="6"/>
  <c r="I833" i="6"/>
  <c r="J833" i="6"/>
  <c r="K833" i="6"/>
  <c r="L833" i="6"/>
  <c r="M833" i="6"/>
  <c r="N833" i="6"/>
  <c r="O833" i="6"/>
  <c r="P833" i="6"/>
  <c r="Q833" i="6"/>
  <c r="R833" i="6"/>
  <c r="S833" i="6"/>
  <c r="T833" i="6"/>
  <c r="D834" i="6"/>
  <c r="E834" i="6"/>
  <c r="F834" i="6"/>
  <c r="G834" i="6"/>
  <c r="H834" i="6"/>
  <c r="I834" i="6"/>
  <c r="J834" i="6"/>
  <c r="K834" i="6"/>
  <c r="L834" i="6"/>
  <c r="M834" i="6"/>
  <c r="N834" i="6"/>
  <c r="O834" i="6"/>
  <c r="P834" i="6"/>
  <c r="Q834" i="6"/>
  <c r="R834" i="6"/>
  <c r="S834" i="6"/>
  <c r="T834" i="6"/>
  <c r="D835" i="6"/>
  <c r="E835" i="6"/>
  <c r="F835" i="6"/>
  <c r="G835" i="6"/>
  <c r="H835" i="6"/>
  <c r="I835" i="6"/>
  <c r="J835" i="6"/>
  <c r="K835" i="6"/>
  <c r="L835" i="6"/>
  <c r="M835" i="6"/>
  <c r="N835" i="6"/>
  <c r="O835" i="6"/>
  <c r="P835" i="6"/>
  <c r="Q835" i="6"/>
  <c r="R835" i="6"/>
  <c r="S835" i="6"/>
  <c r="T835" i="6"/>
  <c r="D836" i="6"/>
  <c r="E836" i="6"/>
  <c r="F836" i="6"/>
  <c r="G836" i="6"/>
  <c r="H836" i="6"/>
  <c r="I836" i="6"/>
  <c r="J836" i="6"/>
  <c r="K836" i="6"/>
  <c r="L836" i="6"/>
  <c r="M836" i="6"/>
  <c r="N836" i="6"/>
  <c r="O836" i="6"/>
  <c r="P836" i="6"/>
  <c r="Q836" i="6"/>
  <c r="R836" i="6"/>
  <c r="S836" i="6"/>
  <c r="T836" i="6"/>
  <c r="D837" i="6"/>
  <c r="E837" i="6"/>
  <c r="F837" i="6"/>
  <c r="G837" i="6"/>
  <c r="H837" i="6"/>
  <c r="I837" i="6"/>
  <c r="J837" i="6"/>
  <c r="K837" i="6"/>
  <c r="L837" i="6"/>
  <c r="M837" i="6"/>
  <c r="N837" i="6"/>
  <c r="O837" i="6"/>
  <c r="P837" i="6"/>
  <c r="Q837" i="6"/>
  <c r="R837" i="6"/>
  <c r="S837" i="6"/>
  <c r="T837" i="6"/>
  <c r="D838" i="6"/>
  <c r="E838" i="6"/>
  <c r="F838" i="6"/>
  <c r="G838" i="6"/>
  <c r="H838" i="6"/>
  <c r="I838" i="6"/>
  <c r="J838" i="6"/>
  <c r="K838" i="6"/>
  <c r="L838" i="6"/>
  <c r="M838" i="6"/>
  <c r="N838" i="6"/>
  <c r="O838" i="6"/>
  <c r="P838" i="6"/>
  <c r="Q838" i="6"/>
  <c r="R838" i="6"/>
  <c r="S838" i="6"/>
  <c r="T838" i="6"/>
  <c r="D839" i="6"/>
  <c r="E839" i="6"/>
  <c r="F839" i="6"/>
  <c r="G839" i="6"/>
  <c r="H839" i="6"/>
  <c r="I839" i="6"/>
  <c r="J839" i="6"/>
  <c r="K839" i="6"/>
  <c r="L839" i="6"/>
  <c r="M839" i="6"/>
  <c r="N839" i="6"/>
  <c r="O839" i="6"/>
  <c r="P839" i="6"/>
  <c r="Q839" i="6"/>
  <c r="R839" i="6"/>
  <c r="S839" i="6"/>
  <c r="T839" i="6"/>
  <c r="D840" i="6"/>
  <c r="E840" i="6"/>
  <c r="F840" i="6"/>
  <c r="G840" i="6"/>
  <c r="H840" i="6"/>
  <c r="I840" i="6"/>
  <c r="J840" i="6"/>
  <c r="K840" i="6"/>
  <c r="L840" i="6"/>
  <c r="M840" i="6"/>
  <c r="N840" i="6"/>
  <c r="O840" i="6"/>
  <c r="P840" i="6"/>
  <c r="Q840" i="6"/>
  <c r="R840" i="6"/>
  <c r="S840" i="6"/>
  <c r="T840" i="6"/>
  <c r="D841" i="6"/>
  <c r="E841" i="6"/>
  <c r="F841" i="6"/>
  <c r="G841" i="6"/>
  <c r="H841" i="6"/>
  <c r="I841" i="6"/>
  <c r="J841" i="6"/>
  <c r="K841" i="6"/>
  <c r="L841" i="6"/>
  <c r="M841" i="6"/>
  <c r="N841" i="6"/>
  <c r="O841" i="6"/>
  <c r="P841" i="6"/>
  <c r="Q841" i="6"/>
  <c r="R841" i="6"/>
  <c r="S841" i="6"/>
  <c r="T841" i="6"/>
  <c r="D842" i="6"/>
  <c r="E842" i="6"/>
  <c r="F842" i="6"/>
  <c r="G842" i="6"/>
  <c r="H842" i="6"/>
  <c r="I842" i="6"/>
  <c r="J842" i="6"/>
  <c r="K842" i="6"/>
  <c r="L842" i="6"/>
  <c r="M842" i="6"/>
  <c r="N842" i="6"/>
  <c r="O842" i="6"/>
  <c r="P842" i="6"/>
  <c r="Q842" i="6"/>
  <c r="R842" i="6"/>
  <c r="S842" i="6"/>
  <c r="T842" i="6"/>
  <c r="D843" i="6"/>
  <c r="E843" i="6"/>
  <c r="F843" i="6"/>
  <c r="G843" i="6"/>
  <c r="H843" i="6"/>
  <c r="I843" i="6"/>
  <c r="J843" i="6"/>
  <c r="K843" i="6"/>
  <c r="L843" i="6"/>
  <c r="M843" i="6"/>
  <c r="N843" i="6"/>
  <c r="O843" i="6"/>
  <c r="P843" i="6"/>
  <c r="Q843" i="6"/>
  <c r="R843" i="6"/>
  <c r="S843" i="6"/>
  <c r="T843" i="6"/>
  <c r="D844" i="6"/>
  <c r="E844" i="6"/>
  <c r="F844" i="6"/>
  <c r="G844" i="6"/>
  <c r="H844" i="6"/>
  <c r="I844" i="6"/>
  <c r="J844" i="6"/>
  <c r="K844" i="6"/>
  <c r="L844" i="6"/>
  <c r="M844" i="6"/>
  <c r="N844" i="6"/>
  <c r="O844" i="6"/>
  <c r="P844" i="6"/>
  <c r="Q844" i="6"/>
  <c r="R844" i="6"/>
  <c r="S844" i="6"/>
  <c r="T844" i="6"/>
  <c r="D845" i="6"/>
  <c r="E845" i="6"/>
  <c r="F845" i="6"/>
  <c r="G845" i="6"/>
  <c r="H845" i="6"/>
  <c r="I845" i="6"/>
  <c r="J845" i="6"/>
  <c r="K845" i="6"/>
  <c r="L845" i="6"/>
  <c r="M845" i="6"/>
  <c r="N845" i="6"/>
  <c r="O845" i="6"/>
  <c r="P845" i="6"/>
  <c r="Q845" i="6"/>
  <c r="R845" i="6"/>
  <c r="S845" i="6"/>
  <c r="T845" i="6"/>
  <c r="D846" i="6"/>
  <c r="E846" i="6"/>
  <c r="F846" i="6"/>
  <c r="G846" i="6"/>
  <c r="H846" i="6"/>
  <c r="I846" i="6"/>
  <c r="J846" i="6"/>
  <c r="K846" i="6"/>
  <c r="L846" i="6"/>
  <c r="M846" i="6"/>
  <c r="N846" i="6"/>
  <c r="O846" i="6"/>
  <c r="P846" i="6"/>
  <c r="Q846" i="6"/>
  <c r="R846" i="6"/>
  <c r="S846" i="6"/>
  <c r="T846" i="6"/>
  <c r="D847" i="6"/>
  <c r="E847" i="6"/>
  <c r="F847" i="6"/>
  <c r="G847" i="6"/>
  <c r="H847" i="6"/>
  <c r="I847" i="6"/>
  <c r="J847" i="6"/>
  <c r="K847" i="6"/>
  <c r="L847" i="6"/>
  <c r="M847" i="6"/>
  <c r="N847" i="6"/>
  <c r="O847" i="6"/>
  <c r="P847" i="6"/>
  <c r="Q847" i="6"/>
  <c r="R847" i="6"/>
  <c r="S847" i="6"/>
  <c r="T847" i="6"/>
  <c r="D848" i="6"/>
  <c r="E848" i="6"/>
  <c r="F848" i="6"/>
  <c r="G848" i="6"/>
  <c r="H848" i="6"/>
  <c r="I848" i="6"/>
  <c r="J848" i="6"/>
  <c r="K848" i="6"/>
  <c r="L848" i="6"/>
  <c r="M848" i="6"/>
  <c r="N848" i="6"/>
  <c r="O848" i="6"/>
  <c r="P848" i="6"/>
  <c r="Q848" i="6"/>
  <c r="R848" i="6"/>
  <c r="S848" i="6"/>
  <c r="T848" i="6"/>
  <c r="D849" i="6"/>
  <c r="E849" i="6"/>
  <c r="F849" i="6"/>
  <c r="G849" i="6"/>
  <c r="H849" i="6"/>
  <c r="I849" i="6"/>
  <c r="J849" i="6"/>
  <c r="K849" i="6"/>
  <c r="L849" i="6"/>
  <c r="M849" i="6"/>
  <c r="N849" i="6"/>
  <c r="O849" i="6"/>
  <c r="P849" i="6"/>
  <c r="Q849" i="6"/>
  <c r="R849" i="6"/>
  <c r="S849" i="6"/>
  <c r="T849" i="6"/>
  <c r="D850" i="6"/>
  <c r="E850" i="6"/>
  <c r="F850" i="6"/>
  <c r="G850" i="6"/>
  <c r="H850" i="6"/>
  <c r="I850" i="6"/>
  <c r="J850" i="6"/>
  <c r="K850" i="6"/>
  <c r="L850" i="6"/>
  <c r="M850" i="6"/>
  <c r="N850" i="6"/>
  <c r="O850" i="6"/>
  <c r="P850" i="6"/>
  <c r="Q850" i="6"/>
  <c r="R850" i="6"/>
  <c r="S850" i="6"/>
  <c r="T850" i="6"/>
  <c r="D851" i="6"/>
  <c r="E851" i="6"/>
  <c r="F851" i="6"/>
  <c r="G851" i="6"/>
  <c r="H851" i="6"/>
  <c r="I851" i="6"/>
  <c r="J851" i="6"/>
  <c r="K851" i="6"/>
  <c r="L851" i="6"/>
  <c r="M851" i="6"/>
  <c r="N851" i="6"/>
  <c r="O851" i="6"/>
  <c r="P851" i="6"/>
  <c r="Q851" i="6"/>
  <c r="R851" i="6"/>
  <c r="S851" i="6"/>
  <c r="T851" i="6"/>
  <c r="D852" i="6"/>
  <c r="E852" i="6"/>
  <c r="F852" i="6"/>
  <c r="G852" i="6"/>
  <c r="H852" i="6"/>
  <c r="I852" i="6"/>
  <c r="J852" i="6"/>
  <c r="K852" i="6"/>
  <c r="L852" i="6"/>
  <c r="M852" i="6"/>
  <c r="N852" i="6"/>
  <c r="O852" i="6"/>
  <c r="P852" i="6"/>
  <c r="Q852" i="6"/>
  <c r="R852" i="6"/>
  <c r="S852" i="6"/>
  <c r="T852" i="6"/>
  <c r="D853" i="6"/>
  <c r="E853" i="6"/>
  <c r="F853" i="6"/>
  <c r="G853" i="6"/>
  <c r="H853" i="6"/>
  <c r="I853" i="6"/>
  <c r="J853" i="6"/>
  <c r="K853" i="6"/>
  <c r="L853" i="6"/>
  <c r="M853" i="6"/>
  <c r="N853" i="6"/>
  <c r="O853" i="6"/>
  <c r="P853" i="6"/>
  <c r="Q853" i="6"/>
  <c r="R853" i="6"/>
  <c r="S853" i="6"/>
  <c r="T853" i="6"/>
  <c r="D854" i="6"/>
  <c r="E854" i="6"/>
  <c r="F854" i="6"/>
  <c r="G854" i="6"/>
  <c r="H854" i="6"/>
  <c r="I854" i="6"/>
  <c r="J854" i="6"/>
  <c r="K854" i="6"/>
  <c r="L854" i="6"/>
  <c r="M854" i="6"/>
  <c r="N854" i="6"/>
  <c r="O854" i="6"/>
  <c r="P854" i="6"/>
  <c r="Q854" i="6"/>
  <c r="R854" i="6"/>
  <c r="S854" i="6"/>
  <c r="T854" i="6"/>
  <c r="D855" i="6"/>
  <c r="E855" i="6"/>
  <c r="F855" i="6"/>
  <c r="G855" i="6"/>
  <c r="H855" i="6"/>
  <c r="I855" i="6"/>
  <c r="J855" i="6"/>
  <c r="K855" i="6"/>
  <c r="L855" i="6"/>
  <c r="M855" i="6"/>
  <c r="N855" i="6"/>
  <c r="O855" i="6"/>
  <c r="P855" i="6"/>
  <c r="Q855" i="6"/>
  <c r="R855" i="6"/>
  <c r="S855" i="6"/>
  <c r="T855" i="6"/>
  <c r="D856" i="6"/>
  <c r="E856" i="6"/>
  <c r="F856" i="6"/>
  <c r="G856" i="6"/>
  <c r="H856" i="6"/>
  <c r="I856" i="6"/>
  <c r="J856" i="6"/>
  <c r="K856" i="6"/>
  <c r="L856" i="6"/>
  <c r="M856" i="6"/>
  <c r="N856" i="6"/>
  <c r="O856" i="6"/>
  <c r="P856" i="6"/>
  <c r="Q856" i="6"/>
  <c r="R856" i="6"/>
  <c r="S856" i="6"/>
  <c r="T856" i="6"/>
  <c r="D857" i="6"/>
  <c r="E857" i="6"/>
  <c r="F857" i="6"/>
  <c r="G857" i="6"/>
  <c r="H857" i="6"/>
  <c r="I857" i="6"/>
  <c r="J857" i="6"/>
  <c r="K857" i="6"/>
  <c r="L857" i="6"/>
  <c r="M857" i="6"/>
  <c r="N857" i="6"/>
  <c r="O857" i="6"/>
  <c r="P857" i="6"/>
  <c r="Q857" i="6"/>
  <c r="R857" i="6"/>
  <c r="S857" i="6"/>
  <c r="T857" i="6"/>
  <c r="D858" i="6"/>
  <c r="E858" i="6"/>
  <c r="F858" i="6"/>
  <c r="G858" i="6"/>
  <c r="H858" i="6"/>
  <c r="I858" i="6"/>
  <c r="J858" i="6"/>
  <c r="K858" i="6"/>
  <c r="L858" i="6"/>
  <c r="M858" i="6"/>
  <c r="N858" i="6"/>
  <c r="O858" i="6"/>
  <c r="P858" i="6"/>
  <c r="Q858" i="6"/>
  <c r="R858" i="6"/>
  <c r="S858" i="6"/>
  <c r="T858" i="6"/>
  <c r="D859" i="6"/>
  <c r="E859" i="6"/>
  <c r="F859" i="6"/>
  <c r="G859" i="6"/>
  <c r="H859" i="6"/>
  <c r="I859" i="6"/>
  <c r="J859" i="6"/>
  <c r="K859" i="6"/>
  <c r="L859" i="6"/>
  <c r="M859" i="6"/>
  <c r="N859" i="6"/>
  <c r="O859" i="6"/>
  <c r="P859" i="6"/>
  <c r="Q859" i="6"/>
  <c r="R859" i="6"/>
  <c r="S859" i="6"/>
  <c r="T859" i="6"/>
  <c r="D860" i="6"/>
  <c r="E860" i="6"/>
  <c r="F860" i="6"/>
  <c r="G860" i="6"/>
  <c r="H860" i="6"/>
  <c r="I860" i="6"/>
  <c r="J860" i="6"/>
  <c r="K860" i="6"/>
  <c r="L860" i="6"/>
  <c r="M860" i="6"/>
  <c r="N860" i="6"/>
  <c r="O860" i="6"/>
  <c r="P860" i="6"/>
  <c r="Q860" i="6"/>
  <c r="R860" i="6"/>
  <c r="S860" i="6"/>
  <c r="T860" i="6"/>
  <c r="D861" i="6"/>
  <c r="E861" i="6"/>
  <c r="F861" i="6"/>
  <c r="G861" i="6"/>
  <c r="H861" i="6"/>
  <c r="I861" i="6"/>
  <c r="J861" i="6"/>
  <c r="K861" i="6"/>
  <c r="L861" i="6"/>
  <c r="M861" i="6"/>
  <c r="N861" i="6"/>
  <c r="O861" i="6"/>
  <c r="P861" i="6"/>
  <c r="Q861" i="6"/>
  <c r="R861" i="6"/>
  <c r="S861" i="6"/>
  <c r="T861" i="6"/>
  <c r="D862" i="6"/>
  <c r="E862" i="6"/>
  <c r="F862" i="6"/>
  <c r="G862" i="6"/>
  <c r="H862" i="6"/>
  <c r="I862" i="6"/>
  <c r="J862" i="6"/>
  <c r="K862" i="6"/>
  <c r="L862" i="6"/>
  <c r="M862" i="6"/>
  <c r="N862" i="6"/>
  <c r="O862" i="6"/>
  <c r="P862" i="6"/>
  <c r="Q862" i="6"/>
  <c r="R862" i="6"/>
  <c r="S862" i="6"/>
  <c r="T862" i="6"/>
  <c r="D863" i="6"/>
  <c r="E863" i="6"/>
  <c r="F863" i="6"/>
  <c r="G863" i="6"/>
  <c r="H863" i="6"/>
  <c r="I863" i="6"/>
  <c r="J863" i="6"/>
  <c r="K863" i="6"/>
  <c r="L863" i="6"/>
  <c r="M863" i="6"/>
  <c r="N863" i="6"/>
  <c r="O863" i="6"/>
  <c r="P863" i="6"/>
  <c r="Q863" i="6"/>
  <c r="R863" i="6"/>
  <c r="S863" i="6"/>
  <c r="T863" i="6"/>
  <c r="D864" i="6"/>
  <c r="E864" i="6"/>
  <c r="F864" i="6"/>
  <c r="G864" i="6"/>
  <c r="H864" i="6"/>
  <c r="I864" i="6"/>
  <c r="J864" i="6"/>
  <c r="K864" i="6"/>
  <c r="L864" i="6"/>
  <c r="M864" i="6"/>
  <c r="N864" i="6"/>
  <c r="O864" i="6"/>
  <c r="P864" i="6"/>
  <c r="Q864" i="6"/>
  <c r="R864" i="6"/>
  <c r="S864" i="6"/>
  <c r="T864" i="6"/>
  <c r="D865" i="6"/>
  <c r="E865" i="6"/>
  <c r="F865" i="6"/>
  <c r="G865" i="6"/>
  <c r="H865" i="6"/>
  <c r="I865" i="6"/>
  <c r="J865" i="6"/>
  <c r="K865" i="6"/>
  <c r="L865" i="6"/>
  <c r="M865" i="6"/>
  <c r="N865" i="6"/>
  <c r="O865" i="6"/>
  <c r="P865" i="6"/>
  <c r="Q865" i="6"/>
  <c r="R865" i="6"/>
  <c r="S865" i="6"/>
  <c r="T865" i="6"/>
  <c r="D866" i="6"/>
  <c r="E866" i="6"/>
  <c r="F866" i="6"/>
  <c r="G866" i="6"/>
  <c r="H866" i="6"/>
  <c r="I866" i="6"/>
  <c r="J866" i="6"/>
  <c r="K866" i="6"/>
  <c r="L866" i="6"/>
  <c r="M866" i="6"/>
  <c r="N866" i="6"/>
  <c r="O866" i="6"/>
  <c r="P866" i="6"/>
  <c r="Q866" i="6"/>
  <c r="R866" i="6"/>
  <c r="S866" i="6"/>
  <c r="T866" i="6"/>
  <c r="D867" i="6"/>
  <c r="E867" i="6"/>
  <c r="F867" i="6"/>
  <c r="G867" i="6"/>
  <c r="H867" i="6"/>
  <c r="I867" i="6"/>
  <c r="J867" i="6"/>
  <c r="K867" i="6"/>
  <c r="L867" i="6"/>
  <c r="M867" i="6"/>
  <c r="N867" i="6"/>
  <c r="O867" i="6"/>
  <c r="P867" i="6"/>
  <c r="Q867" i="6"/>
  <c r="R867" i="6"/>
  <c r="S867" i="6"/>
  <c r="T867" i="6"/>
  <c r="D868" i="6"/>
  <c r="E868" i="6"/>
  <c r="F868" i="6"/>
  <c r="G868" i="6"/>
  <c r="H868" i="6"/>
  <c r="I868" i="6"/>
  <c r="J868" i="6"/>
  <c r="K868" i="6"/>
  <c r="L868" i="6"/>
  <c r="M868" i="6"/>
  <c r="N868" i="6"/>
  <c r="O868" i="6"/>
  <c r="P868" i="6"/>
  <c r="Q868" i="6"/>
  <c r="R868" i="6"/>
  <c r="S868" i="6"/>
  <c r="T868" i="6"/>
  <c r="D869" i="6"/>
  <c r="E869" i="6"/>
  <c r="F869" i="6"/>
  <c r="G869" i="6"/>
  <c r="H869" i="6"/>
  <c r="I869" i="6"/>
  <c r="J869" i="6"/>
  <c r="K869" i="6"/>
  <c r="L869" i="6"/>
  <c r="M869" i="6"/>
  <c r="N869" i="6"/>
  <c r="O869" i="6"/>
  <c r="P869" i="6"/>
  <c r="Q869" i="6"/>
  <c r="R869" i="6"/>
  <c r="S869" i="6"/>
  <c r="T869" i="6"/>
  <c r="D870" i="6"/>
  <c r="E870" i="6"/>
  <c r="F870" i="6"/>
  <c r="G870" i="6"/>
  <c r="H870" i="6"/>
  <c r="I870" i="6"/>
  <c r="J870" i="6"/>
  <c r="K870" i="6"/>
  <c r="L870" i="6"/>
  <c r="M870" i="6"/>
  <c r="N870" i="6"/>
  <c r="O870" i="6"/>
  <c r="P870" i="6"/>
  <c r="Q870" i="6"/>
  <c r="R870" i="6"/>
  <c r="S870" i="6"/>
  <c r="T870" i="6"/>
  <c r="D871" i="6"/>
  <c r="E871" i="6"/>
  <c r="F871" i="6"/>
  <c r="G871" i="6"/>
  <c r="H871" i="6"/>
  <c r="I871" i="6"/>
  <c r="J871" i="6"/>
  <c r="K871" i="6"/>
  <c r="L871" i="6"/>
  <c r="M871" i="6"/>
  <c r="N871" i="6"/>
  <c r="O871" i="6"/>
  <c r="P871" i="6"/>
  <c r="Q871" i="6"/>
  <c r="R871" i="6"/>
  <c r="S871" i="6"/>
  <c r="T871" i="6"/>
  <c r="D872" i="6"/>
  <c r="E872" i="6"/>
  <c r="F872" i="6"/>
  <c r="G872" i="6"/>
  <c r="H872" i="6"/>
  <c r="I872" i="6"/>
  <c r="J872" i="6"/>
  <c r="K872" i="6"/>
  <c r="L872" i="6"/>
  <c r="M872" i="6"/>
  <c r="N872" i="6"/>
  <c r="O872" i="6"/>
  <c r="P872" i="6"/>
  <c r="Q872" i="6"/>
  <c r="R872" i="6"/>
  <c r="S872" i="6"/>
  <c r="T872" i="6"/>
  <c r="D873" i="6"/>
  <c r="E873" i="6"/>
  <c r="F873" i="6"/>
  <c r="G873" i="6"/>
  <c r="H873" i="6"/>
  <c r="I873" i="6"/>
  <c r="J873" i="6"/>
  <c r="K873" i="6"/>
  <c r="L873" i="6"/>
  <c r="M873" i="6"/>
  <c r="N873" i="6"/>
  <c r="O873" i="6"/>
  <c r="P873" i="6"/>
  <c r="Q873" i="6"/>
  <c r="R873" i="6"/>
  <c r="S873" i="6"/>
  <c r="T873" i="6"/>
  <c r="D874" i="6"/>
  <c r="E874" i="6"/>
  <c r="F874" i="6"/>
  <c r="G874" i="6"/>
  <c r="H874" i="6"/>
  <c r="I874" i="6"/>
  <c r="J874" i="6"/>
  <c r="K874" i="6"/>
  <c r="L874" i="6"/>
  <c r="M874" i="6"/>
  <c r="N874" i="6"/>
  <c r="O874" i="6"/>
  <c r="P874" i="6"/>
  <c r="Q874" i="6"/>
  <c r="R874" i="6"/>
  <c r="S874" i="6"/>
  <c r="T874" i="6"/>
  <c r="D875" i="6"/>
  <c r="E875" i="6"/>
  <c r="F875" i="6"/>
  <c r="G875" i="6"/>
  <c r="H875" i="6"/>
  <c r="I875" i="6"/>
  <c r="J875" i="6"/>
  <c r="K875" i="6"/>
  <c r="L875" i="6"/>
  <c r="M875" i="6"/>
  <c r="N875" i="6"/>
  <c r="O875" i="6"/>
  <c r="P875" i="6"/>
  <c r="Q875" i="6"/>
  <c r="R875" i="6"/>
  <c r="S875" i="6"/>
  <c r="T875" i="6"/>
  <c r="D876" i="6"/>
  <c r="E876" i="6"/>
  <c r="F876" i="6"/>
  <c r="G876" i="6"/>
  <c r="H876" i="6"/>
  <c r="I876" i="6"/>
  <c r="J876" i="6"/>
  <c r="K876" i="6"/>
  <c r="L876" i="6"/>
  <c r="M876" i="6"/>
  <c r="N876" i="6"/>
  <c r="O876" i="6"/>
  <c r="P876" i="6"/>
  <c r="Q876" i="6"/>
  <c r="R876" i="6"/>
  <c r="S876" i="6"/>
  <c r="T876" i="6"/>
  <c r="D877" i="6"/>
  <c r="E877" i="6"/>
  <c r="F877" i="6"/>
  <c r="G877" i="6"/>
  <c r="H877" i="6"/>
  <c r="I877" i="6"/>
  <c r="J877" i="6"/>
  <c r="K877" i="6"/>
  <c r="L877" i="6"/>
  <c r="M877" i="6"/>
  <c r="N877" i="6"/>
  <c r="O877" i="6"/>
  <c r="P877" i="6"/>
  <c r="Q877" i="6"/>
  <c r="R877" i="6"/>
  <c r="S877" i="6"/>
  <c r="T877" i="6"/>
  <c r="D878" i="6"/>
  <c r="E878" i="6"/>
  <c r="F878" i="6"/>
  <c r="G878" i="6"/>
  <c r="H878" i="6"/>
  <c r="I878" i="6"/>
  <c r="J878" i="6"/>
  <c r="K878" i="6"/>
  <c r="L878" i="6"/>
  <c r="M878" i="6"/>
  <c r="N878" i="6"/>
  <c r="O878" i="6"/>
  <c r="P878" i="6"/>
  <c r="Q878" i="6"/>
  <c r="R878" i="6"/>
  <c r="S878" i="6"/>
  <c r="T878" i="6"/>
  <c r="D879" i="6"/>
  <c r="E879" i="6"/>
  <c r="F879" i="6"/>
  <c r="G879" i="6"/>
  <c r="H879" i="6"/>
  <c r="I879" i="6"/>
  <c r="J879" i="6"/>
  <c r="K879" i="6"/>
  <c r="L879" i="6"/>
  <c r="M879" i="6"/>
  <c r="N879" i="6"/>
  <c r="O879" i="6"/>
  <c r="P879" i="6"/>
  <c r="Q879" i="6"/>
  <c r="R879" i="6"/>
  <c r="S879" i="6"/>
  <c r="T879" i="6"/>
  <c r="D880" i="6"/>
  <c r="E880" i="6"/>
  <c r="F880" i="6"/>
  <c r="G880" i="6"/>
  <c r="H880" i="6"/>
  <c r="I880" i="6"/>
  <c r="J880" i="6"/>
  <c r="K880" i="6"/>
  <c r="L880" i="6"/>
  <c r="M880" i="6"/>
  <c r="N880" i="6"/>
  <c r="O880" i="6"/>
  <c r="P880" i="6"/>
  <c r="Q880" i="6"/>
  <c r="R880" i="6"/>
  <c r="S880" i="6"/>
  <c r="T880" i="6"/>
  <c r="D881" i="6"/>
  <c r="E881" i="6"/>
  <c r="F881" i="6"/>
  <c r="G881" i="6"/>
  <c r="H881" i="6"/>
  <c r="I881" i="6"/>
  <c r="J881" i="6"/>
  <c r="K881" i="6"/>
  <c r="L881" i="6"/>
  <c r="M881" i="6"/>
  <c r="N881" i="6"/>
  <c r="O881" i="6"/>
  <c r="P881" i="6"/>
  <c r="Q881" i="6"/>
  <c r="R881" i="6"/>
  <c r="S881" i="6"/>
  <c r="T881" i="6"/>
  <c r="D882" i="6"/>
  <c r="E882" i="6"/>
  <c r="F882" i="6"/>
  <c r="G882" i="6"/>
  <c r="H882" i="6"/>
  <c r="I882" i="6"/>
  <c r="J882" i="6"/>
  <c r="K882" i="6"/>
  <c r="L882" i="6"/>
  <c r="M882" i="6"/>
  <c r="N882" i="6"/>
  <c r="O882" i="6"/>
  <c r="P882" i="6"/>
  <c r="Q882" i="6"/>
  <c r="R882" i="6"/>
  <c r="S882" i="6"/>
  <c r="T882" i="6"/>
  <c r="D883" i="6"/>
  <c r="E883" i="6"/>
  <c r="F883" i="6"/>
  <c r="G883" i="6"/>
  <c r="H883" i="6"/>
  <c r="I883" i="6"/>
  <c r="J883" i="6"/>
  <c r="K883" i="6"/>
  <c r="L883" i="6"/>
  <c r="M883" i="6"/>
  <c r="N883" i="6"/>
  <c r="O883" i="6"/>
  <c r="P883" i="6"/>
  <c r="Q883" i="6"/>
  <c r="R883" i="6"/>
  <c r="S883" i="6"/>
  <c r="T883" i="6"/>
  <c r="D884" i="6"/>
  <c r="E884" i="6"/>
  <c r="F884" i="6"/>
  <c r="G884" i="6"/>
  <c r="H884" i="6"/>
  <c r="I884" i="6"/>
  <c r="J884" i="6"/>
  <c r="K884" i="6"/>
  <c r="L884" i="6"/>
  <c r="M884" i="6"/>
  <c r="N884" i="6"/>
  <c r="O884" i="6"/>
  <c r="P884" i="6"/>
  <c r="Q884" i="6"/>
  <c r="R884" i="6"/>
  <c r="S884" i="6"/>
  <c r="T884" i="6"/>
  <c r="D885" i="6"/>
  <c r="E885" i="6"/>
  <c r="F885" i="6"/>
  <c r="G885" i="6"/>
  <c r="H885" i="6"/>
  <c r="I885" i="6"/>
  <c r="J885" i="6"/>
  <c r="K885" i="6"/>
  <c r="L885" i="6"/>
  <c r="M885" i="6"/>
  <c r="N885" i="6"/>
  <c r="O885" i="6"/>
  <c r="P885" i="6"/>
  <c r="Q885" i="6"/>
  <c r="R885" i="6"/>
  <c r="S885" i="6"/>
  <c r="T885" i="6"/>
  <c r="D886" i="6"/>
  <c r="E886" i="6"/>
  <c r="F886" i="6"/>
  <c r="G886" i="6"/>
  <c r="H886" i="6"/>
  <c r="I886" i="6"/>
  <c r="J886" i="6"/>
  <c r="K886" i="6"/>
  <c r="L886" i="6"/>
  <c r="M886" i="6"/>
  <c r="N886" i="6"/>
  <c r="O886" i="6"/>
  <c r="P886" i="6"/>
  <c r="Q886" i="6"/>
  <c r="R886" i="6"/>
  <c r="S886" i="6"/>
  <c r="T886" i="6"/>
  <c r="D887" i="6"/>
  <c r="E887" i="6"/>
  <c r="F887" i="6"/>
  <c r="G887" i="6"/>
  <c r="H887" i="6"/>
  <c r="I887" i="6"/>
  <c r="J887" i="6"/>
  <c r="K887" i="6"/>
  <c r="L887" i="6"/>
  <c r="M887" i="6"/>
  <c r="N887" i="6"/>
  <c r="O887" i="6"/>
  <c r="P887" i="6"/>
  <c r="Q887" i="6"/>
  <c r="R887" i="6"/>
  <c r="S887" i="6"/>
  <c r="T887" i="6"/>
  <c r="D888" i="6"/>
  <c r="E888" i="6"/>
  <c r="F888" i="6"/>
  <c r="G888" i="6"/>
  <c r="H888" i="6"/>
  <c r="I888" i="6"/>
  <c r="J888" i="6"/>
  <c r="K888" i="6"/>
  <c r="L888" i="6"/>
  <c r="M888" i="6"/>
  <c r="N888" i="6"/>
  <c r="O888" i="6"/>
  <c r="P888" i="6"/>
  <c r="Q888" i="6"/>
  <c r="R888" i="6"/>
  <c r="S888" i="6"/>
  <c r="T888" i="6"/>
  <c r="D889" i="6"/>
  <c r="E889" i="6"/>
  <c r="F889" i="6"/>
  <c r="G889" i="6"/>
  <c r="H889" i="6"/>
  <c r="I889" i="6"/>
  <c r="J889" i="6"/>
  <c r="K889" i="6"/>
  <c r="L889" i="6"/>
  <c r="M889" i="6"/>
  <c r="N889" i="6"/>
  <c r="O889" i="6"/>
  <c r="P889" i="6"/>
  <c r="Q889" i="6"/>
  <c r="R889" i="6"/>
  <c r="S889" i="6"/>
  <c r="T889" i="6"/>
  <c r="D890" i="6"/>
  <c r="E890" i="6"/>
  <c r="F890" i="6"/>
  <c r="G890" i="6"/>
  <c r="H890" i="6"/>
  <c r="I890" i="6"/>
  <c r="J890" i="6"/>
  <c r="K890" i="6"/>
  <c r="L890" i="6"/>
  <c r="M890" i="6"/>
  <c r="N890" i="6"/>
  <c r="O890" i="6"/>
  <c r="P890" i="6"/>
  <c r="Q890" i="6"/>
  <c r="R890" i="6"/>
  <c r="S890" i="6"/>
  <c r="T890" i="6"/>
  <c r="D891" i="6"/>
  <c r="E891" i="6"/>
  <c r="F891" i="6"/>
  <c r="G891" i="6"/>
  <c r="H891" i="6"/>
  <c r="I891" i="6"/>
  <c r="J891" i="6"/>
  <c r="K891" i="6"/>
  <c r="L891" i="6"/>
  <c r="M891" i="6"/>
  <c r="N891" i="6"/>
  <c r="O891" i="6"/>
  <c r="P891" i="6"/>
  <c r="Q891" i="6"/>
  <c r="R891" i="6"/>
  <c r="S891" i="6"/>
  <c r="T891" i="6"/>
  <c r="D892" i="6"/>
  <c r="E892" i="6"/>
  <c r="F892" i="6"/>
  <c r="G892" i="6"/>
  <c r="H892" i="6"/>
  <c r="I892" i="6"/>
  <c r="J892" i="6"/>
  <c r="K892" i="6"/>
  <c r="L892" i="6"/>
  <c r="M892" i="6"/>
  <c r="N892" i="6"/>
  <c r="O892" i="6"/>
  <c r="P892" i="6"/>
  <c r="Q892" i="6"/>
  <c r="R892" i="6"/>
  <c r="S892" i="6"/>
  <c r="T892" i="6"/>
  <c r="D893" i="6"/>
  <c r="E893" i="6"/>
  <c r="F893" i="6"/>
  <c r="G893" i="6"/>
  <c r="H893" i="6"/>
  <c r="I893" i="6"/>
  <c r="J893" i="6"/>
  <c r="K893" i="6"/>
  <c r="L893" i="6"/>
  <c r="M893" i="6"/>
  <c r="N893" i="6"/>
  <c r="O893" i="6"/>
  <c r="P893" i="6"/>
  <c r="Q893" i="6"/>
  <c r="R893" i="6"/>
  <c r="S893" i="6"/>
  <c r="T893" i="6"/>
  <c r="D894" i="6"/>
  <c r="E894" i="6"/>
  <c r="F894" i="6"/>
  <c r="G894" i="6"/>
  <c r="H894" i="6"/>
  <c r="I894" i="6"/>
  <c r="J894" i="6"/>
  <c r="K894" i="6"/>
  <c r="L894" i="6"/>
  <c r="M894" i="6"/>
  <c r="N894" i="6"/>
  <c r="O894" i="6"/>
  <c r="P894" i="6"/>
  <c r="Q894" i="6"/>
  <c r="R894" i="6"/>
  <c r="S894" i="6"/>
  <c r="T894" i="6"/>
  <c r="D895" i="6"/>
  <c r="E895" i="6"/>
  <c r="F895" i="6"/>
  <c r="G895" i="6"/>
  <c r="H895" i="6"/>
  <c r="I895" i="6"/>
  <c r="J895" i="6"/>
  <c r="K895" i="6"/>
  <c r="L895" i="6"/>
  <c r="M895" i="6"/>
  <c r="N895" i="6"/>
  <c r="O895" i="6"/>
  <c r="P895" i="6"/>
  <c r="Q895" i="6"/>
  <c r="R895" i="6"/>
  <c r="S895" i="6"/>
  <c r="T895" i="6"/>
  <c r="D896" i="6"/>
  <c r="E896" i="6"/>
  <c r="F896" i="6"/>
  <c r="G896" i="6"/>
  <c r="H896" i="6"/>
  <c r="I896" i="6"/>
  <c r="J896" i="6"/>
  <c r="K896" i="6"/>
  <c r="L896" i="6"/>
  <c r="M896" i="6"/>
  <c r="N896" i="6"/>
  <c r="O896" i="6"/>
  <c r="P896" i="6"/>
  <c r="Q896" i="6"/>
  <c r="R896" i="6"/>
  <c r="S896" i="6"/>
  <c r="T896" i="6"/>
  <c r="D897" i="6"/>
  <c r="E897" i="6"/>
  <c r="F897" i="6"/>
  <c r="G897" i="6"/>
  <c r="H897" i="6"/>
  <c r="I897" i="6"/>
  <c r="J897" i="6"/>
  <c r="K897" i="6"/>
  <c r="L897" i="6"/>
  <c r="M897" i="6"/>
  <c r="N897" i="6"/>
  <c r="O897" i="6"/>
  <c r="P897" i="6"/>
  <c r="Q897" i="6"/>
  <c r="R897" i="6"/>
  <c r="S897" i="6"/>
  <c r="T897" i="6"/>
  <c r="D898" i="6"/>
  <c r="E898" i="6"/>
  <c r="F898" i="6"/>
  <c r="G898" i="6"/>
  <c r="H898" i="6"/>
  <c r="I898" i="6"/>
  <c r="J898" i="6"/>
  <c r="K898" i="6"/>
  <c r="L898" i="6"/>
  <c r="M898" i="6"/>
  <c r="N898" i="6"/>
  <c r="O898" i="6"/>
  <c r="P898" i="6"/>
  <c r="Q898" i="6"/>
  <c r="R898" i="6"/>
  <c r="S898" i="6"/>
  <c r="T898" i="6"/>
  <c r="D899" i="6"/>
  <c r="E899" i="6"/>
  <c r="F899" i="6"/>
  <c r="G899" i="6"/>
  <c r="H899" i="6"/>
  <c r="I899" i="6"/>
  <c r="J899" i="6"/>
  <c r="K899" i="6"/>
  <c r="L899" i="6"/>
  <c r="M899" i="6"/>
  <c r="N899" i="6"/>
  <c r="O899" i="6"/>
  <c r="P899" i="6"/>
  <c r="Q899" i="6"/>
  <c r="R899" i="6"/>
  <c r="S899" i="6"/>
  <c r="T899" i="6"/>
  <c r="D900" i="6"/>
  <c r="E900" i="6"/>
  <c r="F900" i="6"/>
  <c r="G900" i="6"/>
  <c r="H900" i="6"/>
  <c r="I900" i="6"/>
  <c r="J900" i="6"/>
  <c r="K900" i="6"/>
  <c r="L900" i="6"/>
  <c r="M900" i="6"/>
  <c r="N900" i="6"/>
  <c r="O900" i="6"/>
  <c r="P900" i="6"/>
  <c r="Q900" i="6"/>
  <c r="R900" i="6"/>
  <c r="S900" i="6"/>
  <c r="T900" i="6"/>
  <c r="D901" i="6"/>
  <c r="E901" i="6"/>
  <c r="F901" i="6"/>
  <c r="G901" i="6"/>
  <c r="H901" i="6"/>
  <c r="I901" i="6"/>
  <c r="J901" i="6"/>
  <c r="K901" i="6"/>
  <c r="L901" i="6"/>
  <c r="M901" i="6"/>
  <c r="N901" i="6"/>
  <c r="O901" i="6"/>
  <c r="P901" i="6"/>
  <c r="Q901" i="6"/>
  <c r="R901" i="6"/>
  <c r="S901" i="6"/>
  <c r="T901" i="6"/>
  <c r="D902" i="6"/>
  <c r="E902" i="6"/>
  <c r="F902" i="6"/>
  <c r="G902" i="6"/>
  <c r="H902" i="6"/>
  <c r="I902" i="6"/>
  <c r="J902" i="6"/>
  <c r="K902" i="6"/>
  <c r="L902" i="6"/>
  <c r="M902" i="6"/>
  <c r="N902" i="6"/>
  <c r="O902" i="6"/>
  <c r="P902" i="6"/>
  <c r="Q902" i="6"/>
  <c r="R902" i="6"/>
  <c r="S902" i="6"/>
  <c r="T902" i="6"/>
  <c r="D903" i="6"/>
  <c r="E903" i="6"/>
  <c r="F903" i="6"/>
  <c r="G903" i="6"/>
  <c r="H903" i="6"/>
  <c r="I903" i="6"/>
  <c r="J903" i="6"/>
  <c r="K903" i="6"/>
  <c r="L903" i="6"/>
  <c r="M903" i="6"/>
  <c r="N903" i="6"/>
  <c r="O903" i="6"/>
  <c r="P903" i="6"/>
  <c r="Q903" i="6"/>
  <c r="R903" i="6"/>
  <c r="S903" i="6"/>
  <c r="T903" i="6"/>
  <c r="D904" i="6"/>
  <c r="E904" i="6"/>
  <c r="F904" i="6"/>
  <c r="G904" i="6"/>
  <c r="H904" i="6"/>
  <c r="I904" i="6"/>
  <c r="J904" i="6"/>
  <c r="K904" i="6"/>
  <c r="L904" i="6"/>
  <c r="M904" i="6"/>
  <c r="N904" i="6"/>
  <c r="O904" i="6"/>
  <c r="P904" i="6"/>
  <c r="Q904" i="6"/>
  <c r="R904" i="6"/>
  <c r="S904" i="6"/>
  <c r="T904" i="6"/>
  <c r="D905" i="6"/>
  <c r="E905" i="6"/>
  <c r="F905" i="6"/>
  <c r="G905" i="6"/>
  <c r="H905" i="6"/>
  <c r="I905" i="6"/>
  <c r="J905" i="6"/>
  <c r="K905" i="6"/>
  <c r="L905" i="6"/>
  <c r="M905" i="6"/>
  <c r="N905" i="6"/>
  <c r="O905" i="6"/>
  <c r="P905" i="6"/>
  <c r="Q905" i="6"/>
  <c r="R905" i="6"/>
  <c r="S905" i="6"/>
  <c r="T905" i="6"/>
  <c r="D906" i="6"/>
  <c r="E906" i="6"/>
  <c r="F906" i="6"/>
  <c r="G906" i="6"/>
  <c r="H906" i="6"/>
  <c r="I906" i="6"/>
  <c r="J906" i="6"/>
  <c r="K906" i="6"/>
  <c r="L906" i="6"/>
  <c r="M906" i="6"/>
  <c r="N906" i="6"/>
  <c r="O906" i="6"/>
  <c r="P906" i="6"/>
  <c r="Q906" i="6"/>
  <c r="R906" i="6"/>
  <c r="S906" i="6"/>
  <c r="T906" i="6"/>
  <c r="D907" i="6"/>
  <c r="E907" i="6"/>
  <c r="F907" i="6"/>
  <c r="G907" i="6"/>
  <c r="H907" i="6"/>
  <c r="I907" i="6"/>
  <c r="J907" i="6"/>
  <c r="K907" i="6"/>
  <c r="L907" i="6"/>
  <c r="M907" i="6"/>
  <c r="N907" i="6"/>
  <c r="O907" i="6"/>
  <c r="P907" i="6"/>
  <c r="Q907" i="6"/>
  <c r="R907" i="6"/>
  <c r="S907" i="6"/>
  <c r="T907" i="6"/>
  <c r="D908" i="6"/>
  <c r="E908" i="6"/>
  <c r="F908" i="6"/>
  <c r="G908" i="6"/>
  <c r="H908" i="6"/>
  <c r="I908" i="6"/>
  <c r="J908" i="6"/>
  <c r="K908" i="6"/>
  <c r="L908" i="6"/>
  <c r="M908" i="6"/>
  <c r="N908" i="6"/>
  <c r="O908" i="6"/>
  <c r="P908" i="6"/>
  <c r="Q908" i="6"/>
  <c r="R908" i="6"/>
  <c r="S908" i="6"/>
  <c r="T908" i="6"/>
  <c r="D909" i="6"/>
  <c r="E909" i="6"/>
  <c r="F909" i="6"/>
  <c r="G909" i="6"/>
  <c r="H909" i="6"/>
  <c r="I909" i="6"/>
  <c r="J909" i="6"/>
  <c r="K909" i="6"/>
  <c r="L909" i="6"/>
  <c r="M909" i="6"/>
  <c r="N909" i="6"/>
  <c r="O909" i="6"/>
  <c r="P909" i="6"/>
  <c r="Q909" i="6"/>
  <c r="R909" i="6"/>
  <c r="S909" i="6"/>
  <c r="T909" i="6"/>
  <c r="D910" i="6"/>
  <c r="E910" i="6"/>
  <c r="F910" i="6"/>
  <c r="G910" i="6"/>
  <c r="H910" i="6"/>
  <c r="I910" i="6"/>
  <c r="J910" i="6"/>
  <c r="K910" i="6"/>
  <c r="L910" i="6"/>
  <c r="M910" i="6"/>
  <c r="N910" i="6"/>
  <c r="O910" i="6"/>
  <c r="P910" i="6"/>
  <c r="Q910" i="6"/>
  <c r="R910" i="6"/>
  <c r="S910" i="6"/>
  <c r="T910" i="6"/>
  <c r="D911" i="6"/>
  <c r="E911" i="6"/>
  <c r="F911" i="6"/>
  <c r="G911" i="6"/>
  <c r="H911" i="6"/>
  <c r="I911" i="6"/>
  <c r="J911" i="6"/>
  <c r="K911" i="6"/>
  <c r="L911" i="6"/>
  <c r="M911" i="6"/>
  <c r="N911" i="6"/>
  <c r="O911" i="6"/>
  <c r="P911" i="6"/>
  <c r="Q911" i="6"/>
  <c r="R911" i="6"/>
  <c r="S911" i="6"/>
  <c r="T911" i="6"/>
  <c r="D912" i="6"/>
  <c r="E912" i="6"/>
  <c r="F912" i="6"/>
  <c r="G912" i="6"/>
  <c r="H912" i="6"/>
  <c r="I912" i="6"/>
  <c r="J912" i="6"/>
  <c r="K912" i="6"/>
  <c r="L912" i="6"/>
  <c r="M912" i="6"/>
  <c r="N912" i="6"/>
  <c r="O912" i="6"/>
  <c r="P912" i="6"/>
  <c r="Q912" i="6"/>
  <c r="R912" i="6"/>
  <c r="S912" i="6"/>
  <c r="T912" i="6"/>
  <c r="D913" i="6"/>
  <c r="E913" i="6"/>
  <c r="F913" i="6"/>
  <c r="G913" i="6"/>
  <c r="H913" i="6"/>
  <c r="I913" i="6"/>
  <c r="J913" i="6"/>
  <c r="K913" i="6"/>
  <c r="L913" i="6"/>
  <c r="M913" i="6"/>
  <c r="N913" i="6"/>
  <c r="O913" i="6"/>
  <c r="P913" i="6"/>
  <c r="Q913" i="6"/>
  <c r="R913" i="6"/>
  <c r="S913" i="6"/>
  <c r="T913" i="6"/>
  <c r="D914" i="6"/>
  <c r="E914" i="6"/>
  <c r="F914" i="6"/>
  <c r="G914" i="6"/>
  <c r="H914" i="6"/>
  <c r="I914" i="6"/>
  <c r="J914" i="6"/>
  <c r="K914" i="6"/>
  <c r="L914" i="6"/>
  <c r="M914" i="6"/>
  <c r="N914" i="6"/>
  <c r="O914" i="6"/>
  <c r="P914" i="6"/>
  <c r="Q914" i="6"/>
  <c r="R914" i="6"/>
  <c r="S914" i="6"/>
  <c r="T914" i="6"/>
  <c r="D915" i="6"/>
  <c r="E915" i="6"/>
  <c r="F915" i="6"/>
  <c r="G915" i="6"/>
  <c r="H915" i="6"/>
  <c r="I915" i="6"/>
  <c r="J915" i="6"/>
  <c r="K915" i="6"/>
  <c r="L915" i="6"/>
  <c r="M915" i="6"/>
  <c r="N915" i="6"/>
  <c r="O915" i="6"/>
  <c r="P915" i="6"/>
  <c r="Q915" i="6"/>
  <c r="R915" i="6"/>
  <c r="S915" i="6"/>
  <c r="T915" i="6"/>
  <c r="D916" i="6"/>
  <c r="E916" i="6"/>
  <c r="F916" i="6"/>
  <c r="G916" i="6"/>
  <c r="H916" i="6"/>
  <c r="I916" i="6"/>
  <c r="J916" i="6"/>
  <c r="K916" i="6"/>
  <c r="L916" i="6"/>
  <c r="M916" i="6"/>
  <c r="N916" i="6"/>
  <c r="O916" i="6"/>
  <c r="P916" i="6"/>
  <c r="Q916" i="6"/>
  <c r="R916" i="6"/>
  <c r="S916" i="6"/>
  <c r="T916" i="6"/>
  <c r="D917" i="6"/>
  <c r="E917" i="6"/>
  <c r="F917" i="6"/>
  <c r="G917" i="6"/>
  <c r="H917" i="6"/>
  <c r="I917" i="6"/>
  <c r="J917" i="6"/>
  <c r="K917" i="6"/>
  <c r="L917" i="6"/>
  <c r="M917" i="6"/>
  <c r="N917" i="6"/>
  <c r="O917" i="6"/>
  <c r="P917" i="6"/>
  <c r="Q917" i="6"/>
  <c r="R917" i="6"/>
  <c r="S917" i="6"/>
  <c r="T917" i="6"/>
  <c r="D918" i="6"/>
  <c r="E918" i="6"/>
  <c r="F918" i="6"/>
  <c r="G918" i="6"/>
  <c r="H918" i="6"/>
  <c r="I918" i="6"/>
  <c r="J918" i="6"/>
  <c r="K918" i="6"/>
  <c r="L918" i="6"/>
  <c r="M918" i="6"/>
  <c r="N918" i="6"/>
  <c r="O918" i="6"/>
  <c r="P918" i="6"/>
  <c r="Q918" i="6"/>
  <c r="R918" i="6"/>
  <c r="S918" i="6"/>
  <c r="T918" i="6"/>
  <c r="D919" i="6"/>
  <c r="E919" i="6"/>
  <c r="F919" i="6"/>
  <c r="G919" i="6"/>
  <c r="H919" i="6"/>
  <c r="I919" i="6"/>
  <c r="J919" i="6"/>
  <c r="K919" i="6"/>
  <c r="L919" i="6"/>
  <c r="M919" i="6"/>
  <c r="N919" i="6"/>
  <c r="O919" i="6"/>
  <c r="P919" i="6"/>
  <c r="Q919" i="6"/>
  <c r="R919" i="6"/>
  <c r="S919" i="6"/>
  <c r="T919" i="6"/>
  <c r="D920" i="6"/>
  <c r="E920" i="6"/>
  <c r="F920" i="6"/>
  <c r="G920" i="6"/>
  <c r="H920" i="6"/>
  <c r="I920" i="6"/>
  <c r="J920" i="6"/>
  <c r="K920" i="6"/>
  <c r="L920" i="6"/>
  <c r="M920" i="6"/>
  <c r="N920" i="6"/>
  <c r="O920" i="6"/>
  <c r="P920" i="6"/>
  <c r="Q920" i="6"/>
  <c r="R920" i="6"/>
  <c r="S920" i="6"/>
  <c r="T920" i="6"/>
  <c r="D921" i="6"/>
  <c r="E921" i="6"/>
  <c r="F921" i="6"/>
  <c r="G921" i="6"/>
  <c r="H921" i="6"/>
  <c r="I921" i="6"/>
  <c r="J921" i="6"/>
  <c r="K921" i="6"/>
  <c r="L921" i="6"/>
  <c r="M921" i="6"/>
  <c r="N921" i="6"/>
  <c r="O921" i="6"/>
  <c r="P921" i="6"/>
  <c r="Q921" i="6"/>
  <c r="R921" i="6"/>
  <c r="S921" i="6"/>
  <c r="T921" i="6"/>
  <c r="D922" i="6"/>
  <c r="E922" i="6"/>
  <c r="F922" i="6"/>
  <c r="G922" i="6"/>
  <c r="H922" i="6"/>
  <c r="I922" i="6"/>
  <c r="J922" i="6"/>
  <c r="K922" i="6"/>
  <c r="L922" i="6"/>
  <c r="M922" i="6"/>
  <c r="N922" i="6"/>
  <c r="O922" i="6"/>
  <c r="P922" i="6"/>
  <c r="Q922" i="6"/>
  <c r="R922" i="6"/>
  <c r="S922" i="6"/>
  <c r="T922" i="6"/>
  <c r="D923" i="6"/>
  <c r="E923" i="6"/>
  <c r="F923" i="6"/>
  <c r="G923" i="6"/>
  <c r="H923" i="6"/>
  <c r="I923" i="6"/>
  <c r="J923" i="6"/>
  <c r="K923" i="6"/>
  <c r="L923" i="6"/>
  <c r="M923" i="6"/>
  <c r="N923" i="6"/>
  <c r="O923" i="6"/>
  <c r="P923" i="6"/>
  <c r="Q923" i="6"/>
  <c r="R923" i="6"/>
  <c r="S923" i="6"/>
  <c r="T923" i="6"/>
  <c r="D924" i="6"/>
  <c r="E924" i="6"/>
  <c r="F924" i="6"/>
  <c r="G924" i="6"/>
  <c r="H924" i="6"/>
  <c r="I924" i="6"/>
  <c r="J924" i="6"/>
  <c r="K924" i="6"/>
  <c r="L924" i="6"/>
  <c r="M924" i="6"/>
  <c r="N924" i="6"/>
  <c r="O924" i="6"/>
  <c r="P924" i="6"/>
  <c r="Q924" i="6"/>
  <c r="R924" i="6"/>
  <c r="S924" i="6"/>
  <c r="T924" i="6"/>
  <c r="D925" i="6"/>
  <c r="E925" i="6"/>
  <c r="F925" i="6"/>
  <c r="G925" i="6"/>
  <c r="H925" i="6"/>
  <c r="I925" i="6"/>
  <c r="J925" i="6"/>
  <c r="K925" i="6"/>
  <c r="L925" i="6"/>
  <c r="M925" i="6"/>
  <c r="N925" i="6"/>
  <c r="O925" i="6"/>
  <c r="P925" i="6"/>
  <c r="Q925" i="6"/>
  <c r="R925" i="6"/>
  <c r="S925" i="6"/>
  <c r="T925" i="6"/>
  <c r="D926" i="6"/>
  <c r="E926" i="6"/>
  <c r="F926" i="6"/>
  <c r="G926" i="6"/>
  <c r="H926" i="6"/>
  <c r="I926" i="6"/>
  <c r="J926" i="6"/>
  <c r="K926" i="6"/>
  <c r="L926" i="6"/>
  <c r="M926" i="6"/>
  <c r="N926" i="6"/>
  <c r="O926" i="6"/>
  <c r="P926" i="6"/>
  <c r="Q926" i="6"/>
  <c r="R926" i="6"/>
  <c r="S926" i="6"/>
  <c r="T926" i="6"/>
  <c r="D927" i="6"/>
  <c r="E927" i="6"/>
  <c r="F927" i="6"/>
  <c r="G927" i="6"/>
  <c r="H927" i="6"/>
  <c r="I927" i="6"/>
  <c r="J927" i="6"/>
  <c r="K927" i="6"/>
  <c r="L927" i="6"/>
  <c r="M927" i="6"/>
  <c r="N927" i="6"/>
  <c r="O927" i="6"/>
  <c r="P927" i="6"/>
  <c r="Q927" i="6"/>
  <c r="R927" i="6"/>
  <c r="S927" i="6"/>
  <c r="T927" i="6"/>
  <c r="D928" i="6"/>
  <c r="E928" i="6"/>
  <c r="F928" i="6"/>
  <c r="G928" i="6"/>
  <c r="H928" i="6"/>
  <c r="I928" i="6"/>
  <c r="J928" i="6"/>
  <c r="K928" i="6"/>
  <c r="L928" i="6"/>
  <c r="M928" i="6"/>
  <c r="N928" i="6"/>
  <c r="O928" i="6"/>
  <c r="P928" i="6"/>
  <c r="Q928" i="6"/>
  <c r="R928" i="6"/>
  <c r="S928" i="6"/>
  <c r="T928" i="6"/>
  <c r="D929" i="6"/>
  <c r="E929" i="6"/>
  <c r="F929" i="6"/>
  <c r="G929" i="6"/>
  <c r="H929" i="6"/>
  <c r="I929" i="6"/>
  <c r="J929" i="6"/>
  <c r="K929" i="6"/>
  <c r="L929" i="6"/>
  <c r="M929" i="6"/>
  <c r="N929" i="6"/>
  <c r="O929" i="6"/>
  <c r="P929" i="6"/>
  <c r="Q929" i="6"/>
  <c r="R929" i="6"/>
  <c r="S929" i="6"/>
  <c r="T929" i="6"/>
  <c r="D930" i="6"/>
  <c r="E930" i="6"/>
  <c r="F930" i="6"/>
  <c r="G930" i="6"/>
  <c r="H930" i="6"/>
  <c r="I930" i="6"/>
  <c r="J930" i="6"/>
  <c r="K930" i="6"/>
  <c r="L930" i="6"/>
  <c r="M930" i="6"/>
  <c r="N930" i="6"/>
  <c r="O930" i="6"/>
  <c r="P930" i="6"/>
  <c r="Q930" i="6"/>
  <c r="R930" i="6"/>
  <c r="S930" i="6"/>
  <c r="T930" i="6"/>
  <c r="D931" i="6"/>
  <c r="E931" i="6"/>
  <c r="F931" i="6"/>
  <c r="G931" i="6"/>
  <c r="H931" i="6"/>
  <c r="I931" i="6"/>
  <c r="J931" i="6"/>
  <c r="K931" i="6"/>
  <c r="L931" i="6"/>
  <c r="M931" i="6"/>
  <c r="N931" i="6"/>
  <c r="O931" i="6"/>
  <c r="P931" i="6"/>
  <c r="Q931" i="6"/>
  <c r="R931" i="6"/>
  <c r="S931" i="6"/>
  <c r="T931" i="6"/>
  <c r="D932" i="6"/>
  <c r="E932" i="6"/>
  <c r="F932" i="6"/>
  <c r="G932" i="6"/>
  <c r="H932" i="6"/>
  <c r="I932" i="6"/>
  <c r="J932" i="6"/>
  <c r="K932" i="6"/>
  <c r="L932" i="6"/>
  <c r="M932" i="6"/>
  <c r="N932" i="6"/>
  <c r="O932" i="6"/>
  <c r="P932" i="6"/>
  <c r="Q932" i="6"/>
  <c r="R932" i="6"/>
  <c r="S932" i="6"/>
  <c r="T932" i="6"/>
  <c r="D933" i="6"/>
  <c r="E933" i="6"/>
  <c r="F933" i="6"/>
  <c r="G933" i="6"/>
  <c r="H933" i="6"/>
  <c r="I933" i="6"/>
  <c r="J933" i="6"/>
  <c r="K933" i="6"/>
  <c r="L933" i="6"/>
  <c r="M933" i="6"/>
  <c r="N933" i="6"/>
  <c r="O933" i="6"/>
  <c r="P933" i="6"/>
  <c r="Q933" i="6"/>
  <c r="R933" i="6"/>
  <c r="S933" i="6"/>
  <c r="T933" i="6"/>
  <c r="D934" i="6"/>
  <c r="E934" i="6"/>
  <c r="F934" i="6"/>
  <c r="G934" i="6"/>
  <c r="H934" i="6"/>
  <c r="I934" i="6"/>
  <c r="J934" i="6"/>
  <c r="K934" i="6"/>
  <c r="L934" i="6"/>
  <c r="M934" i="6"/>
  <c r="N934" i="6"/>
  <c r="O934" i="6"/>
  <c r="P934" i="6"/>
  <c r="Q934" i="6"/>
  <c r="R934" i="6"/>
  <c r="S934" i="6"/>
  <c r="T934" i="6"/>
  <c r="D935" i="6"/>
  <c r="E935" i="6"/>
  <c r="F935" i="6"/>
  <c r="G935" i="6"/>
  <c r="H935" i="6"/>
  <c r="I935" i="6"/>
  <c r="J935" i="6"/>
  <c r="K935" i="6"/>
  <c r="L935" i="6"/>
  <c r="M935" i="6"/>
  <c r="N935" i="6"/>
  <c r="O935" i="6"/>
  <c r="P935" i="6"/>
  <c r="Q935" i="6"/>
  <c r="R935" i="6"/>
  <c r="S935" i="6"/>
  <c r="T935" i="6"/>
  <c r="D936" i="6"/>
  <c r="E936" i="6"/>
  <c r="F936" i="6"/>
  <c r="G936" i="6"/>
  <c r="H936" i="6"/>
  <c r="I936" i="6"/>
  <c r="J936" i="6"/>
  <c r="K936" i="6"/>
  <c r="L936" i="6"/>
  <c r="M936" i="6"/>
  <c r="N936" i="6"/>
  <c r="O936" i="6"/>
  <c r="P936" i="6"/>
  <c r="Q936" i="6"/>
  <c r="R936" i="6"/>
  <c r="S936" i="6"/>
  <c r="T936" i="6"/>
  <c r="D937" i="6"/>
  <c r="E937" i="6"/>
  <c r="F937" i="6"/>
  <c r="G937" i="6"/>
  <c r="H937" i="6"/>
  <c r="I937" i="6"/>
  <c r="J937" i="6"/>
  <c r="K937" i="6"/>
  <c r="L937" i="6"/>
  <c r="M937" i="6"/>
  <c r="N937" i="6"/>
  <c r="O937" i="6"/>
  <c r="P937" i="6"/>
  <c r="Q937" i="6"/>
  <c r="R937" i="6"/>
  <c r="S937" i="6"/>
  <c r="T937" i="6"/>
  <c r="D938" i="6"/>
  <c r="E938" i="6"/>
  <c r="F938" i="6"/>
  <c r="G938" i="6"/>
  <c r="H938" i="6"/>
  <c r="I938" i="6"/>
  <c r="J938" i="6"/>
  <c r="K938" i="6"/>
  <c r="L938" i="6"/>
  <c r="M938" i="6"/>
  <c r="N938" i="6"/>
  <c r="O938" i="6"/>
  <c r="P938" i="6"/>
  <c r="Q938" i="6"/>
  <c r="R938" i="6"/>
  <c r="S938" i="6"/>
  <c r="T938" i="6"/>
  <c r="D939" i="6"/>
  <c r="E939" i="6"/>
  <c r="F939" i="6"/>
  <c r="G939" i="6"/>
  <c r="H939" i="6"/>
  <c r="I939" i="6"/>
  <c r="J939" i="6"/>
  <c r="K939" i="6"/>
  <c r="L939" i="6"/>
  <c r="M939" i="6"/>
  <c r="N939" i="6"/>
  <c r="O939" i="6"/>
  <c r="P939" i="6"/>
  <c r="Q939" i="6"/>
  <c r="R939" i="6"/>
  <c r="S939" i="6"/>
  <c r="T939" i="6"/>
  <c r="D940" i="6"/>
  <c r="E940" i="6"/>
  <c r="F940" i="6"/>
  <c r="G940" i="6"/>
  <c r="H940" i="6"/>
  <c r="I940" i="6"/>
  <c r="J940" i="6"/>
  <c r="K940" i="6"/>
  <c r="L940" i="6"/>
  <c r="M940" i="6"/>
  <c r="N940" i="6"/>
  <c r="O940" i="6"/>
  <c r="P940" i="6"/>
  <c r="Q940" i="6"/>
  <c r="R940" i="6"/>
  <c r="S940" i="6"/>
  <c r="T940" i="6"/>
  <c r="D941" i="6"/>
  <c r="E941" i="6"/>
  <c r="F941" i="6"/>
  <c r="G941" i="6"/>
  <c r="H941" i="6"/>
  <c r="I941" i="6"/>
  <c r="J941" i="6"/>
  <c r="K941" i="6"/>
  <c r="L941" i="6"/>
  <c r="M941" i="6"/>
  <c r="N941" i="6"/>
  <c r="O941" i="6"/>
  <c r="P941" i="6"/>
  <c r="Q941" i="6"/>
  <c r="R941" i="6"/>
  <c r="S941" i="6"/>
  <c r="T941" i="6"/>
  <c r="D942" i="6"/>
  <c r="E942" i="6"/>
  <c r="F942" i="6"/>
  <c r="G942" i="6"/>
  <c r="H942" i="6"/>
  <c r="I942" i="6"/>
  <c r="J942" i="6"/>
  <c r="K942" i="6"/>
  <c r="L942" i="6"/>
  <c r="M942" i="6"/>
  <c r="N942" i="6"/>
  <c r="O942" i="6"/>
  <c r="P942" i="6"/>
  <c r="Q942" i="6"/>
  <c r="R942" i="6"/>
  <c r="S942" i="6"/>
  <c r="T942" i="6"/>
  <c r="D943" i="6"/>
  <c r="E943" i="6"/>
  <c r="F943" i="6"/>
  <c r="G943" i="6"/>
  <c r="H943" i="6"/>
  <c r="I943" i="6"/>
  <c r="J943" i="6"/>
  <c r="K943" i="6"/>
  <c r="L943" i="6"/>
  <c r="M943" i="6"/>
  <c r="N943" i="6"/>
  <c r="O943" i="6"/>
  <c r="P943" i="6"/>
  <c r="Q943" i="6"/>
  <c r="R943" i="6"/>
  <c r="S943" i="6"/>
  <c r="T943" i="6"/>
  <c r="D944" i="6"/>
  <c r="E944" i="6"/>
  <c r="F944" i="6"/>
  <c r="G944" i="6"/>
  <c r="H944" i="6"/>
  <c r="I944" i="6"/>
  <c r="J944" i="6"/>
  <c r="K944" i="6"/>
  <c r="L944" i="6"/>
  <c r="M944" i="6"/>
  <c r="N944" i="6"/>
  <c r="O944" i="6"/>
  <c r="P944" i="6"/>
  <c r="Q944" i="6"/>
  <c r="R944" i="6"/>
  <c r="S944" i="6"/>
  <c r="T944" i="6"/>
  <c r="D945" i="6"/>
  <c r="E945" i="6"/>
  <c r="F945" i="6"/>
  <c r="G945" i="6"/>
  <c r="H945" i="6"/>
  <c r="I945" i="6"/>
  <c r="J945" i="6"/>
  <c r="K945" i="6"/>
  <c r="L945" i="6"/>
  <c r="M945" i="6"/>
  <c r="N945" i="6"/>
  <c r="O945" i="6"/>
  <c r="P945" i="6"/>
  <c r="Q945" i="6"/>
  <c r="R945" i="6"/>
  <c r="S945" i="6"/>
  <c r="T945" i="6"/>
  <c r="D946" i="6"/>
  <c r="E946" i="6"/>
  <c r="F946" i="6"/>
  <c r="G946" i="6"/>
  <c r="H946" i="6"/>
  <c r="I946" i="6"/>
  <c r="J946" i="6"/>
  <c r="K946" i="6"/>
  <c r="L946" i="6"/>
  <c r="M946" i="6"/>
  <c r="N946" i="6"/>
  <c r="O946" i="6"/>
  <c r="P946" i="6"/>
  <c r="Q946" i="6"/>
  <c r="R946" i="6"/>
  <c r="S946" i="6"/>
  <c r="T946" i="6"/>
  <c r="D947" i="6"/>
  <c r="E947" i="6"/>
  <c r="F947" i="6"/>
  <c r="G947" i="6"/>
  <c r="H947" i="6"/>
  <c r="I947" i="6"/>
  <c r="J947" i="6"/>
  <c r="K947" i="6"/>
  <c r="L947" i="6"/>
  <c r="M947" i="6"/>
  <c r="N947" i="6"/>
  <c r="O947" i="6"/>
  <c r="P947" i="6"/>
  <c r="Q947" i="6"/>
  <c r="R947" i="6"/>
  <c r="S947" i="6"/>
  <c r="T947" i="6"/>
  <c r="D948" i="6"/>
  <c r="E948" i="6"/>
  <c r="F948" i="6"/>
  <c r="G948" i="6"/>
  <c r="H948" i="6"/>
  <c r="I948" i="6"/>
  <c r="J948" i="6"/>
  <c r="K948" i="6"/>
  <c r="L948" i="6"/>
  <c r="M948" i="6"/>
  <c r="N948" i="6"/>
  <c r="O948" i="6"/>
  <c r="P948" i="6"/>
  <c r="Q948" i="6"/>
  <c r="R948" i="6"/>
  <c r="S948" i="6"/>
  <c r="T948" i="6"/>
  <c r="D949" i="6"/>
  <c r="E949" i="6"/>
  <c r="F949" i="6"/>
  <c r="G949" i="6"/>
  <c r="H949" i="6"/>
  <c r="I949" i="6"/>
  <c r="J949" i="6"/>
  <c r="K949" i="6"/>
  <c r="L949" i="6"/>
  <c r="M949" i="6"/>
  <c r="N949" i="6"/>
  <c r="O949" i="6"/>
  <c r="P949" i="6"/>
  <c r="Q949" i="6"/>
  <c r="R949" i="6"/>
  <c r="S949" i="6"/>
  <c r="T949" i="6"/>
  <c r="D950" i="6"/>
  <c r="E950" i="6"/>
  <c r="F950" i="6"/>
  <c r="G950" i="6"/>
  <c r="H950" i="6"/>
  <c r="I950" i="6"/>
  <c r="J950" i="6"/>
  <c r="K950" i="6"/>
  <c r="L950" i="6"/>
  <c r="M950" i="6"/>
  <c r="N950" i="6"/>
  <c r="O950" i="6"/>
  <c r="P950" i="6"/>
  <c r="Q950" i="6"/>
  <c r="R950" i="6"/>
  <c r="S950" i="6"/>
  <c r="T950" i="6"/>
  <c r="D951" i="6"/>
  <c r="E951" i="6"/>
  <c r="F951" i="6"/>
  <c r="G951" i="6"/>
  <c r="H951" i="6"/>
  <c r="I951" i="6"/>
  <c r="J951" i="6"/>
  <c r="K951" i="6"/>
  <c r="L951" i="6"/>
  <c r="M951" i="6"/>
  <c r="N951" i="6"/>
  <c r="O951" i="6"/>
  <c r="P951" i="6"/>
  <c r="Q951" i="6"/>
  <c r="R951" i="6"/>
  <c r="S951" i="6"/>
  <c r="T951" i="6"/>
  <c r="D952" i="6"/>
  <c r="E952" i="6"/>
  <c r="F952" i="6"/>
  <c r="G952" i="6"/>
  <c r="H952" i="6"/>
  <c r="I952" i="6"/>
  <c r="J952" i="6"/>
  <c r="K952" i="6"/>
  <c r="L952" i="6"/>
  <c r="M952" i="6"/>
  <c r="N952" i="6"/>
  <c r="O952" i="6"/>
  <c r="P952" i="6"/>
  <c r="Q952" i="6"/>
  <c r="R952" i="6"/>
  <c r="S952" i="6"/>
  <c r="T952" i="6"/>
  <c r="D953" i="6"/>
  <c r="E953" i="6"/>
  <c r="F953" i="6"/>
  <c r="G953" i="6"/>
  <c r="H953" i="6"/>
  <c r="I953" i="6"/>
  <c r="J953" i="6"/>
  <c r="K953" i="6"/>
  <c r="L953" i="6"/>
  <c r="M953" i="6"/>
  <c r="N953" i="6"/>
  <c r="O953" i="6"/>
  <c r="P953" i="6"/>
  <c r="Q953" i="6"/>
  <c r="R953" i="6"/>
  <c r="S953" i="6"/>
  <c r="T953" i="6"/>
  <c r="D954" i="6"/>
  <c r="E954" i="6"/>
  <c r="F954" i="6"/>
  <c r="G954" i="6"/>
  <c r="H954" i="6"/>
  <c r="I954" i="6"/>
  <c r="J954" i="6"/>
  <c r="K954" i="6"/>
  <c r="L954" i="6"/>
  <c r="M954" i="6"/>
  <c r="N954" i="6"/>
  <c r="O954" i="6"/>
  <c r="P954" i="6"/>
  <c r="Q954" i="6"/>
  <c r="R954" i="6"/>
  <c r="S954" i="6"/>
  <c r="T954" i="6"/>
  <c r="D955" i="6"/>
  <c r="E955" i="6"/>
  <c r="F955" i="6"/>
  <c r="G955" i="6"/>
  <c r="H955" i="6"/>
  <c r="I955" i="6"/>
  <c r="J955" i="6"/>
  <c r="K955" i="6"/>
  <c r="L955" i="6"/>
  <c r="M955" i="6"/>
  <c r="N955" i="6"/>
  <c r="O955" i="6"/>
  <c r="P955" i="6"/>
  <c r="Q955" i="6"/>
  <c r="R955" i="6"/>
  <c r="S955" i="6"/>
  <c r="T955" i="6"/>
  <c r="D956" i="6"/>
  <c r="E956" i="6"/>
  <c r="F956" i="6"/>
  <c r="G956" i="6"/>
  <c r="H956" i="6"/>
  <c r="I956" i="6"/>
  <c r="J956" i="6"/>
  <c r="K956" i="6"/>
  <c r="L956" i="6"/>
  <c r="M956" i="6"/>
  <c r="N956" i="6"/>
  <c r="O956" i="6"/>
  <c r="P956" i="6"/>
  <c r="Q956" i="6"/>
  <c r="R956" i="6"/>
  <c r="S956" i="6"/>
  <c r="T956" i="6"/>
  <c r="D957" i="6"/>
  <c r="E957" i="6"/>
  <c r="F957" i="6"/>
  <c r="G957" i="6"/>
  <c r="H957" i="6"/>
  <c r="I957" i="6"/>
  <c r="J957" i="6"/>
  <c r="K957" i="6"/>
  <c r="L957" i="6"/>
  <c r="M957" i="6"/>
  <c r="N957" i="6"/>
  <c r="O957" i="6"/>
  <c r="P957" i="6"/>
  <c r="Q957" i="6"/>
  <c r="R957" i="6"/>
  <c r="S957" i="6"/>
  <c r="T957" i="6"/>
  <c r="D958" i="6"/>
  <c r="E958" i="6"/>
  <c r="F958" i="6"/>
  <c r="G958" i="6"/>
  <c r="H958" i="6"/>
  <c r="I958" i="6"/>
  <c r="J958" i="6"/>
  <c r="K958" i="6"/>
  <c r="L958" i="6"/>
  <c r="M958" i="6"/>
  <c r="N958" i="6"/>
  <c r="O958" i="6"/>
  <c r="P958" i="6"/>
  <c r="Q958" i="6"/>
  <c r="R958" i="6"/>
  <c r="S958" i="6"/>
  <c r="T958" i="6"/>
  <c r="D959" i="6"/>
  <c r="E959" i="6"/>
  <c r="F959" i="6"/>
  <c r="G959" i="6"/>
  <c r="H959" i="6"/>
  <c r="I959" i="6"/>
  <c r="J959" i="6"/>
  <c r="K959" i="6"/>
  <c r="L959" i="6"/>
  <c r="M959" i="6"/>
  <c r="N959" i="6"/>
  <c r="O959" i="6"/>
  <c r="P959" i="6"/>
  <c r="Q959" i="6"/>
  <c r="R959" i="6"/>
  <c r="S959" i="6"/>
  <c r="T959" i="6"/>
  <c r="D960" i="6"/>
  <c r="E960" i="6"/>
  <c r="F960" i="6"/>
  <c r="G960" i="6"/>
  <c r="H960" i="6"/>
  <c r="I960" i="6"/>
  <c r="J960" i="6"/>
  <c r="K960" i="6"/>
  <c r="L960" i="6"/>
  <c r="M960" i="6"/>
  <c r="N960" i="6"/>
  <c r="O960" i="6"/>
  <c r="P960" i="6"/>
  <c r="Q960" i="6"/>
  <c r="R960" i="6"/>
  <c r="S960" i="6"/>
  <c r="T960" i="6"/>
  <c r="D961" i="6"/>
  <c r="E961" i="6"/>
  <c r="F961" i="6"/>
  <c r="G961" i="6"/>
  <c r="H961" i="6"/>
  <c r="I961" i="6"/>
  <c r="J961" i="6"/>
  <c r="K961" i="6"/>
  <c r="L961" i="6"/>
  <c r="M961" i="6"/>
  <c r="N961" i="6"/>
  <c r="O961" i="6"/>
  <c r="P961" i="6"/>
  <c r="Q961" i="6"/>
  <c r="R961" i="6"/>
  <c r="S961" i="6"/>
  <c r="T961" i="6"/>
  <c r="D962" i="6"/>
  <c r="E962" i="6"/>
  <c r="F962" i="6"/>
  <c r="G962" i="6"/>
  <c r="H962" i="6"/>
  <c r="I962" i="6"/>
  <c r="J962" i="6"/>
  <c r="K962" i="6"/>
  <c r="L962" i="6"/>
  <c r="M962" i="6"/>
  <c r="N962" i="6"/>
  <c r="O962" i="6"/>
  <c r="P962" i="6"/>
  <c r="Q962" i="6"/>
  <c r="R962" i="6"/>
  <c r="S962" i="6"/>
  <c r="T962" i="6"/>
  <c r="D963" i="6"/>
  <c r="E963" i="6"/>
  <c r="F963" i="6"/>
  <c r="G963" i="6"/>
  <c r="H963" i="6"/>
  <c r="I963" i="6"/>
  <c r="J963" i="6"/>
  <c r="K963" i="6"/>
  <c r="L963" i="6"/>
  <c r="M963" i="6"/>
  <c r="N963" i="6"/>
  <c r="O963" i="6"/>
  <c r="P963" i="6"/>
  <c r="Q963" i="6"/>
  <c r="R963" i="6"/>
  <c r="S963" i="6"/>
  <c r="T963" i="6"/>
  <c r="D964" i="6"/>
  <c r="E964" i="6"/>
  <c r="F964" i="6"/>
  <c r="G964" i="6"/>
  <c r="H964" i="6"/>
  <c r="I964" i="6"/>
  <c r="J964" i="6"/>
  <c r="K964" i="6"/>
  <c r="L964" i="6"/>
  <c r="M964" i="6"/>
  <c r="N964" i="6"/>
  <c r="O964" i="6"/>
  <c r="P964" i="6"/>
  <c r="Q964" i="6"/>
  <c r="R964" i="6"/>
  <c r="S964" i="6"/>
  <c r="T964" i="6"/>
  <c r="D965" i="6"/>
  <c r="E965" i="6"/>
  <c r="F965" i="6"/>
  <c r="G965" i="6"/>
  <c r="H965" i="6"/>
  <c r="I965" i="6"/>
  <c r="J965" i="6"/>
  <c r="K965" i="6"/>
  <c r="L965" i="6"/>
  <c r="M965" i="6"/>
  <c r="N965" i="6"/>
  <c r="O965" i="6"/>
  <c r="P965" i="6"/>
  <c r="Q965" i="6"/>
  <c r="R965" i="6"/>
  <c r="S965" i="6"/>
  <c r="T965" i="6"/>
  <c r="D966" i="6"/>
  <c r="E966" i="6"/>
  <c r="F966" i="6"/>
  <c r="G966" i="6"/>
  <c r="H966" i="6"/>
  <c r="I966" i="6"/>
  <c r="J966" i="6"/>
  <c r="K966" i="6"/>
  <c r="L966" i="6"/>
  <c r="M966" i="6"/>
  <c r="N966" i="6"/>
  <c r="O966" i="6"/>
  <c r="P966" i="6"/>
  <c r="Q966" i="6"/>
  <c r="R966" i="6"/>
  <c r="S966" i="6"/>
  <c r="T966" i="6"/>
  <c r="D967" i="6"/>
  <c r="E967" i="6"/>
  <c r="F967" i="6"/>
  <c r="G967" i="6"/>
  <c r="H967" i="6"/>
  <c r="I967" i="6"/>
  <c r="J967" i="6"/>
  <c r="K967" i="6"/>
  <c r="L967" i="6"/>
  <c r="M967" i="6"/>
  <c r="N967" i="6"/>
  <c r="O967" i="6"/>
  <c r="P967" i="6"/>
  <c r="Q967" i="6"/>
  <c r="R967" i="6"/>
  <c r="S967" i="6"/>
  <c r="T967" i="6"/>
  <c r="D968" i="6"/>
  <c r="E968" i="6"/>
  <c r="F968" i="6"/>
  <c r="G968" i="6"/>
  <c r="H968" i="6"/>
  <c r="I968" i="6"/>
  <c r="J968" i="6"/>
  <c r="K968" i="6"/>
  <c r="L968" i="6"/>
  <c r="M968" i="6"/>
  <c r="N968" i="6"/>
  <c r="O968" i="6"/>
  <c r="P968" i="6"/>
  <c r="Q968" i="6"/>
  <c r="R968" i="6"/>
  <c r="S968" i="6"/>
  <c r="T968" i="6"/>
  <c r="D969" i="6"/>
  <c r="E969" i="6"/>
  <c r="F969" i="6"/>
  <c r="G969" i="6"/>
  <c r="H969" i="6"/>
  <c r="I969" i="6"/>
  <c r="J969" i="6"/>
  <c r="K969" i="6"/>
  <c r="L969" i="6"/>
  <c r="M969" i="6"/>
  <c r="N969" i="6"/>
  <c r="O969" i="6"/>
  <c r="P969" i="6"/>
  <c r="Q969" i="6"/>
  <c r="R969" i="6"/>
  <c r="S969" i="6"/>
  <c r="T969" i="6"/>
  <c r="D970" i="6"/>
  <c r="E970" i="6"/>
  <c r="F970" i="6"/>
  <c r="G970" i="6"/>
  <c r="H970" i="6"/>
  <c r="I970" i="6"/>
  <c r="J970" i="6"/>
  <c r="K970" i="6"/>
  <c r="L970" i="6"/>
  <c r="M970" i="6"/>
  <c r="N970" i="6"/>
  <c r="O970" i="6"/>
  <c r="P970" i="6"/>
  <c r="Q970" i="6"/>
  <c r="R970" i="6"/>
  <c r="S970" i="6"/>
  <c r="T970" i="6"/>
  <c r="D971" i="6"/>
  <c r="E971" i="6"/>
  <c r="F971" i="6"/>
  <c r="G971" i="6"/>
  <c r="H971" i="6"/>
  <c r="I971" i="6"/>
  <c r="J971" i="6"/>
  <c r="K971" i="6"/>
  <c r="L971" i="6"/>
  <c r="M971" i="6"/>
  <c r="N971" i="6"/>
  <c r="O971" i="6"/>
  <c r="P971" i="6"/>
  <c r="Q971" i="6"/>
  <c r="R971" i="6"/>
  <c r="S971" i="6"/>
  <c r="T971" i="6"/>
  <c r="D972" i="6"/>
  <c r="E972" i="6"/>
  <c r="F972" i="6"/>
  <c r="G972" i="6"/>
  <c r="H972" i="6"/>
  <c r="I972" i="6"/>
  <c r="J972" i="6"/>
  <c r="K972" i="6"/>
  <c r="L972" i="6"/>
  <c r="M972" i="6"/>
  <c r="N972" i="6"/>
  <c r="O972" i="6"/>
  <c r="P972" i="6"/>
  <c r="Q972" i="6"/>
  <c r="R972" i="6"/>
  <c r="S972" i="6"/>
  <c r="T972" i="6"/>
  <c r="D973" i="6"/>
  <c r="E973" i="6"/>
  <c r="F973" i="6"/>
  <c r="G973" i="6"/>
  <c r="H973" i="6"/>
  <c r="I973" i="6"/>
  <c r="J973" i="6"/>
  <c r="K973" i="6"/>
  <c r="L973" i="6"/>
  <c r="M973" i="6"/>
  <c r="N973" i="6"/>
  <c r="O973" i="6"/>
  <c r="P973" i="6"/>
  <c r="Q973" i="6"/>
  <c r="R973" i="6"/>
  <c r="S973" i="6"/>
  <c r="T973" i="6"/>
  <c r="D974" i="6"/>
  <c r="E974" i="6"/>
  <c r="F974" i="6"/>
  <c r="G974" i="6"/>
  <c r="H974" i="6"/>
  <c r="I974" i="6"/>
  <c r="J974" i="6"/>
  <c r="K974" i="6"/>
  <c r="L974" i="6"/>
  <c r="M974" i="6"/>
  <c r="N974" i="6"/>
  <c r="O974" i="6"/>
  <c r="P974" i="6"/>
  <c r="Q974" i="6"/>
  <c r="R974" i="6"/>
  <c r="S974" i="6"/>
  <c r="T974" i="6"/>
  <c r="D975" i="6"/>
  <c r="E975" i="6"/>
  <c r="F975" i="6"/>
  <c r="G975" i="6"/>
  <c r="H975" i="6"/>
  <c r="I975" i="6"/>
  <c r="J975" i="6"/>
  <c r="K975" i="6"/>
  <c r="L975" i="6"/>
  <c r="M975" i="6"/>
  <c r="N975" i="6"/>
  <c r="O975" i="6"/>
  <c r="P975" i="6"/>
  <c r="Q975" i="6"/>
  <c r="R975" i="6"/>
  <c r="S975" i="6"/>
  <c r="T975" i="6"/>
  <c r="D976" i="6"/>
  <c r="E976" i="6"/>
  <c r="F976" i="6"/>
  <c r="G976" i="6"/>
  <c r="H976" i="6"/>
  <c r="I976" i="6"/>
  <c r="J976" i="6"/>
  <c r="K976" i="6"/>
  <c r="L976" i="6"/>
  <c r="M976" i="6"/>
  <c r="N976" i="6"/>
  <c r="O976" i="6"/>
  <c r="P976" i="6"/>
  <c r="Q976" i="6"/>
  <c r="R976" i="6"/>
  <c r="S976" i="6"/>
  <c r="T976" i="6"/>
  <c r="D977" i="6"/>
  <c r="E977" i="6"/>
  <c r="F977" i="6"/>
  <c r="G977" i="6"/>
  <c r="H977" i="6"/>
  <c r="I977" i="6"/>
  <c r="J977" i="6"/>
  <c r="K977" i="6"/>
  <c r="L977" i="6"/>
  <c r="M977" i="6"/>
  <c r="N977" i="6"/>
  <c r="O977" i="6"/>
  <c r="P977" i="6"/>
  <c r="Q977" i="6"/>
  <c r="R977" i="6"/>
  <c r="S977" i="6"/>
  <c r="T977" i="6"/>
  <c r="D978" i="6"/>
  <c r="E978" i="6"/>
  <c r="F978" i="6"/>
  <c r="G978" i="6"/>
  <c r="H978" i="6"/>
  <c r="I978" i="6"/>
  <c r="J978" i="6"/>
  <c r="K978" i="6"/>
  <c r="L978" i="6"/>
  <c r="M978" i="6"/>
  <c r="N978" i="6"/>
  <c r="O978" i="6"/>
  <c r="P978" i="6"/>
  <c r="Q978" i="6"/>
  <c r="R978" i="6"/>
  <c r="S978" i="6"/>
  <c r="T978" i="6"/>
  <c r="D979" i="6"/>
  <c r="E979" i="6"/>
  <c r="F979" i="6"/>
  <c r="G979" i="6"/>
  <c r="H979" i="6"/>
  <c r="I979" i="6"/>
  <c r="J979" i="6"/>
  <c r="K979" i="6"/>
  <c r="L979" i="6"/>
  <c r="M979" i="6"/>
  <c r="N979" i="6"/>
  <c r="O979" i="6"/>
  <c r="P979" i="6"/>
  <c r="Q979" i="6"/>
  <c r="R979" i="6"/>
  <c r="S979" i="6"/>
  <c r="T979" i="6"/>
  <c r="D980" i="6"/>
  <c r="E980" i="6"/>
  <c r="F980" i="6"/>
  <c r="G980" i="6"/>
  <c r="H980" i="6"/>
  <c r="I980" i="6"/>
  <c r="J980" i="6"/>
  <c r="K980" i="6"/>
  <c r="L980" i="6"/>
  <c r="M980" i="6"/>
  <c r="N980" i="6"/>
  <c r="O980" i="6"/>
  <c r="P980" i="6"/>
  <c r="Q980" i="6"/>
  <c r="R980" i="6"/>
  <c r="S980" i="6"/>
  <c r="T980" i="6"/>
  <c r="D981" i="6"/>
  <c r="E981" i="6"/>
  <c r="F981" i="6"/>
  <c r="G981" i="6"/>
  <c r="H981" i="6"/>
  <c r="I981" i="6"/>
  <c r="J981" i="6"/>
  <c r="K981" i="6"/>
  <c r="L981" i="6"/>
  <c r="M981" i="6"/>
  <c r="N981" i="6"/>
  <c r="O981" i="6"/>
  <c r="P981" i="6"/>
  <c r="Q981" i="6"/>
  <c r="R981" i="6"/>
  <c r="S981" i="6"/>
  <c r="T981" i="6"/>
  <c r="D982" i="6"/>
  <c r="E982" i="6"/>
  <c r="F982" i="6"/>
  <c r="G982" i="6"/>
  <c r="H982" i="6"/>
  <c r="I982" i="6"/>
  <c r="J982" i="6"/>
  <c r="K982" i="6"/>
  <c r="L982" i="6"/>
  <c r="M982" i="6"/>
  <c r="N982" i="6"/>
  <c r="O982" i="6"/>
  <c r="P982" i="6"/>
  <c r="Q982" i="6"/>
  <c r="R982" i="6"/>
  <c r="S982" i="6"/>
  <c r="T982" i="6"/>
  <c r="D983" i="6"/>
  <c r="E983" i="6"/>
  <c r="F983" i="6"/>
  <c r="G983" i="6"/>
  <c r="H983" i="6"/>
  <c r="I983" i="6"/>
  <c r="J983" i="6"/>
  <c r="K983" i="6"/>
  <c r="L983" i="6"/>
  <c r="M983" i="6"/>
  <c r="N983" i="6"/>
  <c r="O983" i="6"/>
  <c r="P983" i="6"/>
  <c r="Q983" i="6"/>
  <c r="R983" i="6"/>
  <c r="S983" i="6"/>
  <c r="T983" i="6"/>
  <c r="D984" i="6"/>
  <c r="E984" i="6"/>
  <c r="F984" i="6"/>
  <c r="G984" i="6"/>
  <c r="H984" i="6"/>
  <c r="I984" i="6"/>
  <c r="J984" i="6"/>
  <c r="K984" i="6"/>
  <c r="L984" i="6"/>
  <c r="M984" i="6"/>
  <c r="N984" i="6"/>
  <c r="O984" i="6"/>
  <c r="P984" i="6"/>
  <c r="Q984" i="6"/>
  <c r="R984" i="6"/>
  <c r="S984" i="6"/>
  <c r="T984" i="6"/>
  <c r="D985" i="6"/>
  <c r="E985" i="6"/>
  <c r="F985" i="6"/>
  <c r="G985" i="6"/>
  <c r="H985" i="6"/>
  <c r="I985" i="6"/>
  <c r="J985" i="6"/>
  <c r="K985" i="6"/>
  <c r="L985" i="6"/>
  <c r="M985" i="6"/>
  <c r="N985" i="6"/>
  <c r="O985" i="6"/>
  <c r="P985" i="6"/>
  <c r="Q985" i="6"/>
  <c r="R985" i="6"/>
  <c r="S985" i="6"/>
  <c r="T985" i="6"/>
  <c r="D986" i="6"/>
  <c r="E986" i="6"/>
  <c r="F986" i="6"/>
  <c r="G986" i="6"/>
  <c r="H986" i="6"/>
  <c r="I986" i="6"/>
  <c r="J986" i="6"/>
  <c r="K986" i="6"/>
  <c r="L986" i="6"/>
  <c r="M986" i="6"/>
  <c r="N986" i="6"/>
  <c r="O986" i="6"/>
  <c r="P986" i="6"/>
  <c r="Q986" i="6"/>
  <c r="R986" i="6"/>
  <c r="S986" i="6"/>
  <c r="T986" i="6"/>
  <c r="D987" i="6"/>
  <c r="E987" i="6"/>
  <c r="F987" i="6"/>
  <c r="G987" i="6"/>
  <c r="H987" i="6"/>
  <c r="I987" i="6"/>
  <c r="J987" i="6"/>
  <c r="K987" i="6"/>
  <c r="L987" i="6"/>
  <c r="M987" i="6"/>
  <c r="N987" i="6"/>
  <c r="O987" i="6"/>
  <c r="P987" i="6"/>
  <c r="Q987" i="6"/>
  <c r="R987" i="6"/>
  <c r="S987" i="6"/>
  <c r="T987" i="6"/>
  <c r="D988" i="6"/>
  <c r="E988" i="6"/>
  <c r="F988" i="6"/>
  <c r="G988" i="6"/>
  <c r="H988" i="6"/>
  <c r="I988" i="6"/>
  <c r="J988" i="6"/>
  <c r="K988" i="6"/>
  <c r="L988" i="6"/>
  <c r="M988" i="6"/>
  <c r="N988" i="6"/>
  <c r="O988" i="6"/>
  <c r="P988" i="6"/>
  <c r="Q988" i="6"/>
  <c r="R988" i="6"/>
  <c r="S988" i="6"/>
  <c r="T988" i="6"/>
  <c r="D989" i="6"/>
  <c r="E989" i="6"/>
  <c r="F989" i="6"/>
  <c r="G989" i="6"/>
  <c r="H989" i="6"/>
  <c r="I989" i="6"/>
  <c r="J989" i="6"/>
  <c r="K989" i="6"/>
  <c r="L989" i="6"/>
  <c r="M989" i="6"/>
  <c r="N989" i="6"/>
  <c r="O989" i="6"/>
  <c r="P989" i="6"/>
  <c r="Q989" i="6"/>
  <c r="R989" i="6"/>
  <c r="S989" i="6"/>
  <c r="T989" i="6"/>
  <c r="D990" i="6"/>
  <c r="E990" i="6"/>
  <c r="F990" i="6"/>
  <c r="G990" i="6"/>
  <c r="H990" i="6"/>
  <c r="I990" i="6"/>
  <c r="J990" i="6"/>
  <c r="K990" i="6"/>
  <c r="L990" i="6"/>
  <c r="M990" i="6"/>
  <c r="N990" i="6"/>
  <c r="O990" i="6"/>
  <c r="P990" i="6"/>
  <c r="Q990" i="6"/>
  <c r="R990" i="6"/>
  <c r="S990" i="6"/>
  <c r="T990" i="6"/>
  <c r="D991" i="6"/>
  <c r="E991" i="6"/>
  <c r="F991" i="6"/>
  <c r="G991" i="6"/>
  <c r="H991" i="6"/>
  <c r="I991" i="6"/>
  <c r="J991" i="6"/>
  <c r="K991" i="6"/>
  <c r="L991" i="6"/>
  <c r="M991" i="6"/>
  <c r="N991" i="6"/>
  <c r="O991" i="6"/>
  <c r="P991" i="6"/>
  <c r="Q991" i="6"/>
  <c r="R991" i="6"/>
  <c r="S991" i="6"/>
  <c r="T991" i="6"/>
  <c r="D992" i="6"/>
  <c r="E992" i="6"/>
  <c r="F992" i="6"/>
  <c r="G992" i="6"/>
  <c r="H992" i="6"/>
  <c r="I992" i="6"/>
  <c r="J992" i="6"/>
  <c r="K992" i="6"/>
  <c r="L992" i="6"/>
  <c r="M992" i="6"/>
  <c r="N992" i="6"/>
  <c r="O992" i="6"/>
  <c r="P992" i="6"/>
  <c r="Q992" i="6"/>
  <c r="R992" i="6"/>
  <c r="S992" i="6"/>
  <c r="T992" i="6"/>
  <c r="D993" i="6"/>
  <c r="E993" i="6"/>
  <c r="F993" i="6"/>
  <c r="G993" i="6"/>
  <c r="H993" i="6"/>
  <c r="I993" i="6"/>
  <c r="J993" i="6"/>
  <c r="K993" i="6"/>
  <c r="L993" i="6"/>
  <c r="M993" i="6"/>
  <c r="N993" i="6"/>
  <c r="O993" i="6"/>
  <c r="P993" i="6"/>
  <c r="Q993" i="6"/>
  <c r="R993" i="6"/>
  <c r="S993" i="6"/>
  <c r="T993" i="6"/>
  <c r="D994" i="6"/>
  <c r="E994" i="6"/>
  <c r="F994" i="6"/>
  <c r="G994" i="6"/>
  <c r="H994" i="6"/>
  <c r="I994" i="6"/>
  <c r="J994" i="6"/>
  <c r="K994" i="6"/>
  <c r="L994" i="6"/>
  <c r="M994" i="6"/>
  <c r="N994" i="6"/>
  <c r="O994" i="6"/>
  <c r="P994" i="6"/>
  <c r="Q994" i="6"/>
  <c r="R994" i="6"/>
  <c r="S994" i="6"/>
  <c r="T994" i="6"/>
  <c r="D995" i="6"/>
  <c r="E995" i="6"/>
  <c r="F995" i="6"/>
  <c r="G995" i="6"/>
  <c r="H995" i="6"/>
  <c r="I995" i="6"/>
  <c r="J995" i="6"/>
  <c r="K995" i="6"/>
  <c r="L995" i="6"/>
  <c r="M995" i="6"/>
  <c r="N995" i="6"/>
  <c r="O995" i="6"/>
  <c r="P995" i="6"/>
  <c r="Q995" i="6"/>
  <c r="R995" i="6"/>
  <c r="S995" i="6"/>
  <c r="T995" i="6"/>
  <c r="D996" i="6"/>
  <c r="E996" i="6"/>
  <c r="F996" i="6"/>
  <c r="G996" i="6"/>
  <c r="H996" i="6"/>
  <c r="I996" i="6"/>
  <c r="J996" i="6"/>
  <c r="K996" i="6"/>
  <c r="L996" i="6"/>
  <c r="M996" i="6"/>
  <c r="N996" i="6"/>
  <c r="O996" i="6"/>
  <c r="P996" i="6"/>
  <c r="Q996" i="6"/>
  <c r="R996" i="6"/>
  <c r="S996" i="6"/>
  <c r="T996" i="6"/>
  <c r="D997" i="6"/>
  <c r="E997" i="6"/>
  <c r="F997" i="6"/>
  <c r="G997" i="6"/>
  <c r="H997" i="6"/>
  <c r="I997" i="6"/>
  <c r="J997" i="6"/>
  <c r="K997" i="6"/>
  <c r="L997" i="6"/>
  <c r="M997" i="6"/>
  <c r="N997" i="6"/>
  <c r="O997" i="6"/>
  <c r="P997" i="6"/>
  <c r="Q997" i="6"/>
  <c r="R997" i="6"/>
  <c r="S997" i="6"/>
  <c r="T997" i="6"/>
  <c r="D998" i="6"/>
  <c r="E998" i="6"/>
  <c r="F998" i="6"/>
  <c r="G998" i="6"/>
  <c r="H998" i="6"/>
  <c r="I998" i="6"/>
  <c r="J998" i="6"/>
  <c r="K998" i="6"/>
  <c r="L998" i="6"/>
  <c r="M998" i="6"/>
  <c r="N998" i="6"/>
  <c r="O998" i="6"/>
  <c r="P998" i="6"/>
  <c r="Q998" i="6"/>
  <c r="R998" i="6"/>
  <c r="S998" i="6"/>
  <c r="T998" i="6"/>
  <c r="D999" i="6"/>
  <c r="E999" i="6"/>
  <c r="F999" i="6"/>
  <c r="G999" i="6"/>
  <c r="H999" i="6"/>
  <c r="I999" i="6"/>
  <c r="J999" i="6"/>
  <c r="K999" i="6"/>
  <c r="L999" i="6"/>
  <c r="M999" i="6"/>
  <c r="N999" i="6"/>
  <c r="O999" i="6"/>
  <c r="P999" i="6"/>
  <c r="Q999" i="6"/>
  <c r="R999" i="6"/>
  <c r="S999" i="6"/>
  <c r="T999" i="6"/>
  <c r="D1000" i="6"/>
  <c r="E1000" i="6"/>
  <c r="F1000" i="6"/>
  <c r="G1000" i="6"/>
  <c r="H1000" i="6"/>
  <c r="I1000" i="6"/>
  <c r="J1000" i="6"/>
  <c r="K1000" i="6"/>
  <c r="L1000" i="6"/>
  <c r="M1000" i="6"/>
  <c r="N1000" i="6"/>
  <c r="O1000" i="6"/>
  <c r="P1000" i="6"/>
  <c r="Q1000" i="6"/>
  <c r="R1000" i="6"/>
  <c r="S1000" i="6"/>
  <c r="T1000" i="6"/>
  <c r="D1001" i="6"/>
  <c r="E1001" i="6"/>
  <c r="F1001" i="6"/>
  <c r="G1001" i="6"/>
  <c r="H1001" i="6"/>
  <c r="I1001" i="6"/>
  <c r="J1001" i="6"/>
  <c r="K1001" i="6"/>
  <c r="L1001" i="6"/>
  <c r="M1001" i="6"/>
  <c r="N1001" i="6"/>
  <c r="O1001" i="6"/>
  <c r="P1001" i="6"/>
  <c r="Q1001" i="6"/>
  <c r="R1001" i="6"/>
  <c r="S1001" i="6"/>
  <c r="T1001" i="6"/>
  <c r="D1002" i="6"/>
  <c r="E1002" i="6"/>
  <c r="F1002" i="6"/>
  <c r="G1002" i="6"/>
  <c r="H1002" i="6"/>
  <c r="I1002" i="6"/>
  <c r="J1002" i="6"/>
  <c r="K1002" i="6"/>
  <c r="L1002" i="6"/>
  <c r="M1002" i="6"/>
  <c r="N1002" i="6"/>
  <c r="O1002" i="6"/>
  <c r="P1002" i="6"/>
  <c r="Q1002" i="6"/>
  <c r="R1002" i="6"/>
  <c r="S1002" i="6"/>
  <c r="T1002" i="6"/>
  <c r="D1003" i="6"/>
  <c r="E1003" i="6"/>
  <c r="F1003" i="6"/>
  <c r="G1003" i="6"/>
  <c r="H1003" i="6"/>
  <c r="I1003" i="6"/>
  <c r="J1003" i="6"/>
  <c r="K1003" i="6"/>
  <c r="L1003" i="6"/>
  <c r="M1003" i="6"/>
  <c r="N1003" i="6"/>
  <c r="O1003" i="6"/>
  <c r="P1003" i="6"/>
  <c r="Q1003" i="6"/>
  <c r="R1003" i="6"/>
  <c r="S1003" i="6"/>
  <c r="T1003" i="6"/>
  <c r="D1004" i="6"/>
  <c r="E1004" i="6"/>
  <c r="F1004" i="6"/>
  <c r="G1004" i="6"/>
  <c r="H1004" i="6"/>
  <c r="I1004" i="6"/>
  <c r="J1004" i="6"/>
  <c r="K1004" i="6"/>
  <c r="L1004" i="6"/>
  <c r="M1004" i="6"/>
  <c r="N1004" i="6"/>
  <c r="O1004" i="6"/>
  <c r="P1004" i="6"/>
  <c r="Q1004" i="6"/>
  <c r="R1004" i="6"/>
  <c r="S1004" i="6"/>
  <c r="T1004" i="6"/>
  <c r="D1005" i="6"/>
  <c r="E1005" i="6"/>
  <c r="F1005" i="6"/>
  <c r="G1005" i="6"/>
  <c r="H1005" i="6"/>
  <c r="I1005" i="6"/>
  <c r="J1005" i="6"/>
  <c r="K1005" i="6"/>
  <c r="L1005" i="6"/>
  <c r="M1005" i="6"/>
  <c r="N1005" i="6"/>
  <c r="O1005" i="6"/>
  <c r="P1005" i="6"/>
  <c r="Q1005" i="6"/>
  <c r="R1005" i="6"/>
  <c r="S1005" i="6"/>
  <c r="T1005" i="6"/>
  <c r="F8" i="6"/>
  <c r="G8" i="6"/>
  <c r="H8" i="6"/>
  <c r="I8" i="6"/>
  <c r="J8" i="6"/>
  <c r="K8" i="6"/>
  <c r="L8" i="6"/>
  <c r="M8" i="6"/>
  <c r="N8" i="6"/>
  <c r="O8" i="6"/>
  <c r="P8" i="6"/>
  <c r="Q8" i="6"/>
  <c r="R8" i="6"/>
  <c r="S8" i="6"/>
  <c r="T8" i="6"/>
  <c r="E8" i="6"/>
  <c r="D8" i="6"/>
  <c r="O817" i="7" l="1"/>
  <c r="O793" i="7"/>
</calcChain>
</file>

<file path=xl/sharedStrings.xml><?xml version="1.0" encoding="utf-8"?>
<sst xmlns="http://schemas.openxmlformats.org/spreadsheetml/2006/main" count="34137" uniqueCount="8672">
  <si>
    <t>Código Postal</t>
  </si>
  <si>
    <t>SERVICIO NACIONAL DE MENORES</t>
  </si>
  <si>
    <t xml:space="preserve">NOMBRE INSTITUCIÓN </t>
  </si>
  <si>
    <t>RUT INSTITUCIÓN</t>
  </si>
  <si>
    <t>NATURALEZA JURÍDICA</t>
  </si>
  <si>
    <t xml:space="preserve">CONSTITUCIÓN U OBTENCIÓN DE PERSONALIDAD JURÍDICA </t>
  </si>
  <si>
    <t>CERTIFICADO VIGENCIA</t>
  </si>
  <si>
    <t>OBJETO SOCIAL</t>
  </si>
  <si>
    <t>COMPOSICIÓN DE DIRECTORIO</t>
  </si>
  <si>
    <t xml:space="preserve">NOMBRE REPRESENTANTE LEGAL </t>
  </si>
  <si>
    <t>DURACIÓN DIRECTORIO</t>
  </si>
  <si>
    <t>DIRECCIÓN INSTITUCIÓN</t>
  </si>
  <si>
    <t>REGIÓN</t>
  </si>
  <si>
    <t>COMUNA</t>
  </si>
  <si>
    <t>CORREO ELECTRÓNICO</t>
  </si>
  <si>
    <t>AREA ESPECIALIZACIÓN</t>
  </si>
  <si>
    <t xml:space="preserve">AÑO DE ANTECEDENTES FINANCIERO AUTORIZADOS SENAME </t>
  </si>
  <si>
    <t>FECHA INGRESO REGISTRO</t>
  </si>
  <si>
    <t>NÚMERO DE FOLIO</t>
  </si>
  <si>
    <t>FECHA TRANSFERENCIA</t>
  </si>
  <si>
    <t>MARCO LEGAL DE APLICACIÓN</t>
  </si>
  <si>
    <t>OBJETO O DESTINO DE LA APLICACIÓN DE DICHOS FONDOS PÚBLICOS, CON INDICACIÓN DE TRABAJOS, ACTIVIDADES O COMISIONES ENCARGADAS</t>
  </si>
  <si>
    <t>ÚLTIMO DIRECTORIO</t>
  </si>
  <si>
    <t>TELEFONO</t>
  </si>
  <si>
    <t>Asociación Comunitá Papa Giovanni XXIII</t>
  </si>
  <si>
    <t>Asociación de reconocimiento pontificio</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</si>
  <si>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</si>
  <si>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Indefinida.</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</si>
  <si>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</si>
  <si>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no tiene</t>
  </si>
  <si>
    <t xml:space="preserve">Gianni Casadei,  
Juan Acuña Montero, 
</t>
  </si>
  <si>
    <t xml:space="preserve">Santiago </t>
  </si>
  <si>
    <t xml:space="preserve">Fono 226960491 </t>
  </si>
  <si>
    <t xml:space="preserve">Toesca Nº1970, Santiago.
</t>
  </si>
  <si>
    <t>apgxxiiiadmchile@gmail.com</t>
  </si>
  <si>
    <t>Asociación Indígena TRAYENCO</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</si>
  <si>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</si>
  <si>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</si>
  <si>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</si>
  <si>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</si>
  <si>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</si>
  <si>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</si>
  <si>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</si>
  <si>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</si>
  <si>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</si>
  <si>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</si>
  <si>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</si>
  <si>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</si>
  <si>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93401: Instituciones de Asistencia Social</t>
  </si>
  <si>
    <t>Se acompañan Antecedentes Financieros, correspondientes al año 2010, aprobados por el Subdepartamento  de Supervisión Financiera Nacional.</t>
  </si>
  <si>
    <t>XIII</t>
  </si>
  <si>
    <t>IX</t>
  </si>
  <si>
    <t xml:space="preserve">Asociación Trascender </t>
  </si>
  <si>
    <t>Corporación de Derecho Privado</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</si>
  <si>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</si>
  <si>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</si>
  <si>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</si>
  <si>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</si>
  <si>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</si>
  <si>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</si>
  <si>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</si>
  <si>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</si>
  <si>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Vallenar</t>
  </si>
  <si>
    <t xml:space="preserve">no tiene </t>
  </si>
  <si>
    <t>Se acompañan antecedentes financieros año 2014, aprobados por el Departamento de Administración y Finanzas</t>
  </si>
  <si>
    <t>Corporación Agencia Adventista de Desarrollo y Recursos Asistenciales (ADRA-CHILE)</t>
  </si>
  <si>
    <t>Otorgado por Decreto Supremo Nº 727, de fecha 23 de mayo de 1990, por el Ministerio de Justicia.</t>
  </si>
  <si>
    <t xml:space="preserve">Atender y proteger física y mentalmente a menores en situación irregular, discapacitados, ancianos u otros grupos necesitados. </t>
  </si>
  <si>
    <t>Cada dos años.</t>
  </si>
  <si>
    <t xml:space="preserve">Calle Cruz del Sur N° 150, Las condes </t>
  </si>
  <si>
    <t>LAS CONDES</t>
  </si>
  <si>
    <t>(56) (2) 284 3968 - 284 1274 C.P. 7931090</t>
  </si>
  <si>
    <t>adrachile@adra.cl - Página web: www.adra.cl</t>
  </si>
  <si>
    <t>Aldeas Infantiles S.O.S. Chile.</t>
  </si>
  <si>
    <t>Otorgado por Decreto Supremo Nº 171, de 26 de febrero 1997, del Ministerio de Justicia.</t>
  </si>
  <si>
    <t>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t>
  </si>
  <si>
    <t xml:space="preserve">:Durarán un año en sus cargos. </t>
  </si>
  <si>
    <t>Los Leones Nº382, Oficina 501, Providencia.</t>
  </si>
  <si>
    <t>PROVIDENCIA</t>
  </si>
  <si>
    <t>93509: Otras asociaciones.</t>
  </si>
  <si>
    <t>Aldeas Infantiles S.O.S.  -Concepción</t>
  </si>
  <si>
    <t>Corporación de Derecho Privado.</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</si>
  <si>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</si>
  <si>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</si>
  <si>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</si>
  <si>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</si>
  <si>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</si>
  <si>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</si>
  <si>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</si>
  <si>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aisos@aldeasinfantiles.cl</t>
  </si>
  <si>
    <t xml:space="preserve"> 3347018-3347019</t>
  </si>
  <si>
    <t xml:space="preserve">Los Leones Nº 382, 5º piso, oficina 501, Providencia.
</t>
  </si>
  <si>
    <t>93401: Instituciones de Asistencia Social.</t>
  </si>
  <si>
    <t xml:space="preserve">Se acompaña Antecedente Financiero año 2007, aprobado por Unidad de Supervisión Nacional.  </t>
  </si>
  <si>
    <t>Aldeas Infantiles S.O.S. de Malleco</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</si>
  <si>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</si>
  <si>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</si>
  <si>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</si>
  <si>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</si>
  <si>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un año.</t>
  </si>
  <si>
    <t xml:space="preserve">25 de julio de 2006, a 25 de julio de 2007
</t>
  </si>
  <si>
    <t xml:space="preserve">Manuel Rodríguez Velis </t>
  </si>
  <si>
    <t xml:space="preserve"> 2329622 – 2329785</t>
  </si>
  <si>
    <t xml:space="preserve">Los Leones Nº382, 5º piso, oficina 501, Región Metropolitana.
</t>
  </si>
  <si>
    <t>Se acompaña Estado Financiero al 31.12.2005, aprobado por Unidad de Auditoría Interna.</t>
  </si>
  <si>
    <t>Aldea de Niños S.O.S. Puerto Varas</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</si>
  <si>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</si>
  <si>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</si>
  <si>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</si>
  <si>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</si>
  <si>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</si>
  <si>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</si>
  <si>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</si>
  <si>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 (65) 311135 – 311136</t>
  </si>
  <si>
    <t xml:space="preserve">Salida Sur sin número, comuna de Puerto Varas.
</t>
  </si>
  <si>
    <t>aldeapuertovaras@tie.cl</t>
  </si>
  <si>
    <t>puerto varas</t>
  </si>
  <si>
    <t>Se acompaña Antecedente Financiero correspondiente al año 2009, aprobado por el Subdepartamento de Supervisión Financiera Nacional.</t>
  </si>
  <si>
    <t>Aldeas Infantiles S.O.S. Valparaíso</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</si>
  <si>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</si>
  <si>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</si>
  <si>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</si>
  <si>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</si>
  <si>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</si>
  <si>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</si>
  <si>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</si>
  <si>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(32) 915309. </t>
  </si>
  <si>
    <t xml:space="preserve">Avenida Retiro Nº 950, Quilpue, Quinta Región.
</t>
  </si>
  <si>
    <t xml:space="preserve"> Quilpue</t>
  </si>
  <si>
    <t>Se acompaña Estado Financiero al 31.12.2007, aprobado por Unidad de Supervisión Nacional.</t>
  </si>
  <si>
    <t>Aldeas de Niños S.O.S. de Antofagasta</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</si>
  <si>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</si>
  <si>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</si>
  <si>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</si>
  <si>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</si>
  <si>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Durarán 02 años en sus cargos.</t>
  </si>
  <si>
    <t>De 22 de marzo de 2004 al 22 de marzo de 2006.</t>
  </si>
  <si>
    <t>Alfonso Leppes Navarrete</t>
  </si>
  <si>
    <t>Avenida Morro de Arica Nº8732, Antofagasta.</t>
  </si>
  <si>
    <t>no aparece</t>
  </si>
  <si>
    <t>Se acompaña Estado Financiero al 31.de diciembre de 2005, aprobado por la Unidad de Auditoría Interna.</t>
  </si>
  <si>
    <t xml:space="preserve">Aldeas de Niños S.O.S. </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</si>
  <si>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</si>
  <si>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</si>
  <si>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</si>
  <si>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</si>
  <si>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</si>
  <si>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</si>
  <si>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3347018 – 3347019</t>
  </si>
  <si>
    <t xml:space="preserve">Av Los Leones Nº382, 5º piso, oficina 501, comuna de Providencia.
</t>
  </si>
  <si>
    <t xml:space="preserve">Se acompaña antecedentes financieros año 2007, aprobado por la Unidad de Supervisión Nacional.  </t>
  </si>
  <si>
    <t>Arzobispado de Antofagasta</t>
  </si>
  <si>
    <t>Institución Eclesiástica</t>
  </si>
  <si>
    <t>Erigida de acuerdo al Derecho Canónico</t>
  </si>
  <si>
    <t>Organizaciones religiosas</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</si>
  <si>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</si>
  <si>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</si>
  <si>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</si>
  <si>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Arzobispado de Concepción</t>
  </si>
  <si>
    <t xml:space="preserve">Mons. Antonio Moreno Casamitjana </t>
  </si>
  <si>
    <t xml:space="preserve"> (41) 227636</t>
  </si>
  <si>
    <t xml:space="preserve">Barros Arana Nº544, 4º piso. Concepción.
</t>
  </si>
  <si>
    <t>CONCEPCION</t>
  </si>
  <si>
    <t xml:space="preserve">Se acompaña Certificado Financiero 2004 aprobado por la Unidad de Auditoría. </t>
  </si>
  <si>
    <t>Arzobispado de Puerto Montt</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</si>
  <si>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</si>
  <si>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</si>
  <si>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</si>
  <si>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Puerto Montt.</t>
  </si>
  <si>
    <t>93910: Organizaciones religiosas</t>
  </si>
  <si>
    <t>Se acompaña Certificado de Antecedentes Financieros correspondientes al año 2012, de fecha 30 de mayo de 2013, aprobado por  el Subdepartamento de  Supervisión Financiera</t>
  </si>
  <si>
    <t>Asociación Hogar de Niños Arturo Prat</t>
  </si>
  <si>
    <t xml:space="preserve">Otorgado por Decreto Supremo Nº1033, de fecha 22 de agosto de 1922, por el Ministerio de Justicia.  </t>
  </si>
  <si>
    <t>Mantener, sostener o colaborar en el funcionamiento de internados para niños.</t>
  </si>
  <si>
    <t xml:space="preserve">Carlos Alberto Ruiz Artigas, 
Mandato general otorgado a don Oscar Manzano Soko, 
El mandatario Oscar Manzano Soko, podrá delegar su  mandato con las mismas facultades a don Victor González Risopatrón. 
</t>
  </si>
  <si>
    <t xml:space="preserve">Blanco Nº1623, oficina Nº403, Valparaíso.
</t>
  </si>
  <si>
    <t xml:space="preserve">asistentegerencia@haprat.cl </t>
  </si>
  <si>
    <t>32- 2541480</t>
  </si>
  <si>
    <t>Otorgado por Decreto Supremo Nº 1577, de 21 de agosto 1969, del Ministerio de Justicia.</t>
  </si>
  <si>
    <t xml:space="preserve">Presidente: Karen Gallardo Barraza, 
En su ausencia, Roberto Rondon Villegas,  (Vice Presidente Primero)
Director Ejecutivo: 
Osvaldo Jesús Gallardo Gallardo, </t>
  </si>
  <si>
    <t xml:space="preserve">(55) 263040 </t>
  </si>
  <si>
    <t xml:space="preserve">Copiapó Nº595, Antofagasta.
</t>
  </si>
  <si>
    <t>Copiapó</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</si>
  <si>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</si>
  <si>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</si>
  <si>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</si>
  <si>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Durarán dos años en sus cargos</t>
  </si>
  <si>
    <t>IQUIQUE</t>
  </si>
  <si>
    <t>Asociación Cristiana de Jóvenes de Temuco o YMCA Temuco</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</si>
  <si>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</si>
  <si>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</si>
  <si>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</si>
  <si>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</si>
  <si>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Durarán dos años en sus cargos.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</si>
  <si>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</si>
  <si>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</si>
  <si>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Correo electrónico: ymcatemuco@tie.cl</t>
  </si>
  <si>
    <t>Teléfono: (045) 265191</t>
  </si>
  <si>
    <t>TEMUCO</t>
  </si>
  <si>
    <t xml:space="preserve">Avenida Olimpia Nº 1401, ciudad de Temuco, Novena Región.
</t>
  </si>
  <si>
    <t>Se acompaña certificado financiero de abril de 2006, aprobado por la Unidad de Auditoria Interna.</t>
  </si>
  <si>
    <t>Asociación Cristiana de Jóvenes de Valparaíso</t>
  </si>
  <si>
    <t xml:space="preserve">Otorgado por Decreto Supremo Nº 17755, de fecha 18 de octubre de 1915, por el Ministerio de Justicia.  </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</si>
  <si>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</si>
  <si>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 xml:space="preserve">Los directores duran tres años en sus cargos, pudiendo ser reelegidos por una sola vez y se renuevan anualmente por terceras partes.
</t>
  </si>
  <si>
    <t>Valparaíso</t>
  </si>
  <si>
    <t>(32) 2156900</t>
  </si>
  <si>
    <t xml:space="preserve">acjvalpo@gmail.com
</t>
  </si>
  <si>
    <t>Asociación Protectora de Menores de Arica</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</si>
  <si>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</si>
  <si>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</si>
  <si>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</si>
  <si>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</si>
  <si>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</si>
  <si>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</si>
  <si>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</si>
  <si>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 xml:space="preserve">
Correo electrónico: hogardelnino@gmail.com</t>
  </si>
  <si>
    <t>XV</t>
  </si>
  <si>
    <t>NO APARECE</t>
  </si>
  <si>
    <t xml:space="preserve">Se acompaña Certificado Notarial año 2007, de fecha 11 de diciembre de 2008, autorizado ante notario público, y aprobado por el Subdepartamento de  Supervisión Financiera. </t>
  </si>
  <si>
    <t>Club de Leones de Angol</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</si>
  <si>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</si>
  <si>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</si>
  <si>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</si>
  <si>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</si>
  <si>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</si>
  <si>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</si>
  <si>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</si>
  <si>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</si>
  <si>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</si>
  <si>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ANGOL</t>
  </si>
  <si>
    <t xml:space="preserve">Se acompaña Balance General correspondiente al período del 1 de enero al 31 de diciembre de 2010, firmado por el contador auditor Arturo Alarcón García y aprobado por el  Subdepartamento de Supervisión Financiera. </t>
  </si>
  <si>
    <t xml:space="preserve">Club de Leones Concepción-Hualpén </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</si>
  <si>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</si>
  <si>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</si>
  <si>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</si>
  <si>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</si>
  <si>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</si>
  <si>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</si>
  <si>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</si>
  <si>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Fono : 041- 974815</t>
  </si>
  <si>
    <t>Correo electrónico: clubleonesconcepcion@tie.cl</t>
  </si>
  <si>
    <t xml:space="preserve">Calle Freire Nº 856, Concepción, Región del Bío Bío
Millabú Nº927, comuna de San Pedro de la Paz, Provincia de Concepción.
</t>
  </si>
  <si>
    <t xml:space="preserve">Se acompaña Certificado Financiero, correspondiente al año 2009, aprobado por el Subdepartamento de Supervisión Financiera Nacional. </t>
  </si>
  <si>
    <t>Compañía de las Hijas de la Caridad de San Vicente de Paul</t>
  </si>
  <si>
    <t>Organización Religiosa.</t>
  </si>
  <si>
    <t>Erigida de acuerdo al Derecho Canónico, en la Arquidiócesis de Santiago.</t>
  </si>
  <si>
    <t>Actividades Religiosas.</t>
  </si>
  <si>
    <t>Hna. Rosana Cortés Castillo, (Ecónoma Provincial)</t>
  </si>
  <si>
    <t xml:space="preserve">Venecia Nº1640 C, comuna Independencia.
</t>
  </si>
  <si>
    <t>INDEPENDENCIA</t>
  </si>
  <si>
    <t>93910: Organizaciones Religiosas</t>
  </si>
  <si>
    <t>Comunidad de Renovación Cristiana de Laja</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</si>
  <si>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</si>
  <si>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</si>
  <si>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</si>
  <si>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</si>
  <si>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</si>
  <si>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</si>
  <si>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</si>
  <si>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</si>
  <si>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Fono (43) 461252</t>
  </si>
  <si>
    <t>LAJA</t>
  </si>
  <si>
    <t>Se acompaña Balance General correspondiente al período 01 de Enero de 2012 al 31 de diciembre del 2012 y Certificado de antecedentes financieros correspondientes al año 2012, aprobado por el Subdepartamento de Supervisión Financiera Nacional</t>
  </si>
  <si>
    <t>Comunidad La Roca</t>
  </si>
  <si>
    <t>Otorgado por Decreto Supremo Nº65, 22 de enero de 1991, por el Ministerio de Justicia.</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</si>
  <si>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</si>
  <si>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</si>
  <si>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Durarán 3 años en sus cargos.</t>
  </si>
  <si>
    <t>Comunidad Papa Juan XXIII</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</si>
  <si>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</si>
  <si>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</si>
  <si>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 xml:space="preserve">Gianni Casadei, 
Juan Acuña Montero, 
</t>
  </si>
  <si>
    <t>Fono 6960491 – 5441198</t>
  </si>
  <si>
    <t xml:space="preserve">apjxxiiisec@yahoo.es
apexxiiigianni@yahoo.es
</t>
  </si>
  <si>
    <t xml:space="preserve">Congregación  del Amor Misericordioso   </t>
  </si>
  <si>
    <t xml:space="preserve">Hna. Amalia Hoffman Villalobos       </t>
  </si>
  <si>
    <t xml:space="preserve">Marifariasam@hotmail.com
Hogarrefugio@gmail.com
</t>
  </si>
  <si>
    <t xml:space="preserve">General Amengual Nº420, Estación Central.
</t>
  </si>
  <si>
    <t>Fono 7781187 – 7792486</t>
  </si>
  <si>
    <t>santiago</t>
  </si>
  <si>
    <t>93910: Organizaciones Religiosas.</t>
  </si>
  <si>
    <t>Se acompaña Certificado de Antecedentes Financieros, correspondientes al año 2016, y se remite al Subdepartamento de Supervisión Financiera para su aprobación.</t>
  </si>
  <si>
    <t xml:space="preserve">Congregación  Religiosa de La Sagrada Familia de Urgel </t>
  </si>
  <si>
    <t>Erigida de acuerdo al Derecho Canónico, en Diócesis de Valparaíso.</t>
  </si>
  <si>
    <t xml:space="preserve">Hna. Susana Nilda Villar Berruti </t>
  </si>
  <si>
    <t>Email: liceopolitecnicobelencopiapo@gmail.com</t>
  </si>
  <si>
    <t xml:space="preserve">Infantes N° 407, comuna de Copiapó, Región de Atacama.
</t>
  </si>
  <si>
    <t>Fono: 052-524175</t>
  </si>
  <si>
    <t>copiapo</t>
  </si>
  <si>
    <t>Se acompaña Certificado de Antecedentes Financieros año  2009, de fecha 3 de marzo de 2010, aprobado por el Subdepartamento de Supervisión Financiera.</t>
  </si>
  <si>
    <t>Congregación de los Sagrados Corazones de Jesús y María</t>
  </si>
  <si>
    <t xml:space="preserve">Patricia Del Carmen Villarroel Garay; 
(Se acompaña fotocopia de cédula de identidad del representante legal)
</t>
  </si>
  <si>
    <t>Fono 2092383</t>
  </si>
  <si>
    <t xml:space="preserve">Avenida Chile España N° 1163, comuna de Providencia, Región Metropolitana. 
</t>
  </si>
  <si>
    <t>providencia</t>
  </si>
  <si>
    <t>Se acompaña Certificado de  Antecedentes Financieros, correspondientes al año 2016, aprobados por el Subdepartamento de Supervisión Financiera.</t>
  </si>
  <si>
    <t xml:space="preserve">Congregación del Buen Pastor </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</si>
  <si>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</si>
  <si>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</si>
  <si>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Mail: adelarey@gmail.com</t>
  </si>
  <si>
    <t>Fono 6325682, fax 6385213.</t>
  </si>
  <si>
    <t xml:space="preserve">Mac – Iver Nº702, Santiago. 
</t>
  </si>
  <si>
    <t>93910: Organizaciones  Religiosas.</t>
  </si>
  <si>
    <t xml:space="preserve">Congregación  Hermanas Carmelitas Teresas de San José </t>
  </si>
  <si>
    <t xml:space="preserve">Erigida de acuerdo al Derecho Canónico.  </t>
  </si>
  <si>
    <t xml:space="preserve">Hna. María Anunciación Gil Tomé, 
Hna. María del Carmen Miguel Rodríguez, 
Hna. Edith del Carmen Farías Nuñez, 
</t>
  </si>
  <si>
    <t xml:space="preserve">hogarteresatoda@yahoo.es
teresatodachile@yahoo.es
</t>
  </si>
  <si>
    <t xml:space="preserve">Miguel Angel Parra Nº1205, Chillán Viejo.
</t>
  </si>
  <si>
    <t>Fono (42) 260819</t>
  </si>
  <si>
    <t>chillan viejo</t>
  </si>
  <si>
    <t>Se acompaña Certificado de Antecedentes Financieros correspondientes al año 2015, aprobados por el Subdepartamento de  Supervisión Financiera Nacional.</t>
  </si>
  <si>
    <t>Congregación Hermanas de la Providencia</t>
  </si>
  <si>
    <t xml:space="preserve">Decreto Supremo Nº 833, de fecha 20 de agosto de 1853, del Ministerio de Justicia.  </t>
  </si>
  <si>
    <t xml:space="preserve">Hna. María Antonieta Trimpay Aguirre   </t>
  </si>
  <si>
    <t xml:space="preserve">Terranova Nº 140, Providencia.
</t>
  </si>
  <si>
    <t>Fono 2055947.</t>
  </si>
  <si>
    <t xml:space="preserve">Se acompaña Certificado de Antecedentes Financieros correspondientes al año 2015, aprobados por el departamento de administración y finanzas. </t>
  </si>
  <si>
    <t>Congregación Purísimo Corazón de María</t>
  </si>
  <si>
    <t>Decreto Supremo de 1º de junio de 1894, del Ordinario Eclesiástico de Santiago de Chile, según certificado emanado del Arzobispado de Santiago, de fecha 14 de abril de 1978</t>
  </si>
  <si>
    <t xml:space="preserve">
</t>
  </si>
  <si>
    <t xml:space="preserve"> hogarsanfranciscoderegis@gmail.com. 
                            hogartcb@gmail.com </t>
  </si>
  <si>
    <t>Se acompaña Balance General y Balance Clasificado, correspondiente al año 2014, aprobado por el Subdepartamento de Supervisión Financiera Nacional.</t>
  </si>
  <si>
    <t xml:space="preserve">
Congregación Hermanas Franciscanas Misioneras de Jesús
</t>
  </si>
  <si>
    <t>Decreto Eclesiástico de la Arquidiócesis de la Serena  de 25 de noviembre de 2003.</t>
  </si>
  <si>
    <t xml:space="preserve">Superiora General Hna. Verónica del Carmen Collao Aguirre, </t>
  </si>
  <si>
    <t xml:space="preserve">Domicilio: Calle Padre Hurtado Nº 911, Comuna de Coquimbo.
</t>
  </si>
  <si>
    <t>Fono (51) 223268 – 313444</t>
  </si>
  <si>
    <t>coquimbo</t>
  </si>
  <si>
    <t xml:space="preserve">Congregación Hermanas Hospitalarias del Sacratísimo Corazón de Jesús   </t>
  </si>
  <si>
    <t>Frida del Carmen Bustos Valenzuela</t>
  </si>
  <si>
    <t xml:space="preserve">Correo electrónico: hnafrida@gmail.com </t>
  </si>
  <si>
    <t xml:space="preserve">Fernández Albano Nº171, La Cisterna.
</t>
  </si>
  <si>
    <t>Fono 7108135</t>
  </si>
  <si>
    <t>Se acompaña Certificado de Antecedentes Financieros correspondientes al año 2012, de fecha 22 de noviembre de 2013, aprobado por el Subdepartamento de Supervisión Financiera Nacional.</t>
  </si>
  <si>
    <t>Congregación Hermanas Maestras de la  Santa Cruz</t>
  </si>
  <si>
    <t>Decreto Supremo Nº 645, de fecha 14 de agosto de 1909, del Ministerio de Justicia</t>
  </si>
  <si>
    <t>Indefinida. Consta en certificado S/N, de fecha 11 de octubre de 2011, del Secretario Canciller del Obispado de Temuco, don marcos Uribe Gutiérrez.</t>
  </si>
  <si>
    <t>temuco</t>
  </si>
  <si>
    <t>Congregación Hermanas Terciarias Capuchinas de la Sagrada Familia</t>
  </si>
  <si>
    <t xml:space="preserve">Hermana Rosalba Gómez Duque             
Hermana Marta Cecilia Ibáñez Valdebenito   
</t>
  </si>
  <si>
    <t>hogarsantacatalina@tie.cl</t>
  </si>
  <si>
    <t xml:space="preserve">Roberto Ovalle Nº100, Comuna de Penco, VIII Región.
</t>
  </si>
  <si>
    <t xml:space="preserve">Fono (41) 2458900 – 2451860 </t>
  </si>
  <si>
    <t>VIII</t>
  </si>
  <si>
    <t>penco</t>
  </si>
  <si>
    <t>Se acompaña Certificado de Antecedentes Financieros año 2009, aprobado por el Sub Departamento de Supervisión Nacional.</t>
  </si>
  <si>
    <t xml:space="preserve">Congregación  Instituto Hijas de María Auxiliadora    </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</si>
  <si>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</si>
  <si>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</si>
  <si>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</si>
  <si>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</si>
  <si>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Congregación Hijas de San José Protectoras de la Infancia</t>
  </si>
  <si>
    <t xml:space="preserve">Erigida de acuerdo al derecho Canónico, en la Arquidiócesis de Santiago.  </t>
  </si>
  <si>
    <t xml:space="preserve">Hna. Rosa Elena Bahamonde Rosas, </t>
  </si>
  <si>
    <t xml:space="preserve"> conghsj@gmail.com
  rosabahamonde@gmail.com</t>
  </si>
  <si>
    <t>Fono 226815658/984450893</t>
  </si>
  <si>
    <t>Congregación Pequeña Obra de la Divina Providencia</t>
  </si>
  <si>
    <t>cerrillos</t>
  </si>
  <si>
    <t>5570495, 5575387099</t>
  </si>
  <si>
    <t xml:space="preserve">Congregación Pequeñas Hermanas Misioneras de la Caridad-Don Orione </t>
  </si>
  <si>
    <t xml:space="preserve">El Almendro Nº533, comuna de Cerrillos. 
</t>
  </si>
  <si>
    <t>Fono 5571330.</t>
  </si>
  <si>
    <t xml:space="preserve">Congregación de Religiosas Adoratrices Esclavas del Santísimo Sacramento y de la Caridad. </t>
  </si>
  <si>
    <t xml:space="preserve">Erigida de acuerdo al Derecho Canónico, del Arzobispado de Santiago. 
Asimismo, se otorgó personalidad jurídica por Decreto Supremo Nº419, del  11 de abril de 1922, del Ministerio de Justicia.  
</t>
  </si>
  <si>
    <t xml:space="preserve">Margarita Fabiola Sais Monserrat, 
</t>
  </si>
  <si>
    <t xml:space="preserve">Obispo Manuel Umaña Nº1356, comuna de Estación Central.
</t>
  </si>
  <si>
    <t>estacion central</t>
  </si>
  <si>
    <t>93910: Organización Religiosa.</t>
  </si>
  <si>
    <t xml:space="preserve">Congregación de las Religiosas Franciscanas Misioneras del Sagrado Corazón  </t>
  </si>
  <si>
    <t>Hna. María Lorenzon Vanzetto</t>
  </si>
  <si>
    <t xml:space="preserve">Pedro Aguirre Cerda Nº305, La Cisterna.
</t>
  </si>
  <si>
    <t>Fono 5583298 - 5271203</t>
  </si>
  <si>
    <t>Certificado de Antecedentes Financieros correspondientes al año 2016, aprobado por el Subdepartamento de Supervisión Financiera Nacional.</t>
  </si>
  <si>
    <t>Congregación Religiosas Mercedarias Francesas</t>
  </si>
  <si>
    <t>Erigida de acuerdo al Derecho Canónico, en la Arquidiócesis de Santiago, según consta en Certificado Nº C/449/2004, de fecha 28 de abril de 2004,  emitido por don Roberto Videla González, Notario Eclesiástico, del Arzobispado de Santiago.</t>
  </si>
  <si>
    <t xml:space="preserve">Independencia Nº1783, Santiago.
</t>
  </si>
  <si>
    <t>Fono 7771581</t>
  </si>
  <si>
    <t>Se acompaña Certificado de Antecedentes Financieros correspondientes al año 2016, y se remite al Subdepartamento de Supervisión Financiera Nacional para su aprobación.</t>
  </si>
  <si>
    <t xml:space="preserve">Congregación Religiosas Siervas de María Dolorosa </t>
  </si>
  <si>
    <t>Erigida de acuerdo al Derecho Canónico, en el Vicariato Apostólico de Aysén, según certificado de fecha 10 de abril de 2012.</t>
  </si>
  <si>
    <t xml:space="preserve">Hna.  Augusta Pedrielli Cleanti       </t>
  </si>
  <si>
    <t>.hogargiorgi@gmail.com
hogareg@entelchile.net
hogarelangel@123.cl</t>
  </si>
  <si>
    <t xml:space="preserve">Lord Cochrane Nº 613 B, Puerto Aysén.
</t>
  </si>
  <si>
    <t>Fono (67) 332806,</t>
  </si>
  <si>
    <t xml:space="preserve">Se acompaña Certificado de Antecedentes Financieros correspondientes al año 2014, aprobados por el Subdepartamento de Supervisión Financiera Nacional.
</t>
  </si>
  <si>
    <t>Fray Rubén Eduardo Gutiérrez Quiñones,</t>
  </si>
  <si>
    <t>villa alemana</t>
  </si>
  <si>
    <t>Congregación  Salesiana de Chile</t>
  </si>
  <si>
    <t>Erigida de acuerdo al Derecho Canónico, en la Arquidiócesis de Santiago según Certificado NºC/55/2004, de fecha 14 de enero de 2004, emitido por don Roberto Videla González, Notario Eclesiástico del Arzobispado de Santiago.</t>
  </si>
  <si>
    <t>Congregación Religiosos Terciarios Capuchinos de Nuestra Señora de los Dolores</t>
  </si>
  <si>
    <t>Erigida de acuerdo al Derecho Canónico, según consta en Certificado Nº722/2003, emitido por doña Sara Rodríguez Silva, Notario Eclesiástico del Obispado de Valparaíso, con fecha 17 de noviembre del 2003.</t>
  </si>
  <si>
    <t xml:space="preserve">Superior Provincial Rvdo. Leonardo Santibáñez Martínez 
-Rvdo. Ecónomo Provincial Padre Jorge Rivera Smith   </t>
  </si>
  <si>
    <t xml:space="preserve">Volcán Callaqui Nº 5876, Nuevo Amanecer. La Florida.
</t>
  </si>
  <si>
    <t xml:space="preserve">Fono 2841730
</t>
  </si>
  <si>
    <t>la florida</t>
  </si>
  <si>
    <t xml:space="preserve">Se acompaña Certificado Financiero correspondiente al año 2010, aprobado por el  Subdepartamento de Supervisión Financiera. 
</t>
  </si>
  <si>
    <t xml:space="preserve">Congregación Siervas de San José </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</si>
  <si>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</si>
  <si>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</si>
  <si>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</si>
  <si>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Fono 5512226- 8441528
Celular: 09- 77470074</t>
  </si>
  <si>
    <t>Se acompaña Certificado Notarial correspondiente al año 2007, de fecha 08 de julio de 2008, aprobado por la Unidad de Supervisión Financiera Nacional.</t>
  </si>
  <si>
    <t>colina</t>
  </si>
  <si>
    <t>Corporación Acogida</t>
  </si>
  <si>
    <t>Asociación de Derecho Privado.</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</si>
  <si>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</si>
  <si>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</si>
  <si>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Durarán dos años en sus cargos por estatutos.  </t>
  </si>
  <si>
    <t xml:space="preserve">Presidente: 
Carolina Murgas Reinoso, </t>
  </si>
  <si>
    <t>Corporación Alianzas</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</si>
  <si>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</si>
  <si>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</si>
  <si>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</si>
  <si>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</si>
  <si>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</si>
  <si>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</si>
  <si>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</si>
  <si>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san antonio</t>
  </si>
  <si>
    <t>93401: Institución de Asistencia Social</t>
  </si>
  <si>
    <t xml:space="preserve">
Certificado Financiero, correspondiente al año 2011, de fecha 9 de noviembre de 2011, aprobado por el Sub Departamento de Supervisión Financiera Nacional.
</t>
  </si>
  <si>
    <t>Corporación Amulen Profesionales</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</si>
  <si>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</si>
  <si>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</si>
  <si>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Certificado de Vigencia, folio Nº 53101015, de fecha 31 de julio de 2018, del Servicio del Registro Civil e Identificación.</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</si>
  <si>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</si>
  <si>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Presidente: 
Alex Gonzalo Leal Valverde, 
Secretario: 
Hector Edmundo Nuñez Caamaño,            
Tesorero:
Marylen Carla Nuñez Hornig, 
</t>
  </si>
  <si>
    <t xml:space="preserve">Durarán TRES años en sus cargos.  </t>
  </si>
  <si>
    <t xml:space="preserve">De 19 de abril de 2016 a 19 de abril de 2019.
</t>
  </si>
  <si>
    <t xml:space="preserve">Presidente: 
Alex Gonzalo Leal Valverde, 
</t>
  </si>
  <si>
    <t>amulenpro@gmail.com</t>
  </si>
  <si>
    <t xml:space="preserve">Pasaje Mauco N°52, Villa Galilea, Valdivia, Región de Los Rios.
</t>
  </si>
  <si>
    <t xml:space="preserve">Teléfono: 996739075
</t>
  </si>
  <si>
    <t>valdivia</t>
  </si>
  <si>
    <t>Se acompaña certificado financiero de fecha 2 de agosto de 2018, correspondiente al año 2017, aprobado por el Sub Departamento de Supervisión Financiera Nacional.</t>
  </si>
  <si>
    <t>Corporación Asociación Damas Salesianas</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</si>
  <si>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</si>
  <si>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</si>
  <si>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Presidenta: Andrea Körver Hoppe, 
Vicepresidenta: Patricia Mumbrú Salazar, 
Secretaria: Bernardita Infante Dávila, 
Delegadas - Consejeras:
De Formación:  María Teresa Reymond Valdés, 
De Comunicación: Juana Manríquez Moris, 
De Voluntariado: Isabel Prieto Raby, 
De Marketing: Janine Cooper Allan, 
De Finanzas: María Ana Rivero González de Torres,  
De Capacitación: María Sara Concha Ureta, 
</t>
  </si>
  <si>
    <t>03 de mayo de 2011 a 03 de mayo de 2012.</t>
  </si>
  <si>
    <t xml:space="preserve">Presidenta: Andrea Körver Hoppe, 
Vicepresidenta: Patricia Mumbrú Salazar, y quienes las sustituyan o reemplacen en el tiempo en dichos cargos, para que actuando individual y separadamente, representen a la Asociación.
</t>
  </si>
  <si>
    <t xml:space="preserve">Callao Nº3213, Las Condes.
</t>
  </si>
  <si>
    <t xml:space="preserve">Fono 2314772 </t>
  </si>
  <si>
    <t>las condes</t>
  </si>
  <si>
    <t>Se acompañan antecedentes financieros, correspondiente al año 2012, aprobados por el Departamento de Administración y Finanzas</t>
  </si>
  <si>
    <t xml:space="preserve">
Corporación Asamblea de Dios Autónoma de Lautaro
</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</si>
  <si>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</si>
  <si>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</si>
  <si>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</si>
  <si>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</si>
  <si>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</si>
  <si>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</si>
  <si>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</si>
  <si>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Fono 045-532408</t>
  </si>
  <si>
    <t xml:space="preserve">Aníbal Pinto Nº 550, comuna de Lautaro, IX región
Casilla Nº 29
</t>
  </si>
  <si>
    <t>lautaro</t>
  </si>
  <si>
    <t xml:space="preserve">Se acompaña certificado de antecedentes financieros, ambos correspondientes al año 2014, aprobado por el Subdepartamento de Supervisión Financiera Nacional. </t>
  </si>
  <si>
    <t>Corporación de Asociación de Padres y Amigos de los Autistas V Región.</t>
  </si>
  <si>
    <t xml:space="preserve">Otorgada por Decreto Supremo Nº 492, de fecha 12 de mayo de 1989, del Ministerio de Justicia. </t>
  </si>
  <si>
    <t>Preocuparse en forma integral del problema que plantea la persona autista y propiciar los servicios que cubren toda la vida del inválido.</t>
  </si>
  <si>
    <t>Durarán 2 años en sus cargos.</t>
  </si>
  <si>
    <t xml:space="preserve">Presidenta: Elizabeth Valencia González, </t>
  </si>
  <si>
    <t>Viña del Mar</t>
  </si>
  <si>
    <t xml:space="preserve">aspautquintaregión@gmail.com
</t>
  </si>
  <si>
    <t>(32)  2694515</t>
  </si>
  <si>
    <t>Corporación Asociación Chilena de Padres y Amigos de los Autistas Santiago, que también podrá usar la sigla ASPAUT.</t>
  </si>
  <si>
    <t xml:space="preserve">Otorgado por Decreto Supremo Nº400, de fecha 19 de abril de 1983, del Ministerio de Justicia.  </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</si>
  <si>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</si>
  <si>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Gran Avenida Nº 2820, comuna de San Miguel, Región Metropolitana.
</t>
  </si>
  <si>
    <t>san miguel</t>
  </si>
  <si>
    <t xml:space="preserve"> 93401: Institución de Asistencia Social.</t>
  </si>
  <si>
    <t>Otorgada por Decreto Supremo Nº 1187, de fecha 19 de agosto de 1994, del Ministerio de Justicia, publicado en el Diario Oficial el día 13 de septiembre de 1994.</t>
  </si>
  <si>
    <t xml:space="preserve">Desarrollar actividades por el reconocimiento y respeto de los derechos humanos de los niños, niñas y jóvenes, de la mujer y de las minorías étnicas, promoviendo los valores de un desarrollo democrático en un medio ambiente protegido.  </t>
  </si>
  <si>
    <t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t>
  </si>
  <si>
    <t>Durarán 02 años en sus cargos</t>
  </si>
  <si>
    <t>De 28 de agosto de 2017 al 28 de agosto de 2019.</t>
  </si>
  <si>
    <t>fonos (02)- 2743150</t>
  </si>
  <si>
    <t>Corporación Centro Colaborativo para la Salud, Educación Pública y Derechos Sociales.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</si>
  <si>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</si>
  <si>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</si>
  <si>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</si>
  <si>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</si>
  <si>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5 años.</t>
  </si>
  <si>
    <t>21 de septiembre de 2014  al 21 de septiembre de 2019</t>
  </si>
  <si>
    <t xml:space="preserve">Presidente: Critchan Alejandro Herrera Parra, 
</t>
  </si>
  <si>
    <t xml:space="preserve">luis.echavarria@colaborasalud.cl
</t>
  </si>
  <si>
    <t xml:space="preserve">Huérfano Nº 1044, oficina 905. Santiago.
</t>
  </si>
  <si>
    <t>Fono: 226726181</t>
  </si>
  <si>
    <t>Certificado Financiero correspondiente al año 2015, aprobado por el Departamento de Administración y Finanzas.</t>
  </si>
  <si>
    <t>Corporación Centro de Apoyo y Formación Integral Tarapacá CEAFIT.</t>
  </si>
  <si>
    <t>71.965.100-3</t>
  </si>
  <si>
    <t>Otorgada por Decreto Supremo Nº 761, de fecha 09 de junio de 1992, del Ministerio de Justicia, publicado en el Diario Oficial el día 10 de julio de 1992.</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</si>
  <si>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</si>
  <si>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</si>
  <si>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</si>
  <si>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</si>
  <si>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</si>
  <si>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Presidenta: Mireya Astrid Opazo Rojas, </t>
  </si>
  <si>
    <t xml:space="preserve"> ceafit@hotmail.com / ceafit@gmail.com </t>
  </si>
  <si>
    <t xml:space="preserve">Avenida Tucapel Nº 2277, Población San José, comuna de Arica.
</t>
  </si>
  <si>
    <t xml:space="preserve">Fono (58) 245523. 
</t>
  </si>
  <si>
    <t>arica</t>
  </si>
  <si>
    <t>Se acompaña antecedentes Financieros correspondiente al año 2014,  aprobados por el departamento de Administración y Finanzas</t>
  </si>
  <si>
    <t>Corporación Centro de Estudios y Atención del Niño y la Mujer-CEANIM</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</si>
  <si>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</si>
  <si>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</si>
  <si>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</si>
  <si>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</si>
  <si>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</si>
  <si>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</si>
  <si>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</si>
  <si>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</si>
  <si>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</si>
  <si>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Corporación Centro de Iniciativa Empresarial- CIEM Villarrica.</t>
  </si>
  <si>
    <t>Otorgada por Decreto Supremo Nº 586, de fecha 05 de junio  de 1996, del Ministerio de Justicia.</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</si>
  <si>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</si>
  <si>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Se elegirá cada dos años.</t>
  </si>
  <si>
    <t xml:space="preserve">Pedro de Valdivia Nº 0335, comuna de Villarrica, Novena Región.
</t>
  </si>
  <si>
    <t xml:space="preserve">Corporación Casa del Cerro </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</si>
  <si>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</si>
  <si>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</si>
  <si>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</si>
  <si>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Cada dos Años.
</t>
  </si>
  <si>
    <t>De 10 de Mayo de 2014 a 10 de Mayo de 2016.</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</si>
  <si>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</si>
  <si>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Presidente: Matías Federico Marchant Reyes, 
Director ejecutivo: Camilo Morales Retamal,
</t>
  </si>
  <si>
    <t xml:space="preserve">directoracasadelcerro@gmail.com 
www.casadelcerro.cl </t>
  </si>
  <si>
    <t xml:space="preserve">Las Margaritas Nº 2360, comuna de Renca, Región Metropolitana.
Calle Los Acebos Nº 3574 , Huamachuco II, Renca.
</t>
  </si>
  <si>
    <t>Fono: 6467819</t>
  </si>
  <si>
    <t>renca</t>
  </si>
  <si>
    <t xml:space="preserve">93401: Institución de Asistencia Social  </t>
  </si>
  <si>
    <t>Se acompaña antecedentes financieros correspondientes al año 2013, aprobado por el Sub Departamento de Supervisión Financiera Nacional.</t>
  </si>
  <si>
    <t>Corporación Centro para el Desarrollo de la Araucanía -Trafkin</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</si>
  <si>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</si>
  <si>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</si>
  <si>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</si>
  <si>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</si>
  <si>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</si>
  <si>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</si>
  <si>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</si>
  <si>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</si>
  <si>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</si>
  <si>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t>Corporación “Chile Derechos Centro de Estudios y Desarrollo Social”, CHILE DERECHOS o CHIDERE.</t>
  </si>
  <si>
    <t>Otorgado por Decreto Supremo Nº 13, de fecha 8 de enero de 2003, por el Ministerio de Justicia.  Publicado en el Diario Oficial con fecha 24 de enero de 2003</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</si>
  <si>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</si>
  <si>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t>
  </si>
  <si>
    <t xml:space="preserve">Corporación Chilena de Niños y Adultos Extraviados  ¡Ayúdame! </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</si>
  <si>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</si>
  <si>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</si>
  <si>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</si>
  <si>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</si>
  <si>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</si>
  <si>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</si>
  <si>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</si>
  <si>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</si>
  <si>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</si>
  <si>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</si>
  <si>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Corporación Comunidad Jesús Niño</t>
  </si>
  <si>
    <t xml:space="preserve">Otorgada por Decreto Supremo Nº 992, de fecha 25 de octubre de 1985, del Ministerio de Justicia, publicado en el Diario Oficial el día 02 de diciembre de 1985. </t>
  </si>
  <si>
    <t>Certificado de vigencia de Personas Jurídicas sin fines de lucro Folio Nº 50964390, de 12 de junio de 2018, del Servicio de Registro Civil e Identificación.</t>
  </si>
  <si>
    <t>Atender los diversos problemas que puedan afectar a los menores en situación irregular, procurando lograr su desarrollo integral en la comunidad cristiana y en la sociedad</t>
  </si>
  <si>
    <t>: Durarán 02 años en sus cargos</t>
  </si>
  <si>
    <t xml:space="preserve">comunidadjesusniño@hotmail.com
</t>
  </si>
  <si>
    <t xml:space="preserve">fono (41) 227206, </t>
  </si>
  <si>
    <t xml:space="preserve">chillan </t>
  </si>
  <si>
    <t>Otorgada por Decreto Exento  Nº 3782, de fecha 29 de Agosto de  2011, del Ministerio de Justicia.</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</si>
  <si>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</si>
  <si>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2 años. </t>
  </si>
  <si>
    <t xml:space="preserve">Presidente: Rodrigo  Escobar  Olmedo </t>
  </si>
  <si>
    <t>huasco</t>
  </si>
  <si>
    <t>Centro de Rehabilitación y Educación Especial de Arica “CREE”</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</si>
  <si>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</si>
  <si>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</si>
  <si>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</si>
  <si>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</si>
  <si>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</si>
  <si>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</si>
  <si>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</si>
  <si>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 creearica@hotmail.com</t>
  </si>
  <si>
    <t xml:space="preserve">Población Frei, Francisco Bilbao Nº 1519, Arica, 
</t>
  </si>
  <si>
    <t xml:space="preserve">fono (58) 2470009
</t>
  </si>
  <si>
    <t xml:space="preserve">Se acompaña certificado financiero correspondiente al año 2016, y se remite al Subdepartamento de Supervisión Financiera Nacional para aprobación. </t>
  </si>
  <si>
    <t>“Corporación de Apoyo Integral para el Adulto Mayor” y/o “Corporación Laureles”.</t>
  </si>
  <si>
    <t xml:space="preserve">Otorgada por Decreto Exento Nº 31, de fecha 12 de enero de 2004,  por el Ministerio de Justicia.  </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</si>
  <si>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</si>
  <si>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Washington N° 2675, Depto.  702, Antofagasta</t>
  </si>
  <si>
    <t xml:space="preserve">Se acompaña Certificado de antecedentes financieros correspondientes al año 2016, aprobados por el Subdepartamento de Supervisión Financiera. </t>
  </si>
  <si>
    <t>Corporación de Apoyo a la Niñez y Juventud en Riesgo Social “Corporación Llequén”.</t>
  </si>
  <si>
    <t>Otorgada por Decreto Supremo Nº 1429, de fecha 27 de noviembre  de 1991, del Ministerio de Justicia, publicado en el Diario Oficial el día 16 de enero de 1992.</t>
  </si>
  <si>
    <t>Atender a los jóvenes en citación de riesgo social, proponiendo dar atención integral, con miras a prevenir conductas desadaptativas que los lleven a involucrase posteriormente en actos delictivos.</t>
  </si>
  <si>
    <t>Se elegirán cada dos años.</t>
  </si>
  <si>
    <t xml:space="preserve">Presidente: Luis Antonio Ruíz Sumaret, 
Directora Ejecutiva: Yerka Aguilera Olivares, 
</t>
  </si>
  <si>
    <t>chillán</t>
  </si>
  <si>
    <t>Corporación de Artistas para la Rehabilitación y Reinserción Social a Través del Arte – CoArtRe.</t>
  </si>
  <si>
    <t>Corporación de Derecho Privado, sin fines de lucro.</t>
  </si>
  <si>
    <t xml:space="preserve">Otorgado por Decreto Supremo Nº 1134, de fecha 24 de diciembre de 2001, del Ministerio de Justicia. </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</si>
  <si>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</si>
  <si>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Durarán 2 años en sus cargos, pudiendo ser reelegidos.</t>
  </si>
  <si>
    <t xml:space="preserve">Presidenta:  Jacqueline Roumeau Cresta          </t>
  </si>
  <si>
    <t xml:space="preserve">Lira N° 1652 de Santiago Centro.
</t>
  </si>
  <si>
    <t>Teléfono:  (02) 25558672</t>
  </si>
  <si>
    <t>Corporación de Asistencia Judicial de la Región del Biobío.</t>
  </si>
  <si>
    <t>Corporación de Derecho Público.</t>
  </si>
  <si>
    <t xml:space="preserve">Ley Nº 17.995, de 1981, del Ministerio de Justicia. </t>
  </si>
  <si>
    <t>Asistencia judicial y/o jurídica gratuita a personas de escasos recursos.</t>
  </si>
  <si>
    <t xml:space="preserve">Freire Nº 1220, Concepción, Octava Región. 
</t>
  </si>
  <si>
    <t>concepcion</t>
  </si>
  <si>
    <t>No se acompañan. Aplica Informe Jurídico Nº 09, de  fecha 14 de marzo de 2011 del Departamento Jurídico y Dictamen Nº 070791, de 2009, de la Contraloría General de la República</t>
  </si>
  <si>
    <t>Corporación de Derecho Público</t>
  </si>
  <si>
    <t>Corporación de Asistencia Judicial de las regiones de Arica y Parinacota, Tarapacá y Antofagasta.</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</si>
  <si>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</si>
  <si>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</si>
  <si>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</si>
  <si>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</si>
  <si>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</si>
  <si>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 dirgen@cajta.cl</t>
  </si>
  <si>
    <t>Fono (57) 532160-  532162</t>
  </si>
  <si>
    <t xml:space="preserve">Sotomayor 728, segundo piso, Iquique, Primera Región.
</t>
  </si>
  <si>
    <t>I</t>
  </si>
  <si>
    <t>iquique</t>
  </si>
  <si>
    <t>No se acompañan. Aplica Informe Jurídico Nº 09, de  fecha 14 de marzo de 2011 del Departamento Jurídico y Dictamen Nº 070791, de 2009, de la Contraloría General de la República.</t>
  </si>
  <si>
    <t>Corporación de Asistencia Judicial de la Región de Valparaíso.</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</si>
  <si>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</si>
  <si>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</si>
  <si>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</si>
  <si>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</si>
  <si>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</si>
  <si>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 directorageneral@cajval.cl</t>
  </si>
  <si>
    <t xml:space="preserve">Condell Nº 1231, quinto piso, comuna de Valparaíso, Quinta Región.
</t>
  </si>
  <si>
    <t>valpariso</t>
  </si>
  <si>
    <t>V</t>
  </si>
  <si>
    <t>Corporación de Asistencia Judicial de la Región Metropolitana</t>
  </si>
  <si>
    <t>Corporación</t>
  </si>
  <si>
    <t>Constitución Política de la República, artículo 107.</t>
  </si>
  <si>
    <t>Según Ley Orgánica Nº 18.695, artículos 1º al 4º.</t>
  </si>
  <si>
    <t xml:space="preserve">Agustinas Nº 1416, comuna de Santiago, Región Metropolitana
</t>
  </si>
  <si>
    <t>Otorgada por Decreto Exento  Nº 314, de fecha 30  de marzo  de  2001, del Ministerio de Justicia.</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</si>
  <si>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</si>
  <si>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talca</t>
  </si>
  <si>
    <t xml:space="preserve">Corporación de Ayuda a la Infancia Casa Montaña </t>
  </si>
  <si>
    <t xml:space="preserve">Corporación de Derecho Privado. </t>
  </si>
  <si>
    <t>Otorgada por Decreto Exento N° 716, de 22 de febrero de 2008, del Ministerio de Justicia y Derechos Humanos.</t>
  </si>
  <si>
    <t>Certificado de Vigencia de Persona Jurídica sin Fines de Lucro, Folio N° 43413849, de 12 de enero de 2018, del Servicio de Registro Civil e Identificación.</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</si>
  <si>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</si>
  <si>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</si>
  <si>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</si>
  <si>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vicuña</t>
  </si>
  <si>
    <t xml:space="preserve">93401: Institución de Asistencia Social </t>
  </si>
  <si>
    <t xml:space="preserve">Certificado de Vigencia Folio Nº 500199046275, de fecha 30 de octubre de 2018, del Servicio de Registro Civil e Identificación.
</t>
  </si>
  <si>
    <t>05 años.</t>
  </si>
  <si>
    <t xml:space="preserve">Luz Eliana Alca Turra, </t>
  </si>
  <si>
    <t>Temuco.</t>
  </si>
  <si>
    <t xml:space="preserve">981796585
</t>
  </si>
  <si>
    <t>lucit@gmail.com</t>
  </si>
  <si>
    <t xml:space="preserve">Antecedentes financieros correspondientes al año 2017, aprobados por el Sub Departamento de Supervisión Financiera Nacional. </t>
  </si>
  <si>
    <t xml:space="preserve">Corporación de Beneficencia Andalién </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</si>
  <si>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</si>
  <si>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</si>
  <si>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</si>
  <si>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</si>
  <si>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</si>
  <si>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</si>
  <si>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</si>
  <si>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Fono (41) 223903</t>
  </si>
  <si>
    <t xml:space="preserve">Castellón Nº 559, comuna de Concepción, Octava Región 
</t>
  </si>
  <si>
    <t>Se acompaña certificado financiero correspondiente al año 2011 y patrimonio y activos año 2011, aprobado por el Sub Departamento de Supervisión Financiera Nacional.</t>
  </si>
  <si>
    <t>Otorgada por Decreto Supremo Nº 1042, de fecha 30 de noviembre de 1984, del Ministerio de Justicia, publicado en el Diario Oficial el día  29 de diciembre de 1984.</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</si>
  <si>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</si>
  <si>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Durarán 02 años en sus cargos. En caso de que no se nombre Asamblea, permanece la que esta nombrada.</t>
  </si>
  <si>
    <t>30 de mayo de 2018</t>
  </si>
  <si>
    <t>Colombia Nº 7742, comuna de La Florida, Región Metropolitana.</t>
  </si>
  <si>
    <t>La Florida</t>
  </si>
  <si>
    <t>Metropolitana</t>
  </si>
  <si>
    <t xml:space="preserve">02) 23280100, </t>
  </si>
  <si>
    <t>Corporación de Damas Once de Marzo CORDAMAR.</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</si>
  <si>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</si>
  <si>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</si>
  <si>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</si>
  <si>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</si>
  <si>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</si>
  <si>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</si>
  <si>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hogarstalucia2@gmail.com</t>
  </si>
  <si>
    <t>Mulchén Nº 855, comuna de Arica,</t>
  </si>
  <si>
    <t>Arica</t>
  </si>
  <si>
    <t>Se acompaña Certificado Financiero, del mes de noviembre de 2010, correspondiente al año 2009, aprobado por el Sub Departamento de Supervisión Financiera Nacional.</t>
  </si>
  <si>
    <t>Corporación Cultural Social y de Desarrollo SHALOM</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</si>
  <si>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</si>
  <si>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</si>
  <si>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Presidente: José Miguel Araya Garrido, 
Secretario: Stephania Alejandra Vivanco Zambrano
Tesorero: Alejandra Noemi Zambrano Alvarez,
Directores
Raúl Antonio Cancino Flores,
Loreto Isabel Valdés Castillo, 
Jimena Del Carmen Maldonado Verdugo,
</t>
  </si>
  <si>
    <t xml:space="preserve">03 de octubre de 2015 al 03 de octubre de 2020. </t>
  </si>
  <si>
    <t xml:space="preserve">José Miguel Araya Garrido, </t>
  </si>
  <si>
    <t>shalom-jany@hotmail.com</t>
  </si>
  <si>
    <t xml:space="preserve">Calle 13 Sur 4 Poniente Nº 519, comuna de Talca, VII Región del Maule.
</t>
  </si>
  <si>
    <t>Fono: 71 2 383436
Celular: 98694714</t>
  </si>
  <si>
    <t>poración de Desarrollo Comunitario y Social CATAMIRA</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</si>
  <si>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</si>
  <si>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</si>
  <si>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</si>
  <si>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</si>
  <si>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</si>
  <si>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</si>
  <si>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</si>
  <si>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</si>
  <si>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los angeles </t>
  </si>
  <si>
    <t xml:space="preserve">93401: Institución de Asistencia Social 
</t>
  </si>
  <si>
    <t xml:space="preserve">Se acompaña Certificado de antecedentes financieros correspondientes al año 2017, y se remite al Subdepartamento de Supervisión Financiera Nacional para aprobación. </t>
  </si>
  <si>
    <t>Otorgado por Decreto Exento Nº 1469, de fecha 21 de abril de 2008, del Ministerio de Justicia, publicado en el Diario Oficial el día 25 de abril de 2008.</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</si>
  <si>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</si>
  <si>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Durarán dos años en sus cargos.</t>
  </si>
  <si>
    <t xml:space="preserve">Avenida Lo Barnechea Nº 1250, comuna de Lo Barnechea, Región Metropolitana.
</t>
  </si>
  <si>
    <t>lo barnechea</t>
  </si>
  <si>
    <t>Corporación de Desarrollo de San Pedro.</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</si>
  <si>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</si>
  <si>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</si>
  <si>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</si>
  <si>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</si>
  <si>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</si>
  <si>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</si>
  <si>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</si>
  <si>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paulosexto@entelchile.net 
</t>
  </si>
  <si>
    <t xml:space="preserve">Pasaje Paces de Quillín Nº 59, Villa San Pedro, comuna de San Pedro de la Paz, Octava Región, 
</t>
  </si>
  <si>
    <t>fono (041) 376704.- 2373039</t>
  </si>
  <si>
    <t>san pedro</t>
  </si>
  <si>
    <t xml:space="preserve"> Se acompaña certificado financiero de fecha 22 de noviembre de 2010, correspondiente al año 2009,  aprobado por  el Sub Departamento de Supervisión Financiera Nacional.</t>
  </si>
  <si>
    <t>Otorgada por Decreto Supremo Nº 528, de fecha 16 de mayo de 1991, del Ministerio de Justicia, publicado en el Diario Oficial el día 19 de noviembre de 1991.</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</si>
  <si>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</si>
  <si>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Tres años.</t>
  </si>
  <si>
    <t xml:space="preserve">De  29 de julio de 2016 a 29 de julio de 2019. </t>
  </si>
  <si>
    <t xml:space="preserve">Gerente General: Jaime Enrique Vilches González, 
Delegación: 
Presidente: Eduardo Conca Calvo,
Tesorero: Juan Pavés Peñaloza ,  
Secretario Ejecutivo: Jaime Enrique Vilches González, . Para obligar a la Corporación, deben actuar dos cualquiera de ellos.
</t>
  </si>
  <si>
    <t xml:space="preserve">Santa Isabel Nº 345, Santiago, Región Metropolitana. 
</t>
  </si>
  <si>
    <t>Santiago</t>
  </si>
  <si>
    <t xml:space="preserve">corporacion.central@gmail.com
vilches.jaime@gmail.com
</t>
  </si>
  <si>
    <t xml:space="preserve">Corporación de Desarrollo Social y Económico Indígena CODESI </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</si>
  <si>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</si>
  <si>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</si>
  <si>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</si>
  <si>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</si>
  <si>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</si>
  <si>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</si>
  <si>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</si>
  <si>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 codesi@latinmail.com 
</t>
  </si>
  <si>
    <t xml:space="preserve">Avenida Carlos Oliver  5380, comuna de  Talcahuano .
Octava  Región .
</t>
  </si>
  <si>
    <t>talcahuano</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</si>
  <si>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</si>
  <si>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Corporación de Desarrollo Social y Educacional Leonardo Da Vinci o CORDES Da Vinci.</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</si>
  <si>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</si>
  <si>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</si>
  <si>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</si>
  <si>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</si>
  <si>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</si>
  <si>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</si>
  <si>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</si>
  <si>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 cordescavinci2010@gmail.com</t>
  </si>
  <si>
    <t xml:space="preserve">Pasaje Puerto Natales Nº 4016, Población Cardenal Raúl Silva Henríquez, comuna de Arica, Región de Arica y Parinacota.
</t>
  </si>
  <si>
    <t>Teléfono: 058-594380</t>
  </si>
  <si>
    <t>Certificado Financiero, correspondiente al año 2016, de fecha 20 de junio de 2017, aprobada por parte del Subdepartamento de Supervisión Financiera de SENAME.</t>
  </si>
  <si>
    <t>Corporación de Desarrollo y Acción Social Cristiana Alborada Chile - Corporación Alborada Chile</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</si>
  <si>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</si>
  <si>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</si>
  <si>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</si>
  <si>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</si>
  <si>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</si>
  <si>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</si>
  <si>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</si>
  <si>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 alejandro@covacha.cl </t>
  </si>
  <si>
    <t xml:space="preserve">Rucapedrera Nº 287, comuna de El Quisco, Región de Valparaíso.
</t>
  </si>
  <si>
    <t>Teléfono: (035) 2474371- 56-98412553</t>
  </si>
  <si>
    <t>quisco</t>
  </si>
  <si>
    <t>Se acompaña certificado financiero de fecha 07 de febrero de 2014, correspondiente al año 2012, aprobado por el Sub Departamento de Supervisión Financiera Nacional.</t>
  </si>
  <si>
    <t xml:space="preserve">
“Corporación de Desarrollo y Acción Social, Cultural y Educacional Arrebol-Chile” o “Corporación Arrebol-Chile” 
</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</si>
  <si>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</si>
  <si>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</si>
  <si>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</si>
  <si>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</si>
  <si>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</si>
  <si>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</si>
  <si>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corporacionarrebolchile@gmail.com </t>
  </si>
  <si>
    <t xml:space="preserve">
Pasaje San Sebastián Nº 1291, San Antonio, Comuna de Temuco.
</t>
  </si>
  <si>
    <t xml:space="preserve">Teléfonos 09-59494588 y 09-53585557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</si>
  <si>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</si>
  <si>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</si>
  <si>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Desarrollo y Promoción de Niños, Jóvenes y Familias SOFINI.</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</si>
  <si>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</si>
  <si>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</si>
  <si>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</si>
  <si>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</si>
  <si>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</si>
  <si>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</si>
  <si>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</si>
  <si>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</si>
  <si>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 corporacion.sofini.2012@gmail.com. </t>
  </si>
  <si>
    <t xml:space="preserve">Domicilio Legal: Tarapacá Nº 186, Comuna de Los Andes, Región de Valparaíso.
</t>
  </si>
  <si>
    <t xml:space="preserve">Teléfono: (034) 85955967.
</t>
  </si>
  <si>
    <t>Los Andes</t>
  </si>
  <si>
    <t>Se acompaña Certificado de la Institución correspondiente a antecedentes financieros del año 2011, aprobado por el Subdepartamento de Supervisión Financiera.</t>
  </si>
  <si>
    <t xml:space="preserve">Corporación Derechos Iguales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</si>
  <si>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</si>
  <si>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</si>
  <si>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</si>
  <si>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</si>
  <si>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</si>
  <si>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</si>
  <si>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</si>
  <si>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derecho.iguales@gmail.com </t>
  </si>
  <si>
    <t xml:space="preserve">Avenida Perú Nº9053, La Florida. Santiago
</t>
  </si>
  <si>
    <t>Teléfono: 02-22819963</t>
  </si>
  <si>
    <t>Se acompaña certificado financiero correspondiente al año 2014, aprobado por el Sub Departamento de Supervisión Financiera Nacional.</t>
  </si>
  <si>
    <t>Corporación de Educación, Rehabilitación, Capacitación, Atención de Menores y Perfeccionamiento ( C.E.R.C.A.P.)</t>
  </si>
  <si>
    <t>Otorgada por Decreto Supremo Nº 1109, de 19 de diciembre de 1984, del Ministerio de Justicia.</t>
  </si>
  <si>
    <t>Administrar y operar servicios en las áreas de educación y de atención de menores, elaborar y ejecutar programas de educación, formación profesional, capacitación, rehabilitación y perfeccionamiento.</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</si>
  <si>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</si>
  <si>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Villa Alemana</t>
  </si>
  <si>
    <t>32-2532283</t>
  </si>
  <si>
    <t>cercap@cercap.cl</t>
  </si>
  <si>
    <t>Corporación de Educación y Desarrollo Popular “El Trampolín”</t>
  </si>
  <si>
    <t>Otorgada por Decreto Supremo Nº 833, de fecha 31 de mayo de 1994, del Ministerio de Justicia, publicado en el Diario Oficial el día 27 de julio de 1994.</t>
  </si>
  <si>
    <t xml:space="preserve">La promoción del desarrollo, especialmente de las personas, famitas, grupos y comunidades que viven en condiciones de pobreza y/o marginalidad.  </t>
  </si>
  <si>
    <t xml:space="preserve">Durarán 01 año en sus cargos.
</t>
  </si>
  <si>
    <t xml:space="preserve">La Candelaria Nº 1998, comuna de Maipú, Región Metropolitana,  </t>
  </si>
  <si>
    <t>maipú</t>
  </si>
  <si>
    <t xml:space="preserve">Corporación de Emprendimiento Social, Corporación CES.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</si>
  <si>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</si>
  <si>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</si>
  <si>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</si>
  <si>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2 años.</t>
  </si>
  <si>
    <t>De 19 de diciembre de 2017 a 19 de diciembre de 2019.</t>
  </si>
  <si>
    <t xml:space="preserve">: cesemprendimiento@gmail.com </t>
  </si>
  <si>
    <t xml:space="preserve">Germán Riesco N° 2081, Arica, región de Arica y Parinacota.
</t>
  </si>
  <si>
    <t>Fono: 58-2327175</t>
  </si>
  <si>
    <t>Certificado Financiero, correspondiente al año 2017, remitido para aprobación del Departamento de Administración y Finanzas.</t>
  </si>
  <si>
    <t>Corporación de Estudio, Desarrollo y Capacitación  A Todo Sur.</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</si>
  <si>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</si>
  <si>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</si>
  <si>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</si>
  <si>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</si>
  <si>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</si>
  <si>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</si>
  <si>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</si>
  <si>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</si>
  <si>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</si>
  <si>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</si>
  <si>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Corporación de Formación Laboral al Adolescente- CORFAL.</t>
  </si>
  <si>
    <t xml:space="preserve">Otorgada por Decreto Supremo Nº 248, de fecha 07 de febrero de 1990.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</si>
  <si>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</si>
  <si>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Dos años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</si>
  <si>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</si>
  <si>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</si>
  <si>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 xml:space="preserve">Otorgada por Decreto Supremo Nº 972, de fecha 25 de julio de  1990, del Ministerio de Justicia, publicado en el Diario Oficial el día 13 de agosto de 1990.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</si>
  <si>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</si>
  <si>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</si>
  <si>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 xml:space="preserve">Directora Ejecutiva: Milagros Isabel Neghme Cristi, 
Presidente: Exequiel González Balbontín, 
Podrán actuar conjunta o separadamente.
Poderes especiales: 
Alejandro Andrés Astorga Arancibia, 
Catalina Lastarria Cádiz, 
Podrán actuar conjunta o separadamente.
</t>
  </si>
  <si>
    <t xml:space="preserve">Carlos Justiniano Nº 1123, comuna de Providencia, Región Metropolitana.
</t>
  </si>
  <si>
    <t>Providencia</t>
  </si>
  <si>
    <t>Corporación de Profesionales Asociados Interdisciplinarios - CORPAI</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</si>
  <si>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</si>
  <si>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05 años</t>
  </si>
  <si>
    <t xml:space="preserve">Presidente: 
MARIBEL MARGARITA NIETO ALONSO, 
</t>
  </si>
  <si>
    <t xml:space="preserve">Valparaíso
</t>
  </si>
  <si>
    <t xml:space="preserve">989146291
</t>
  </si>
  <si>
    <t xml:space="preserve">corpai.valparaiso@gmail.com
</t>
  </si>
  <si>
    <t xml:space="preserve">Antecedentes financieros correspondientes al año 2017, aprobados por el Departamento de Administración y Finanzas. </t>
  </si>
  <si>
    <t>Corporación de Profesionales para la Acción y Promoción Social - CEPAS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</si>
  <si>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</si>
  <si>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</si>
  <si>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</si>
  <si>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</si>
  <si>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</si>
  <si>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</si>
  <si>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</si>
  <si>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</si>
  <si>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</si>
  <si>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Corporación de Rehabilitación Club de Leones Cruz del Sur.</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</si>
  <si>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</si>
  <si>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</si>
  <si>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</si>
  <si>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</si>
  <si>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</si>
  <si>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</si>
  <si>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</si>
  <si>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cerei@ctcinternet.cl</t>
  </si>
  <si>
    <t xml:space="preserve">Suiza Nº01441, Las Naciones, Punta Arenas, Duodécima Región.
</t>
  </si>
  <si>
    <t>Punta Arenas</t>
  </si>
  <si>
    <t xml:space="preserve">Corporación de Rehabilitación Club de Leones de Coyhaique
</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</si>
  <si>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</si>
  <si>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</si>
  <si>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</si>
  <si>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</si>
  <si>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</si>
  <si>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</si>
  <si>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</si>
  <si>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XI</t>
  </si>
  <si>
    <t>Coyhaique</t>
  </si>
  <si>
    <t>Se acompaña certificado año 2004, aprobado por la Unidad de Auditoria.</t>
  </si>
  <si>
    <t>Corporación de Rehabilitación de Menores Adictos Amanecer de Calama.</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</si>
  <si>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</si>
  <si>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</si>
  <si>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t>
  </si>
  <si>
    <t xml:space="preserve">Avenida Tocopilla Nº 3792, Gustavo Le Peige, ciudad de Calama, Segunda Región  </t>
  </si>
  <si>
    <t>II</t>
  </si>
  <si>
    <t>calama</t>
  </si>
  <si>
    <t>Corporación Demos una Oportunidad al Menor- Crédito al Menor</t>
  </si>
  <si>
    <t xml:space="preserve">Otorgada por Decreto Supremo Nº 1392, de fecha 19 de noviembre de 1991, del Ministerio de Justicia. </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</si>
  <si>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</si>
  <si>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Durarán 03 años en sus cargos.</t>
  </si>
  <si>
    <t>26 de abril de 2018 – al 26 de abril de 2021.</t>
  </si>
  <si>
    <t xml:space="preserve">Lautaro Nº 2755, comuna de La Pintana, Villa Jorge Yarur Banna, Región Metropolitana.
</t>
  </si>
  <si>
    <t>La Pintana</t>
  </si>
  <si>
    <t>Corporación Educacional Abate Molina de Talca.</t>
  </si>
  <si>
    <t xml:space="preserve">Otorgada por Decreto Supremo Nº 750, de fecha 12 de mayo de 1994, del Ministerio de Justicia, publicado en el Diario Oficial el día 03 de octubre de 1996. </t>
  </si>
  <si>
    <t>La prestación de toda clase de servicios y la ejecución de todo tipo de actividades conducentes al desarrollo integral de los niños y jóvenes socio-culturales.</t>
  </si>
  <si>
    <t xml:space="preserve">Presidente: Guido Gossens Roell, 
Directora Ejecutiva: Claudia Silvana Pinochet Muñoz, 
</t>
  </si>
  <si>
    <t xml:space="preserve">14 Sur, Pasaje 5 Poniente A, N° 270, ciudad de Talca, Región del Maule.
</t>
  </si>
  <si>
    <t>Corporación Educacional El Despertar</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</si>
  <si>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</si>
  <si>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</si>
  <si>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</si>
  <si>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</si>
  <si>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</si>
  <si>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</si>
  <si>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</si>
  <si>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</si>
  <si>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Pedro Aguirre Cerda</t>
  </si>
  <si>
    <t>Se acompaña certificado financiero de fecha 07 de Mayo de 2014, correspondiente al año 2013. Aprobados por el Departamento de Administración y Finazas.</t>
  </si>
  <si>
    <t>Corporación Educacional Sagrada Familia.</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</si>
  <si>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</si>
  <si>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</si>
  <si>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</si>
  <si>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</si>
  <si>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</si>
  <si>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</si>
  <si>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</si>
  <si>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</si>
  <si>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Peñalolén</t>
  </si>
  <si>
    <t>Se acompaña balance tributario al día 31 de diciembre de 2009, aprobado por el Sub Departamento de Supervisión Financiera Nacional.</t>
  </si>
  <si>
    <t xml:space="preserve">
Corporación Educacional y Asistencial Hellen Keller
</t>
  </si>
  <si>
    <t>Otorgado por Decreto Supremo Nº 500, de 18 de mayo de 2003, del Ministerio de Justicia.</t>
  </si>
  <si>
    <t>Su objeto será brindar una atención asistencial al menor sordo en situación irregular; y desarrollar iniciativas para impartir educación diferencial.</t>
  </si>
  <si>
    <t xml:space="preserve">Alicia Cristina Véliz Ilabaca 
</t>
  </si>
  <si>
    <t xml:space="preserve">Willy Brandt N° 107, comuna La Florida, Región Metropolitana,
</t>
  </si>
  <si>
    <t>Corporación Educacional y de Beneficencia Cristo Joven</t>
  </si>
  <si>
    <t>Otorgada por Decreto Supremo Nº 93, de fecha 23 de enero de 1995, del Ministerio de Justicia, publicado en el Diario Oficial el día 23 de enero de 1995.</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</si>
  <si>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</si>
  <si>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 xml:space="preserve">Venezuela Nº 5950, Lo Hermida, comuna de Peñalolén, Región Metropolitana. 
</t>
  </si>
  <si>
    <t>(02) 2728144- 2716913</t>
  </si>
  <si>
    <t xml:space="preserve">corporación@cristojoven.cl
www.cristojoven.cl 
</t>
  </si>
  <si>
    <t>Ejército de Salvación.</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</si>
  <si>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</si>
  <si>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</si>
  <si>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</si>
  <si>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</si>
  <si>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</si>
  <si>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</si>
  <si>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</si>
  <si>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fono (02)  6957005</t>
  </si>
  <si>
    <t xml:space="preserve">Avenida España Nº 46, comuna de Santiago, Región Metropolitana 
</t>
  </si>
  <si>
    <t>secjet@chilesat.net.</t>
  </si>
  <si>
    <t>Se acompaña certificado financiero, correspondiente al año 2013. Aprobados por el Departamento de Administración y Finanzas.</t>
  </si>
  <si>
    <t>Corporación en Busca de un Cambio</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</si>
  <si>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</si>
  <si>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</si>
  <si>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</si>
  <si>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02 años</t>
  </si>
  <si>
    <t>corp.enbuscadeuncambio@hotmail.com</t>
  </si>
  <si>
    <t xml:space="preserve">Pasaje Agustín Barros N° 1834, Villa María del Valle, ciudad de Linares, Región del Maule
</t>
  </si>
  <si>
    <t>Fono: +569 85973741; +569 78270672</t>
  </si>
  <si>
    <t>linares</t>
  </si>
  <si>
    <t>Otorgada mediante  Inscripción en el Registro Nacional de Personas Jurídicas sin fines de lucro, a cargo del Registro Civil e Identificación; Nº de Inscripción 145131, con fecha 28 de agosto de 2013; al amparo de la Ley Nº 20.500 de 2011.</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</si>
  <si>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</si>
  <si>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Linares. </t>
  </si>
  <si>
    <t xml:space="preserve">
93401: Instituciones de Asistencia Social.
</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</si>
  <si>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</si>
  <si>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</si>
  <si>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</si>
  <si>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Durarán 3años en sus cargos por estatutos</t>
  </si>
  <si>
    <t xml:space="preserve">Presidente: 
Felipe Andrés Medina Velásquez, 
</t>
  </si>
  <si>
    <t xml:space="preserve">Durarán 3años en sus cargos por estatutos.  </t>
  </si>
  <si>
    <t>Corporación Futuro Humano</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</si>
  <si>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</si>
  <si>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</si>
  <si>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</si>
  <si>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</si>
  <si>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</si>
  <si>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</si>
  <si>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</si>
  <si>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 corfhu@corfhu.cl
</t>
  </si>
  <si>
    <t xml:space="preserve">Vichuquén N° 251, Comuna de Santiago Centro, Región Metropolitana.
</t>
  </si>
  <si>
    <t>santiago centro</t>
  </si>
  <si>
    <t xml:space="preserve">Se acompaña Balance General Tributario, correspondiente al ejercicio tributario del año 2007, autorizado ante notario público, del 23 de abril de 2008.
</t>
  </si>
  <si>
    <t>Corporación Gabriela Mistral.</t>
  </si>
  <si>
    <t xml:space="preserve">Otorgada por Decreto Supremo Nº 1027, de fecha 07 de noviembre de 1986, del Ministerio de Justicia, publicado en el Diario Oficial el día 22 de noviembre de 1986. </t>
  </si>
  <si>
    <t>El desarrollo de actividades de prevención y tratamiento, que sirvan para mejorar la atención a los menores en situación irregular en la Cuarta Región.</t>
  </si>
  <si>
    <t xml:space="preserve">Presidente: Francisco León Henríquez Adaros, 
Directora Ejecutiva: María Cristina Meléndez Jiménez,
</t>
  </si>
  <si>
    <t>Coquimbo</t>
  </si>
  <si>
    <t>(51) 2321039</t>
  </si>
  <si>
    <t xml:space="preserve">Corporación Hope For Children </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</si>
  <si>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</si>
  <si>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</si>
  <si>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</si>
  <si>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</si>
  <si>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</si>
  <si>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</si>
  <si>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</si>
  <si>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hopeforchildren@hotmail.es</t>
  </si>
  <si>
    <t xml:space="preserve">Parcela 2, Sector El Suspiro, Comuna de Pelarco. Región del Maule. 
</t>
  </si>
  <si>
    <t>Teléfono: 071-2971044</t>
  </si>
  <si>
    <t xml:space="preserve"> Pelarco</t>
  </si>
  <si>
    <t>Se acompañan antecedentes financieros año 2014, aprobados por el Departamento de Administración y Finanzas.</t>
  </si>
  <si>
    <t>Corporación Hogar Belén.</t>
  </si>
  <si>
    <t xml:space="preserve">Otorgada por Decreto Supremo Nº 163, de fecha 03 de febrero 1995, del Ministerio de Justicia, publicado en el Diario Oficial el día 03 de octubre de 1996. </t>
  </si>
  <si>
    <t xml:space="preserve">Buscar la solución integral a los problemas que afectan a personas discapacitadas física, mental y sensorialmente y proporcionarles hogar a los que se encuentran en situación de abandono o de riesgo físico o moral.
</t>
  </si>
  <si>
    <t>Durarán 04 años en sus cargos.</t>
  </si>
  <si>
    <t xml:space="preserve"> hogarbelen@hotmail.com  
</t>
  </si>
  <si>
    <t>fono (71)  2241065</t>
  </si>
  <si>
    <t>Talca</t>
  </si>
  <si>
    <t>Corporación Hogar de Menores Cardenal José María Caro</t>
  </si>
  <si>
    <t xml:space="preserve">Decreto Supremo Nº1079, de 04 de noviembre de 1987, del Ministerio de Justicia. </t>
  </si>
  <si>
    <t xml:space="preserve">Dar un hogar, cuidado, atención, educación y alimentación a menores en situación irregular.
</t>
  </si>
  <si>
    <t xml:space="preserve">DIRECTORIO:
Presidente: Pilar Larraín Undurraga,  
Secretario: Ignacio Correa Munita,
Tesorero: René Saavedra Contreras,
Director: Rodrigo Eduardo Medina Gómez 
Director: Luisa Angélica Yevilaf Chancaqueo, 
</t>
  </si>
  <si>
    <t>Durará un año en sus cargos</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</si>
  <si>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</si>
  <si>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</si>
  <si>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 La Pintana</t>
  </si>
  <si>
    <t>Corporación CICART</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</si>
  <si>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</si>
  <si>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</si>
  <si>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</si>
  <si>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Presidente: Regina Torres Ramírez,
Vicepresidenta: Silvia Cuevas Verdugo, 
Secretario: Alain Araneda Pereira, 
Tesorera: María Luisa Medrano Buchholtz, 
Directora: Carolina Silva Cuevas,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</si>
  <si>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</si>
  <si>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</si>
  <si>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</si>
  <si>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</si>
  <si>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</si>
  <si>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</si>
  <si>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 xml:space="preserve">Corporación de Defensoría Nacional de Derechos Humanos de los Niños, Niñas y Adolescentes con base en género y familia, o Defensoría de los DD.HH. de los Niños. </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</si>
  <si>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</si>
  <si>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</si>
  <si>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</si>
  <si>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Wendy Isabel Rodríguez Hernandez, 
Vicepresidente: Jeniffer Carolina Hernandez Aracena, 
Secretario: Eliana Cecilia Gaete Leal, 
Tesorera: Silvia Elena Muñoz Vargas,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</si>
  <si>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</si>
  <si>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</si>
  <si>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</si>
  <si>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</si>
  <si>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</si>
  <si>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Corporación Juvenil de Atención Infanto-Juvenil La Tribu</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</si>
  <si>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</si>
  <si>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</si>
  <si>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</si>
  <si>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</si>
  <si>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</si>
  <si>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</si>
  <si>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 corp_latributgte@hotmail.com</t>
  </si>
  <si>
    <t xml:space="preserve">Julio Vranken Nº 2136, Villa Hortensia, comuna de Talagante, Región Metropolitana.
</t>
  </si>
  <si>
    <t>Talagante</t>
  </si>
  <si>
    <t xml:space="preserve">Se acompañan los siguientes antecedentes financieros, aprobados por la Unidad de Auditoria Interna del Servicio:
1.- Certificado de antecedentes financieros Año 2006, autorizado ante notario público, de 23 de marzo de 2007.
</t>
  </si>
  <si>
    <t xml:space="preserve">
CORPORACIÓN KUYEN MAPU
</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</si>
  <si>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</si>
  <si>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</si>
  <si>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</si>
  <si>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</si>
  <si>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</si>
  <si>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</si>
  <si>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</si>
  <si>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contacto@kuyenmapu.cl; kalfu.domo@gmail.com</t>
  </si>
  <si>
    <t xml:space="preserve">Avenida Libertador O´Higgins N° 5307, oficina 419.
</t>
  </si>
  <si>
    <t>Teléfono: (56) 4197411- 08/6005485 – 08/1882480</t>
  </si>
  <si>
    <t xml:space="preserve">Se acompaña Certificado de la Institución, autorizado ante notario público, de 2 de abril de 2008, correspondiente a los antecedentes financieros del año 2007.
</t>
  </si>
  <si>
    <t>Corporación  La Casa del Padre Demetrio</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</si>
  <si>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</si>
  <si>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</si>
  <si>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</si>
  <si>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</si>
  <si>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</si>
  <si>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</si>
  <si>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</si>
  <si>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</si>
  <si>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fono 8314923</t>
  </si>
  <si>
    <t xml:space="preserve"> Melipilla</t>
  </si>
  <si>
    <t>Se acompaña certificado financiero de fecha 27 de julio de 2010, correspondiente al año 2009, aprobado por el Sub Departamento de Supervisión Financiera Nacional.</t>
  </si>
  <si>
    <t>Corporación Las Asambleas de Dios de Chile</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</si>
  <si>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</si>
  <si>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</si>
  <si>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</si>
  <si>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</si>
  <si>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 xml:space="preserve">Dos años en sus cargos.
</t>
  </si>
  <si>
    <t>22 de marzo de 2012 a 22 de marzo de 2014.</t>
  </si>
  <si>
    <t xml:space="preserve">Presidente Nacional: Roberto Antonio Ruz Vargas, 
</t>
  </si>
  <si>
    <t>adchile@ctcinternet.cl</t>
  </si>
  <si>
    <t xml:space="preserve">Calle Esperanza  N° 390, Santiago, Región Metropolitana
</t>
  </si>
  <si>
    <t xml:space="preserve">Fono: 6818221, </t>
  </si>
  <si>
    <t>Se acompaña certificado financiero correspondiente al año 2011, aprobado por el Subdepartamento de Supervisión Financiera Nacional.</t>
  </si>
  <si>
    <t>Corporación Luz de Cristo</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</si>
  <si>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</si>
  <si>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Otorgada por Decreto Exento  Nº 755  de fecha 17  de agosto de 2000 del Ministerio de Justicia.</t>
  </si>
  <si>
    <t xml:space="preserve"> Certificado de Vigencia N°20166, de 4 de octubre de 2011, del Ministerio de Justicia.</t>
  </si>
  <si>
    <t xml:space="preserve">Presidente: Enrique Villegas Meza  
Vicepresidente: Javier  Silva González 
Secretario:  Eduardo Rodríguez Molina 
Tesorera: Ximena Cayupil Maliqueo
</t>
  </si>
  <si>
    <t>3 años.</t>
  </si>
  <si>
    <t xml:space="preserve">Presidente:  Enrique Villegas Meza 
</t>
  </si>
  <si>
    <t>Arco Iris Nº 1756, Villa Horizonte, Puente Alto, Región Metropolitana.</t>
  </si>
  <si>
    <t>Puente Alto</t>
  </si>
  <si>
    <t xml:space="preserve">
Balance Financiero, correspondiente al año 2011, de fecha 6 septiembre de 2012, aprobado por el Sub Departamento de Supervisión Financiera Nacional.
</t>
  </si>
  <si>
    <t>Corporación Luz del Mundo.</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</si>
  <si>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</si>
  <si>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</si>
  <si>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</si>
  <si>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</si>
  <si>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</si>
  <si>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</si>
  <si>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</si>
  <si>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Concepción</t>
  </si>
  <si>
    <t>Se acompaña certificado notarial de fecha 20 de junio de 2006, aprobado por la Unidad de Auditoria Interna.</t>
  </si>
  <si>
    <t xml:space="preserve">Decreto Supremo Nº 1218, de 30 de noviembre de 1995, del Ministerio de Justicia. </t>
  </si>
  <si>
    <t xml:space="preserve">Representar y promover en forma integral y en todos sus ámbitos, las inquietudes y aspiraciones de los llamados menores de la calle o en la calle, proponiendo soluciones a sus requerimientos, necesidades y problemas.
</t>
  </si>
  <si>
    <t>Duran dos años en sus funciones.</t>
  </si>
  <si>
    <t>Valdivia</t>
  </si>
  <si>
    <t>Corporación Metodista</t>
  </si>
  <si>
    <t>Otorgada por Decreto Supremo N° 2929, de 15 de septiembre de 1996, por el Ministerio de Justicia.</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</si>
  <si>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</si>
  <si>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Un año en sus cargos.</t>
  </si>
  <si>
    <t xml:space="preserve">Sargento Aldea N° 1041, comuna de Santiago, Región Metropolitana
</t>
  </si>
  <si>
    <t>cormetoficinalegal@gmail.com</t>
  </si>
  <si>
    <t>Corporación Misión de María</t>
  </si>
  <si>
    <t>Otorgada por Decreto Supremo N° 1208, de 29 de agosto de 1994, por el Ministerio de Justicia.</t>
  </si>
  <si>
    <t>Certificado de Vigencia Folio N° 500187474738, de 06 de julio de 2018, del Servicio de Registro Civil e Identificación.</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</si>
  <si>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</si>
  <si>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Presidente: Luis Felipe Ovalle Valdés, 
Gerente General:  Paulina Valenzuela Miño, 
En caso de ausencia o imposibilidad de doña Paulina Valenzuela, la subrogará con iguales facultades Luz María Medina García, 
</t>
  </si>
  <si>
    <t xml:space="preserve">Bremen N° 1316, comuna de Ñuñoa, Región Metropolitana
</t>
  </si>
  <si>
    <t>Fono: 2276725</t>
  </si>
  <si>
    <t>Corporación Movimiento Anónimo por la Vida “MAV”</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</si>
  <si>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</si>
  <si>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</si>
  <si>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</si>
  <si>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</si>
  <si>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</si>
  <si>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</si>
  <si>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hogardeacogida@terra.cl</t>
  </si>
  <si>
    <t xml:space="preserve">Elena Blanco N° 1145, comuna de Providencia, Región Metropolitana
</t>
  </si>
  <si>
    <t xml:space="preserve">Fono: 2044784. </t>
  </si>
  <si>
    <t>Se acompaña Certificado Financiero de la Institución, correspondiente a los antecedentes del año 2014, Aprobado por el Departamento de Administración y finanzas.</t>
  </si>
  <si>
    <t>Corporación Municipal de Castro para la Educación, Salud y Atención al Menor</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</si>
  <si>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</si>
  <si>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</si>
  <si>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 xml:space="preserve">Bernardo O´Higgins N° 557,  comuna de Castro, Décima Región 
</t>
  </si>
  <si>
    <t>Castro</t>
  </si>
  <si>
    <t>Corporación Municipal de Desarrollo Social de Colina</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</si>
  <si>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</si>
  <si>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</si>
  <si>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</si>
  <si>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</si>
  <si>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</si>
  <si>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</si>
  <si>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</si>
  <si>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</si>
  <si>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Fono: 8441524-8441333</t>
  </si>
  <si>
    <t>Colina</t>
  </si>
  <si>
    <t xml:space="preserve">Corporación Municipal de Conchalí  de Educación, Salud y Atención de Menores, CORESAM </t>
  </si>
  <si>
    <t xml:space="preserve">Decreto Supremo Nº 1226, de  7 de septiembre de 1981, del Ministerio de Justicia. </t>
  </si>
  <si>
    <t>Administrar y operar servicios en las áreas de educación, salud y atención de menores que haya tomado a su cargo la I. Municipalidad de Conchalí, adoptando las medidas necesarias para su dotación, ampliación y perfeccionamiento.</t>
  </si>
  <si>
    <t xml:space="preserve"> coresam@gmail.com</t>
  </si>
  <si>
    <t xml:space="preserve">Avda. Guanaco N° 2531, Recoleta, Región Metropolitana
</t>
  </si>
  <si>
    <t>Fono: 7307900-7307902,</t>
  </si>
  <si>
    <t>Recoleta</t>
  </si>
  <si>
    <t>Corporación Municipal de Desarrollo Social de Lampa</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</si>
  <si>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</si>
  <si>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</si>
  <si>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</si>
  <si>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</si>
  <si>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</si>
  <si>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</si>
  <si>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</si>
  <si>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</si>
  <si>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Fono: 2586300</t>
  </si>
  <si>
    <t xml:space="preserve"> Santiago</t>
  </si>
  <si>
    <t>Se acompañan antecedentes financieros año 2013, aprobados por el Departamento de Administración y Finanzas.</t>
  </si>
  <si>
    <t>Corporación Municipal de Desarrollo Social de Cerro Navia</t>
  </si>
  <si>
    <t xml:space="preserve">Decreto Supremo Nº 388, de 22 de mayo de 1986, del Ministerio de Justicia. </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</si>
  <si>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</si>
  <si>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</si>
  <si>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</si>
  <si>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</si>
  <si>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Del Consistorial N° 6600,  comuna de Cerro Navia, Región Metropolitana
</t>
  </si>
  <si>
    <t xml:space="preserve">Fono: 6402471, 
</t>
  </si>
  <si>
    <t>Cerro Navia</t>
  </si>
  <si>
    <t xml:space="preserve">Corporación Municipal de Educación, Salud y Atención de Menores de Puente Alto </t>
  </si>
  <si>
    <t xml:space="preserve">Decreto Supremo Nº 1034, de 24 de julio de 1981, del Ministerio de Justicia.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</si>
  <si>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</si>
  <si>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</si>
  <si>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</si>
  <si>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</si>
  <si>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</si>
  <si>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</si>
  <si>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Corporación Municipal de Desarrollo Social de Los Muermos</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</si>
  <si>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</si>
  <si>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</si>
  <si>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</si>
  <si>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Los Muermos</t>
  </si>
  <si>
    <t>Corporación Municipal de Desarrollo Social de Pudahuel</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</si>
  <si>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</si>
  <si>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</si>
  <si>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</si>
  <si>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</si>
  <si>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</si>
  <si>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</si>
  <si>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</si>
  <si>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</si>
  <si>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Pudahuel</t>
  </si>
  <si>
    <t>Se acompaña Certificado de la Institución en relación a antecedentes financieros del año 2005, aprobado por la Unidad de Auditoría Interna.</t>
  </si>
  <si>
    <t xml:space="preserve">Corporación Municipal de Desarrollo Social de San Joaquín
</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</si>
  <si>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</si>
  <si>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</si>
  <si>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Avenida Santa Rosa N° 2606, 3° piso, comuna de San Joaquín, Región Metropolitana
</t>
  </si>
  <si>
    <t>San Joaquín</t>
  </si>
  <si>
    <t xml:space="preserve">
Corporación Municipal de Desarrollo de la comuna de San Vicente de Tagua Tagua.
</t>
  </si>
  <si>
    <t xml:space="preserve">Corporación de Desarrollo Privado.
</t>
  </si>
  <si>
    <t xml:space="preserve">Otorgado por Decreto Supremo Nº 1376 de 31 de diciembre de 1982, del Ministerio de Justicia.
</t>
  </si>
  <si>
    <t xml:space="preserve">Administrar y operar en las áreas de educación, salud y atención de menores que haya tomado a su cargo la I. Municipalidad de San Vicente de Tagua Tagua adoptando las medidas necesarias para su dotación, ampliación y perfeccionamiento. 
</t>
  </si>
  <si>
    <t xml:space="preserve">Arturo Prat Nº 821, 2º piso, San Vicente de Tagua Tagua, Sexta Región.
</t>
  </si>
  <si>
    <t xml:space="preserve">
Teléfono 072 - 571402 - 572109</t>
  </si>
  <si>
    <t>93401 Institución de Asistencia Social.</t>
  </si>
  <si>
    <t>Corporación Municipal para el Desarrollo Social de Villa Alemana</t>
  </si>
  <si>
    <t xml:space="preserve">Decreto Supremo Nº 931, de 14 de septiembre de 1982, del Ministerio de Justicia. </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</si>
  <si>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</si>
  <si>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El Presidente de la Corporación, que es el Alcalde, durará mientras esté en ejercicio de funciones. Los Directores durarán dos años en sus cargos.</t>
  </si>
  <si>
    <t xml:space="preserve">Última renovación de Directorio: 26 de Marzo de 2014.
Elección Alcalde: 06 de diciembre de 2012 a 06 de diciembre de 2016.
</t>
  </si>
  <si>
    <t xml:space="preserve">Presidente: 
José Sabat Marcos,  
Secretario General: 
Fernando Hudson Soto, 
</t>
  </si>
  <si>
    <t xml:space="preserve">Avda. Quinta N° 050, comuna de Villa Alemana, Quinta Región
</t>
  </si>
  <si>
    <t xml:space="preserve">Corporación Municipal de Quellón para la Educación, Salud y Atención del Menor </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</si>
  <si>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</si>
  <si>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</si>
  <si>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</si>
  <si>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</si>
  <si>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Dos años en sus cargos.</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</si>
  <si>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</si>
  <si>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</si>
  <si>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secretaria@cormuquellon.cl</t>
  </si>
  <si>
    <t xml:space="preserve">22 de Mayo N° 230, comuna de Quellón, Región de Los Lagos
</t>
  </si>
  <si>
    <t xml:space="preserve">Fono: 65-681275, </t>
  </si>
  <si>
    <t>Los Lagos</t>
  </si>
  <si>
    <t>Quellón</t>
  </si>
  <si>
    <t>Corporación Municipal de Melipilla para la Educación, Salud., Atención de Menores y Deportes y Recreación</t>
  </si>
  <si>
    <t xml:space="preserve">Decreto Supremo Nº 772, de 4 de agosto de 1982, del Ministerio de Justicia. </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</si>
  <si>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</si>
  <si>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</si>
  <si>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Melipilla,</t>
  </si>
  <si>
    <t>Corporación Municipal de Peñalolén Para el Desarrollo Social  CORMUP</t>
  </si>
  <si>
    <t xml:space="preserve">Decreto Supremo Nº 639, de 16 de Julio de 1985, del Ministerio de Justicia. </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</si>
  <si>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</si>
  <si>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</si>
  <si>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</si>
  <si>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16 de diciembre de 2014</t>
  </si>
  <si>
    <t xml:space="preserve">Secretario General y Representante Legal: Cristian Eduardo Olea Azar,
</t>
  </si>
  <si>
    <t>Avenida Oriental  N°6958, comuna de Peñalolén, ciudad de Santiago.</t>
  </si>
  <si>
    <t xml:space="preserve">56-2-4407989
</t>
  </si>
  <si>
    <t xml:space="preserve">degas@cormup.cl
</t>
  </si>
  <si>
    <t xml:space="preserve">Corporación Municipal de Punta Arenas para la Educación, Salud y Atención al Menor </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</si>
  <si>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</si>
  <si>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</si>
  <si>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</si>
  <si>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</si>
  <si>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</si>
  <si>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</si>
  <si>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</si>
  <si>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Fonos: (61) 242706- 241201</t>
  </si>
  <si>
    <t xml:space="preserve"> Punta Arenas</t>
  </si>
  <si>
    <t>Se acompaña certificado financiero de la Institución correspondientes al año 2015, remitido para aprobación al Subdepartamento de Supervisión Nacional.</t>
  </si>
  <si>
    <t xml:space="preserve">
Corporación Municipal de San Fernando para la Atención de Menores y las Áreas de Educación y Salud.
</t>
  </si>
  <si>
    <t>Otorgado por Decreto Supremo Nº 787, de fecha 11 de agosto de 1982, por el Ministerio de Justicia.</t>
  </si>
  <si>
    <t xml:space="preserve">Administrar y operar servicios en el área de atención de menores que haya tomado a su cargo la I. Municipalidad de San Fernando, adoptando las medidas necesarias para su dotación, ampliación y perfeccionamiento.   </t>
  </si>
  <si>
    <t xml:space="preserve">Certificado de Vigencia Nº 17, del 16 de septiembre del 2005, del Ministerio de Justicia.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</si>
  <si>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</si>
  <si>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</si>
  <si>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</si>
  <si>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</si>
  <si>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</si>
  <si>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</si>
  <si>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93401: Institución de Asistencia Social.</t>
  </si>
  <si>
    <t>Corporación Municipal de Educación, Salud, Cultura y Recreación de La Florida-COMUDEF</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</si>
  <si>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</si>
  <si>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</si>
  <si>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</si>
  <si>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</si>
  <si>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</si>
  <si>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</si>
  <si>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</si>
  <si>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</si>
  <si>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</si>
  <si>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Corporación Municipal de Educación, Cultura y Atención al Menor de Quilpué</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</si>
  <si>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</si>
  <si>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</si>
  <si>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</si>
  <si>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</si>
  <si>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</si>
  <si>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</si>
  <si>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</si>
  <si>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</si>
  <si>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 xml:space="preserve">F. 32-325600, </t>
  </si>
  <si>
    <t>Quilpué</t>
  </si>
  <si>
    <t>Se acompaña Certificado de la Institución, correspondiente al año 2007, aprobado por la Unidad de Supervisión Financiera Nacional.</t>
  </si>
  <si>
    <t>Corporación de Trabajo Niño Levántate</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</si>
  <si>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</si>
  <si>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</si>
  <si>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</si>
  <si>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</si>
  <si>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</si>
  <si>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</si>
  <si>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</si>
  <si>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</si>
  <si>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</si>
  <si>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</si>
  <si>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Corporación Nuestra Ayuda Inspirada en María, también denominada Corporación Naim.</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</si>
  <si>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</si>
  <si>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</si>
  <si>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</si>
  <si>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</si>
  <si>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</si>
  <si>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</si>
  <si>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</si>
  <si>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</si>
  <si>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</si>
  <si>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</si>
  <si>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Corporación Nuestra Ayuda Inspirada en María-Curicó, también denominada Corporación Naim Curicó.</t>
  </si>
  <si>
    <t xml:space="preserve">Otorgada por Decreto Supremo N° 1803, de fecha 11 de mayo de 2004, del Ministerio de Justicia.
</t>
  </si>
  <si>
    <t xml:space="preserve">Fundación y mantenimiento de obras de beneficencia y educación al servicio de los más postergados, principalmente de los niños que han abandonado sus estudios formales o están en peligro de hacerlo. </t>
  </si>
  <si>
    <t>: 2 años en sus cargos.</t>
  </si>
  <si>
    <t xml:space="preserve">Avenida Licantén S/N, Población Aguas Negras, comuna de Curicó, Región del Maule.
</t>
  </si>
  <si>
    <t>Maule</t>
  </si>
  <si>
    <t>Curicó</t>
  </si>
  <si>
    <t xml:space="preserve">75-325297, 
</t>
  </si>
  <si>
    <t xml:space="preserve">naimcurico@gmail.com
</t>
  </si>
  <si>
    <t>Corporación Obra Don Guanella</t>
  </si>
  <si>
    <t xml:space="preserve">Decreto Supremo Nº2440, de 23 de abril de 1951, del Ministerio de Justicia. </t>
  </si>
  <si>
    <t>Organizar un establecimiento que permita recoger a los niños huérfanos y desamparados, educándoles y en lo posible, procurándoles una profesión; recoger a los ancianos e inválidos, a fin de proporcionarles habitación y sustento.</t>
  </si>
  <si>
    <t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t>
  </si>
  <si>
    <t xml:space="preserve">5 años, pudiendo ser reelegidos indefinidamente.
</t>
  </si>
  <si>
    <t xml:space="preserve">23 de abril de 2018, según acta de asamblea de socios reducida a escritura pública con fecha 16 de mayo de 2018, ante don Humberto Quezada Moreno, Notario Público Titular de la Vigésimo Sexta Notaría de Santiago.
</t>
  </si>
  <si>
    <t xml:space="preserve">R.P. Silvano Poletto Goldin, , y a R.P. Jorge Álvaro Poblete Escobedo, para que, cada uno singularmente o en conjunto, anteponiendo su firma el nombre de la corporación, la obligue y represente. 
</t>
  </si>
  <si>
    <t>: hogarsanricardo@gmail.com</t>
  </si>
  <si>
    <t xml:space="preserve">Panamericana Norte Km. 25, Batuco, Lampa, Región Metropolitana
</t>
  </si>
  <si>
    <t>F. 7331581</t>
  </si>
  <si>
    <t>Lampa</t>
  </si>
  <si>
    <t>Corporación Obra de María-Madre de la Misericordia</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</si>
  <si>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</si>
  <si>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</si>
  <si>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</si>
  <si>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</si>
  <si>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</si>
  <si>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</si>
  <si>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</si>
  <si>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Quillota</t>
  </si>
  <si>
    <t xml:space="preserve">33-351458, 
</t>
  </si>
  <si>
    <t>Se acompaña certificado financiero de la Institución y balance general correspondientes al año 2015, aprobado por el departamento de administración y finanzas.</t>
  </si>
  <si>
    <t>Corporación para el Desarrollo de la Cultura y la Educación Personalizada Abierta y Comunitaria “CEPAC”</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</si>
  <si>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</si>
  <si>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</si>
  <si>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</si>
  <si>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</si>
  <si>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</si>
  <si>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</si>
  <si>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</si>
  <si>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</si>
  <si>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</si>
  <si>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</si>
  <si>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Corporación para el Desarrollo Económico y Social </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</si>
  <si>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</si>
  <si>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</si>
  <si>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</si>
  <si>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Durarán tres años en sus cargos por estatutos.  </t>
  </si>
  <si>
    <t xml:space="preserve">De 24 de Junio de 2013 a 24 de Junio de 2016.
</t>
  </si>
  <si>
    <t xml:space="preserve">Presidente: 
Arquímedes Carmona Aguilera, 
</t>
  </si>
  <si>
    <t xml:space="preserve">: cordes_26@yahoo.cl </t>
  </si>
  <si>
    <t>Teléfono: 91828624</t>
  </si>
  <si>
    <t>Quirihue</t>
  </si>
  <si>
    <t>Se acompaña certificado financiero de fecha 21 de Julio de 2014, correspondiente al año 2013, aprobado por el Sub Departamento de Supervisión Financiera Nacional.</t>
  </si>
  <si>
    <t>Corporación para el Desarrollo Integral de la Provincia de Choapa “Luis Gálvez Olivares” de Illapel - CORPROCH</t>
  </si>
  <si>
    <t>Inscripción N°216982 de fecha 13 de febrero de 2016, del Registro de Personas Jurídicas, del Servicio de Registro Civil e Identificación.</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</si>
  <si>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</si>
  <si>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 xml:space="preserve">Representante legal: Amara Sonia Galvez Pujado,
</t>
  </si>
  <si>
    <t xml:space="preserve">Julio Echeverria Nº 260, Salamanca. Región de Coquimbo. 
</t>
  </si>
  <si>
    <t xml:space="preserve"> Salamanca</t>
  </si>
  <si>
    <t xml:space="preserve"> amara.galvez@hotmail.com</t>
  </si>
  <si>
    <t>Otorgada por Decreto Supremo N° 1298, de 8 de noviembre de 1993, del Ministerio de Justicia.</t>
  </si>
  <si>
    <t xml:space="preserve">Promover, coordinar, implementar y ejecutar acciones dirigidas a la atención y protección de niños/as víctimas de maltrato.
</t>
  </si>
  <si>
    <t>Un año en sus cargos, pudiendo ser reelegidos indefinidamente</t>
  </si>
  <si>
    <t xml:space="preserve">O’Higgins # 445 oficina 501, Concepción, Región del Biobío.
</t>
  </si>
  <si>
    <t>Fono: 41-2247078</t>
  </si>
  <si>
    <t xml:space="preserve"> Biobío.</t>
  </si>
  <si>
    <t>Corporación para la Nutrición Infantil, CONIN</t>
  </si>
  <si>
    <t xml:space="preserve">Difundir la importancia de los problemas relativos a la nutrición y alimentación, especialmente la de los niños y divulgar el resultado de las investigaciones que aportan soluciones.
</t>
  </si>
  <si>
    <t>Decreto Supremo Nº643, de 03 de junio de 1974, del Ministerio de Justicia, e inscrita en el Directorio de Personas Jurídicas Sin Fines de Lucro con fecha 31 de enero de 2013, bajo el Nº 9217.</t>
  </si>
  <si>
    <t>Los Directores durarán un año en sus cargos. Sus miembros podrán ser reelegidos.</t>
  </si>
  <si>
    <t xml:space="preserve">DIRECTORIO:
Presidente: Fernando Monckeberg Barros,  
Tesorero: Oscar Cerda Retamal
Secretario: Mauricio Yudin Pino,
Directores:
Eric Rees Prat, 
Álvaro Erazo Latorre, 
Francisco Mardones Santander,
Enrique Paris Mancilla, 
Felipe Lecalenier Acevedo, 
Patricio Silva Rojas, 
</t>
  </si>
  <si>
    <t xml:space="preserve">19 de Agosto de 2013.
</t>
  </si>
  <si>
    <t xml:space="preserve">Presidente: Fernando Monckeberg Barros,  
Vicepresidente Ejecutivo: Patricio Silva Rojas, 
Cada uno puede actuar individualmente.
Director Ejecutivo: Tito Pizarro Quevedo; 
</t>
  </si>
  <si>
    <t>conin@conin.cl</t>
  </si>
  <si>
    <t xml:space="preserve">Pedro de Valdivia N° 1880, comuna de Providencia, Región Metropolitana
</t>
  </si>
  <si>
    <t>F. (56-2) 3415828/4810550</t>
  </si>
  <si>
    <t>Se acompaña certificado financiero correspondiente al año 2013, aprobado por el Subdepartamento de Supervisión Financiera Nacional.</t>
  </si>
  <si>
    <t xml:space="preserve">Corporación para el Desarrollo de la Salud Mental Familiar - CODESAM </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</si>
  <si>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</si>
  <si>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</si>
  <si>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</si>
  <si>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 año</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</si>
  <si>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</si>
  <si>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</si>
  <si>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</si>
  <si>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</si>
  <si>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</si>
  <si>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</si>
  <si>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Corporación para la Orientación, Protección y Rehabilitación del Menor PROMESI</t>
  </si>
  <si>
    <t>70.996.300-7</t>
  </si>
  <si>
    <t>Decreto Supremo N° 10, de 5 de enero de 1982, del Ministerio de Justicia.</t>
  </si>
  <si>
    <t>Asistencia, protección, orientación, capacitación y rehabilitación de menores en situación irregular y/o con desajustes conductuales.</t>
  </si>
  <si>
    <t xml:space="preserve">Anual. Reelección indefinida.
</t>
  </si>
  <si>
    <t xml:space="preserve">promesidireccion@gmail.com
dierccion@promesi.cl
</t>
  </si>
  <si>
    <t xml:space="preserve">Los Cerezos N° 91, comuna de Ñuñoa, Región Metropolitana.
</t>
  </si>
  <si>
    <t xml:space="preserve"> Ñuñoa</t>
  </si>
  <si>
    <t>Corporación Privada de Desarrollo Social Epifanía</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</si>
  <si>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</si>
  <si>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</si>
  <si>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</si>
  <si>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</si>
  <si>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</si>
  <si>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</si>
  <si>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</si>
  <si>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</si>
  <si>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</si>
  <si>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</si>
  <si>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Corporación Privada de Desarrollo Social IX Región, CORPRIX</t>
  </si>
  <si>
    <t>Otorgada por Decreto Exento N° 1297, de 14 de octubre de 1977, modificado por Decreto Exento N° 199, ambos del Ministerio de Justicia.</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</si>
  <si>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</si>
  <si>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 xml:space="preserve">Presidente: Ermes Andrade Barría,
</t>
  </si>
  <si>
    <t>Temuco</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</si>
  <si>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</si>
  <si>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</si>
  <si>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</si>
  <si>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</si>
  <si>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</si>
  <si>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jundep04@entelchile.net
http://www.jundep.cl</t>
  </si>
  <si>
    <t xml:space="preserve">Fanor Velasco Nº 27, Santiago Centro
Región Metropolitana
Matta 218, comuna de La Serena, IV Región.
</t>
  </si>
  <si>
    <t>Santiago Centro, La Serena</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</si>
  <si>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</si>
  <si>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Corporación PRODEL</t>
  </si>
  <si>
    <t xml:space="preserve">Decreto Supremo Nº3328, de 18 de octubre de 2005, del Ministerio de Justicia.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</si>
  <si>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</si>
  <si>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 xml:space="preserve">Durarán dos años en sus cargos. </t>
  </si>
  <si>
    <t xml:space="preserve">Presidente: Guillermo Montecinos Rojas,  
</t>
  </si>
  <si>
    <t xml:space="preserve"> prodelquinta@yahoo.es</t>
  </si>
  <si>
    <t xml:space="preserve">4 Oriente Nº 143, comuna de Viña del Mar, Quinta Región. 
</t>
  </si>
  <si>
    <t>Corporación Programa de Atención a Niños y Jóvenes Chasqui</t>
  </si>
  <si>
    <t xml:space="preserve">Decreto Supremo Nº853, de 24 de agosto de 1995, del Ministerio de Justicia. </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</si>
  <si>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</si>
  <si>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</si>
  <si>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 xml:space="preserve">:corporación@chasqui.cl
</t>
  </si>
  <si>
    <t xml:space="preserve">F: 9183032, </t>
  </si>
  <si>
    <t xml:space="preserve"> San Bernardo</t>
  </si>
  <si>
    <t>Corporación Programa Interdisciplinario de Investigaciones en Educación-PIIE</t>
  </si>
  <si>
    <t xml:space="preserve">Decreto Supremo Nº501, de 14 de abril de 1992, del Ministerio de Justicia. </t>
  </si>
  <si>
    <t>Certificado de Vigencia Nº 17175, de 12 de Julio de 2012, del Ministerio de Justicia.</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</si>
  <si>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</si>
  <si>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xml:space="preserve">DIRECTORIO:
Presidente: Flavia Patricia Fiabane Salas,  
Vicepresidente: María Liliana Karina Vaccaro Carrizo, 
Tesorero: Pablo AlejandroVenegas Cancino, 
Secretaria: Marcela Tchimino Nahmías, 
Directores:
Luis Eduardo González Fiegehen, 
Beatrice Avalos Davidson, 
</t>
  </si>
  <si>
    <t>06 de mayo de 2011 hasta el 06 de mayo de 2012.(Conforme a los estatutos, se entiende prorrogado hasta la celebración de la próxima asamblea ordinaria)</t>
  </si>
  <si>
    <t xml:space="preserve">Mandato General:
Presidenta: Flavia Patricia Fiabane Salas,  
Directora Ejecutiva: María Loreto Egaña Baraona, 
</t>
  </si>
  <si>
    <t>: piie@academia.cl</t>
  </si>
  <si>
    <t xml:space="preserve">Dalmacia N° 1267, comuna de Providencia, Región  Metropolitana
</t>
  </si>
  <si>
    <t>F: 2096644,</t>
  </si>
  <si>
    <t>Se acompaña Certificado Financiero de la Institución correspondiente al 2011, aprobado por el Subdepartamento de Supervisión Financiera Nacional.</t>
  </si>
  <si>
    <t>Corporación Programa Poblacional de Servicios La Caleta</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</si>
  <si>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</si>
  <si>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</si>
  <si>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</si>
  <si>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</si>
  <si>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</si>
  <si>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</si>
  <si>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</si>
  <si>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lacaleta@lacaleta.cl</t>
  </si>
  <si>
    <t xml:space="preserve">Barnechea  N° 322, comuna de Independencia, Santiago, Región Metropolitana
</t>
  </si>
  <si>
    <t>Fono: 7779038</t>
  </si>
  <si>
    <t>Independencia</t>
  </si>
  <si>
    <t xml:space="preserve">Se acompaña Certificado Financiero, correspondiente al año 2015, aprobado por el Departamento de Administración y Finanzas.  </t>
  </si>
  <si>
    <t xml:space="preserve">Corporación “RENACE”.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</si>
  <si>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</si>
  <si>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</si>
  <si>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</si>
  <si>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</si>
  <si>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5 años</t>
  </si>
  <si>
    <t xml:space="preserve">12 de Septiembre de 2015. </t>
  </si>
  <si>
    <t xml:space="preserve"> Doña Adriana Veronica Tapia Moya
</t>
  </si>
  <si>
    <t xml:space="preserve"> hogardeacogida@gmail.com</t>
  </si>
  <si>
    <t xml:space="preserve">Pasaje Hernando de Magallanes N°1866, casa C, Las Condes, Santiago, región Metropolitana.
</t>
  </si>
  <si>
    <t>Fono: 02-9819748 / 09-982687049</t>
  </si>
  <si>
    <t>Las Condes</t>
  </si>
  <si>
    <t>Certificado Financiero de fecha 24 de noviembre de 2015, correspondiente al año 2015, aprobado por el Departamento de Administración y Finanzas.</t>
  </si>
  <si>
    <t>Corporación Social y Educacional Renasci</t>
  </si>
  <si>
    <t xml:space="preserve">Corporación </t>
  </si>
  <si>
    <t>Otorgado mediante Certificado Nº 012/2013, de la Ilustre Municipalidad de Copiapó.</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</si>
  <si>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</si>
  <si>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 xml:space="preserve">Durarán 5 años* en sus cargos, pudiendo ser reelegidos.
(*hay reforma de estatutos)
</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</si>
  <si>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</si>
  <si>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</si>
  <si>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Copiapo</t>
  </si>
  <si>
    <t>Corporación Servicios para el Desarrollo de los Jóvenes SEDEJ</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</si>
  <si>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</si>
  <si>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</si>
  <si>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</si>
  <si>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</si>
  <si>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</si>
  <si>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</si>
  <si>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</si>
  <si>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 sansedej@entelchile.net
rmmaluenda@entelchile.net</t>
  </si>
  <si>
    <t xml:space="preserve">Calle Cabo Arestey N° 2464, comuna de Santiago, Región Metropolitana
</t>
  </si>
  <si>
    <t>F. 6728444-6979008,</t>
  </si>
  <si>
    <t>Se acompaña certificado de antecedentes financieros, correspondientes al año 2016, aprobado por el Departamento de Administración y finanzas.</t>
  </si>
  <si>
    <t>Corporación Servicio Paz y Justicia, SERPAJ-CHILE</t>
  </si>
  <si>
    <t xml:space="preserve">Decreto Supremo Nº 1472, de 03 de noviembre de 1992, del Ministerio de Justicia. </t>
  </si>
  <si>
    <t>Formación, promoción, cooperación y prestación de servicios para el desarrollo económico, social, cultural y espiritual de la comunidad, en el área de los derechos humanos del niño, entre otras.</t>
  </si>
  <si>
    <t xml:space="preserve">Patricio Marcelo Labra Guzmán, 
</t>
  </si>
  <si>
    <t xml:space="preserve">Calle Orella N° 1015, comuna y ciudad de Valparaíso, Quinta Región  
</t>
  </si>
  <si>
    <t xml:space="preserve">32-2156923, 32-2156246
</t>
  </si>
  <si>
    <t>serpaj@serpajchile.cl</t>
  </si>
  <si>
    <t>Corporación Siempreviva, por los Derechos y la Diversidad</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</si>
  <si>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</si>
  <si>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</si>
  <si>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</si>
  <si>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</si>
  <si>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</si>
  <si>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</si>
  <si>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</si>
  <si>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</si>
  <si>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</si>
  <si>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</si>
  <si>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Corporación Tour Marginal</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</si>
  <si>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</si>
  <si>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</si>
  <si>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</si>
  <si>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</si>
  <si>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</si>
  <si>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</si>
  <si>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 info@tourmarginal.cl</t>
  </si>
  <si>
    <t xml:space="preserve">Rogelio Ugarte Nº 1585, ciudad de Santiago, Región Metropolitana.
</t>
  </si>
  <si>
    <t>Teléfono: (02) 5560897</t>
  </si>
  <si>
    <t>Se acompaña certificado financiero, correspondiente al año 2007, de fecha 04 de julio de 2008, y documentos financieros aprobados por la Unidad de Supervisión Financiera.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</si>
  <si>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</si>
  <si>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</si>
  <si>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</si>
  <si>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</si>
  <si>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</si>
  <si>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</si>
  <si>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</si>
  <si>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 xml:space="preserve">cabellocaroca@gmail.com
</t>
  </si>
  <si>
    <t>75-238-12-34</t>
  </si>
  <si>
    <t>V.Z.W. Casa Chile-Solidaridad y Desarrollo.</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</si>
  <si>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</si>
  <si>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</si>
  <si>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</si>
  <si>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</si>
  <si>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</si>
  <si>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</si>
  <si>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</si>
  <si>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</si>
  <si>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</si>
  <si>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</si>
  <si>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Cruz Roja Chilena</t>
  </si>
  <si>
    <t>Persona jurídica regida por la Ley N° 3.924.</t>
  </si>
  <si>
    <t>Otorgada por la Ley N° 3.924.</t>
  </si>
  <si>
    <t xml:space="preserve">Mejoramiento de la salud pública, educación higiénica, asistencia y bienestar social y sanitario, y al alivio del sufrimiento humano.
</t>
  </si>
  <si>
    <t xml:space="preserve">Avda. Santa María 0150, comuna de Providencia, Región Metropolitana.
</t>
  </si>
  <si>
    <t>Fundación Abogados de los Niños</t>
  </si>
  <si>
    <t>Fundación de Derecho Privado.</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</si>
  <si>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</si>
  <si>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</si>
  <si>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</si>
  <si>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</si>
  <si>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3 años</t>
  </si>
  <si>
    <t>Desde el 11 de junio de 2013- al 11 de junio de 2016</t>
  </si>
  <si>
    <t xml:space="preserve">Juan Luis Martínez Mardones, RUT Nº 16.360.008-0
</t>
  </si>
  <si>
    <t>contacto@fadn.cl
www.fadn.cl</t>
  </si>
  <si>
    <t xml:space="preserve">Paseo Phillips Nº 16, 5to piso, oficina i, comuna y ciudad de Santiago. 
</t>
  </si>
  <si>
    <t>Fono: 232026151</t>
  </si>
  <si>
    <t>Se acompaña Certificado Financiero  año 2015, aprobado por el Subdepartamento de Supervisión Financiera Nacional.</t>
  </si>
  <si>
    <t xml:space="preserve">
Fundación Acción para la Infancia.
</t>
  </si>
  <si>
    <t>Fundación de Derecho Privado</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</si>
  <si>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</si>
  <si>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</si>
  <si>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</si>
  <si>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</si>
  <si>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</si>
  <si>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</si>
  <si>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</si>
  <si>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</si>
  <si>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La Serena</t>
  </si>
  <si>
    <t>512271300- 90860856</t>
  </si>
  <si>
    <t>directorio@accionparalainfancia.cl</t>
  </si>
  <si>
    <t>93401: Instituciones de asistencia social.</t>
  </si>
  <si>
    <t>Certificado de antecedentes financieros correspondientes al año 2017, aprobado por el  Subdepartamento de Supervisión  Nacional.</t>
  </si>
  <si>
    <t xml:space="preserve">
Fundación Aconcagua Mujer
</t>
  </si>
  <si>
    <t xml:space="preserve">Inscripción N° 190942, de fecha 24 de enero de 2015. </t>
  </si>
  <si>
    <t xml:space="preserve">Certificado de Vigencia folio n° 24324283, de fecha 07 de diciembre de 2016, emitida por el Registro Civil e Identificación. </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</si>
  <si>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</si>
  <si>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Presidente: 
Adelaida del Carmen Escalona Pino, 
Secretario:
María Soledad Basualto González
Tesorero:
Jimena Del Carmen Torres Vázquez, 
</t>
  </si>
  <si>
    <t xml:space="preserve">Durarán 3 años en sus cargos. </t>
  </si>
  <si>
    <t xml:space="preserve">19 de diciembre de 2014, al 19 de diciembre de 2017. </t>
  </si>
  <si>
    <t xml:space="preserve">Presidente: 
Adelaida del Carmen Escalona Pino, 
</t>
  </si>
  <si>
    <t>Circunvalación Oriente N° 2299, Condominio Convento 3, comuna de San Felipe, Región de Valparaíso.</t>
  </si>
  <si>
    <t>San Felipe</t>
  </si>
  <si>
    <t>fundacionaconcaguamujer@gmail.com</t>
  </si>
  <si>
    <t>Certificado de antecedentes financieros correspondientes al año 2016, aprobado por el  Subdepartamento de Supervisión Financiera Nacional para su aprobación.</t>
  </si>
  <si>
    <t>Fundación Anar, Ayuda a Niños y Adolescentes en Riesgo</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</si>
  <si>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</si>
  <si>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</si>
  <si>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</si>
  <si>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</si>
  <si>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</si>
  <si>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</si>
  <si>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</si>
  <si>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silvananavarrete@anarchile.cl </t>
  </si>
  <si>
    <t xml:space="preserve">La Aurora Nº1015, Comuna de Vitacura, Región Metropolitana.
</t>
  </si>
  <si>
    <t>Teléfono: 83232712/23420785</t>
  </si>
  <si>
    <t>Vitacura</t>
  </si>
  <si>
    <t>Se acompaña Certificado Financiero  año 2014, aprobado por la Unidad de Supervisión Financiera Nacional.</t>
  </si>
  <si>
    <t>Otorgada por Decreto Supremo N° 3213, de 29 de noviembre de 1927, por el Ministerio de Justicia.</t>
  </si>
  <si>
    <t>Certificado de Vigencia emitido por el Servicio de Registro Civil e Identificación, Folio 500183209071, del 21 de mayo de 2018.</t>
  </si>
  <si>
    <t xml:space="preserve">
Presidenta: Sor Florisia Myriam Vásquez Hernández 
Vice-Presidenta: Sor Alejandra Nelly Amijo Melis, 
Secretaria: Sor Roxana María Gaete Martínez, 
Tesorera: Sor Nilda de Jesus Campos Leiva 
</t>
  </si>
  <si>
    <t xml:space="preserve">: Indefinida. </t>
  </si>
  <si>
    <t xml:space="preserve">Sor Florisia Myriam Vásquez Hernández 
</t>
  </si>
  <si>
    <t xml:space="preserve"> hogarsrn@yahoo.es
</t>
  </si>
  <si>
    <t xml:space="preserve">San Martín N° 570, comuna de Curicó, Séptima Región
</t>
  </si>
  <si>
    <t>Fono: 75-2-312621,</t>
  </si>
  <si>
    <t xml:space="preserve"> Curicó</t>
  </si>
  <si>
    <t xml:space="preserve">Se acompaña certificado de antecedentes financieros, correspondiente al año 2017, aprobado por el Subdepartamento de Supervisión Financiera Nacional, para su aprobación. </t>
  </si>
  <si>
    <t>Fundación Bautista para Amar</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</si>
  <si>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</si>
  <si>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</si>
  <si>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</si>
  <si>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</si>
  <si>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</si>
  <si>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</si>
  <si>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</si>
  <si>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 xml:space="preserve"> Temuco</t>
  </si>
  <si>
    <t>Se acompaña Certificado financiero año 2004, aprobado por la Unidad de Auditoría.</t>
  </si>
  <si>
    <t xml:space="preserve">
Fundación Beata Laura Vicuña. 
</t>
  </si>
  <si>
    <t>Fundación de derecho privado</t>
  </si>
  <si>
    <t xml:space="preserve">Decreto Nº 1427, de fecha 27 de noviembre de 1991, del Ministerio de Justicia.
</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</si>
  <si>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</si>
  <si>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Cuatro años</t>
  </si>
  <si>
    <t xml:space="preserve">Presidenta: Ximena Oyarzo Mancilla, 
Poder general de representación y Administración a sor Brohana Angulo Saldivia,en calidad de gerente general, quién para actuar requiere la firma conjunta de uno o cualquiera de los miembros del directorio.
</t>
  </si>
  <si>
    <t xml:space="preserve">Avenida Manuel Antonio Matta Nº 762, comuna de Santiago, Región Metropolitana 
</t>
  </si>
  <si>
    <t>56-2 9126775</t>
  </si>
  <si>
    <t>Fundación Bernarda Morín</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</si>
  <si>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</si>
  <si>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</si>
  <si>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</si>
  <si>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</si>
  <si>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Durarán tres años en sus cargos.</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</si>
  <si>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</si>
  <si>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</si>
  <si>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</si>
  <si>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</si>
  <si>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</si>
  <si>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Betzaida</t>
  </si>
  <si>
    <t>Fundación de Derecho Público.</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</si>
  <si>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</si>
  <si>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</si>
  <si>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</si>
  <si>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</si>
  <si>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</si>
  <si>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 proyectoesperanza@gmail.com
</t>
  </si>
  <si>
    <t xml:space="preserve">Baquedano N° 140, Rancagua.
</t>
  </si>
  <si>
    <t>Rancagua.</t>
  </si>
  <si>
    <t>Se acompaña Certificado y Balance Tributario, ambos correspondientes al año 2012, aprobados por el Subdepartamento de Supervisión  Financiera Nacional.</t>
  </si>
  <si>
    <t xml:space="preserve">
Fundación Camina Conmigo
</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</si>
  <si>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</si>
  <si>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</si>
  <si>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</si>
  <si>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</si>
  <si>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</si>
  <si>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</si>
  <si>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</si>
  <si>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</si>
  <si>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 xml:space="preserve">Fono: 4259404. </t>
  </si>
  <si>
    <t>Santiago.</t>
  </si>
  <si>
    <t>Se acompaña Certificado Financiero año 2009, aprobado por el Subdepartamento de  Supervisión Financiera Nacional.</t>
  </si>
  <si>
    <t>Fundación Cáritas Araucanía</t>
  </si>
  <si>
    <t>Fundación de Derecho Público</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</si>
  <si>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</si>
  <si>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</si>
  <si>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</si>
  <si>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</si>
  <si>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</si>
  <si>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</si>
  <si>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</si>
  <si>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</si>
  <si>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Villarrica</t>
  </si>
  <si>
    <t>Se acompaña Certificado Financiero de la Institución correspondiente al año 2009, aprobado por la Unidad de Supervisión Financiera.</t>
  </si>
  <si>
    <t>Fundación Cáritas Diocesana de Linares</t>
  </si>
  <si>
    <t xml:space="preserve">Canon 114-1 del Código de Derecho Canónico y Decreto Episcopal N° 27, de 30 de noviembre de 1994, emitido por el Obispo de Linares, Monseñor Carlos Camus Larenas. </t>
  </si>
  <si>
    <t xml:space="preserve">Promover y coordinar las obras de caridad y solidaridad cristiana, y la defensa y promoción de la vida a través de un servicio efectivo a las personas y el fortalecimiento de la familia como eje central de la sociedad.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</si>
  <si>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</si>
  <si>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04 de abril de 2018</t>
  </si>
  <si>
    <t>Linares</t>
  </si>
  <si>
    <t>Fundación Cáritas-Temuco</t>
  </si>
  <si>
    <t>Decreto Eclesiástico N° 604, de 7 de junio de 1994.</t>
  </si>
  <si>
    <t>Indefinida</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</si>
  <si>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</si>
  <si>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</si>
  <si>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</si>
  <si>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</si>
  <si>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</si>
  <si>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</si>
  <si>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</si>
  <si>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</si>
  <si>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Fundación Casa Esperanza E.V.</t>
  </si>
  <si>
    <t xml:space="preserve">Decreto Supremo Nº 372, de 31 de marzo de 2003, del Ministerio de Justicia. </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</si>
  <si>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</si>
  <si>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 xml:space="preserve">Germán Enrique Briceño Molina,  
</t>
  </si>
  <si>
    <t xml:space="preserve">parras@terra.cl    residencialaspasrras@gmail.com
</t>
  </si>
  <si>
    <t>Fundación Centro Comunitario Laura Vicuña-CENLAVI</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</si>
  <si>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</si>
  <si>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</si>
  <si>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</si>
  <si>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</si>
  <si>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</si>
  <si>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</si>
  <si>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</si>
  <si>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cenlavi@gmail.com</t>
  </si>
  <si>
    <t xml:space="preserve">Manuel Plaza N° 440, Población Villa Olímpica, comuna y ciudad de Puerto Montt, Décima Región. 
</t>
  </si>
  <si>
    <t xml:space="preserve">Fono 2264705 </t>
  </si>
  <si>
    <t>Puerto Montt</t>
  </si>
  <si>
    <t>Certificado Financiero correspondiente a año 2014, aprobado por el SubDepartamento de Supervisión Financiera Nacional.</t>
  </si>
  <si>
    <t>Fundación Centro de Educación y Promoción de Acción Solidaria CEPAS</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</si>
  <si>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</si>
  <si>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</si>
  <si>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</si>
  <si>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</si>
  <si>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</si>
  <si>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</si>
  <si>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</si>
  <si>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</si>
  <si>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Coronel</t>
  </si>
  <si>
    <t>(41) 2756179 – 2754108 - 2711589</t>
  </si>
  <si>
    <t xml:space="preserve">http://www.cepas.cl www.pabellon83.cl
</t>
  </si>
  <si>
    <t>Fundación Centro de Promoción y Prevención Bonifacia Rodríguez.</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</si>
  <si>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</si>
  <si>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</si>
  <si>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</si>
  <si>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</si>
  <si>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</si>
  <si>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</si>
  <si>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</si>
  <si>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</si>
  <si>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</si>
  <si>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</si>
  <si>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Fundación  de Derecho Privado</t>
  </si>
  <si>
    <t>Otorgada mediante Decreto Supremo  N°1144 de fecha 12 de abril de 1966.</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</si>
  <si>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</si>
  <si>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 xml:space="preserve">Calle del Arzobispo N° 0621, Providencia. </t>
  </si>
  <si>
    <t xml:space="preserve">Fono 22 235 3416.  </t>
  </si>
  <si>
    <t>Providencia.</t>
  </si>
  <si>
    <t xml:space="preserve">Otorgada por Decreto Supremo Nº 668, de 03  de mayo de 1979, del Ministerio de Justicia. </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</si>
  <si>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</si>
  <si>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Gerente: Jorge Miguel Brito Obreque, 
</t>
  </si>
  <si>
    <t>dirección@crate.cl</t>
  </si>
  <si>
    <t xml:space="preserve">1 norte n° 550, 4to piso, Talca, Región del Maule
</t>
  </si>
  <si>
    <t>Fundación Cerro Navia Joven</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</si>
  <si>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</si>
  <si>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</si>
  <si>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 xml:space="preserve">Durarán 2 años en sus funciones. </t>
  </si>
  <si>
    <t xml:space="preserve">Costanera Sur N° 8710-A, comuna de Cerro Navia, Región Metropolitana.
</t>
  </si>
  <si>
    <t xml:space="preserve">F. 6691541, </t>
  </si>
  <si>
    <t xml:space="preserve">
Fundación Chilena de la Adopción
</t>
  </si>
  <si>
    <t>Otorgada por Decreto Supremo N° 1135, de 13 de diciembre de 1985, por el Ministerio de Justicia.</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</si>
  <si>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</si>
  <si>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3 AÑOS</t>
  </si>
  <si>
    <t xml:space="preserve">Presidente: José Gabriel Aldea Salazar, 
Directora Ejecutiva: Alejandra Cecilia Ramírez Lema, 
</t>
  </si>
  <si>
    <t>: fadop@ctcinternet.cl</t>
  </si>
  <si>
    <t xml:space="preserve">Viña del Mar N° 050, comuna de Providencia, Región Metropolitana
</t>
  </si>
  <si>
    <t xml:space="preserve">Fono: 6652150, 
</t>
  </si>
  <si>
    <t>Fundación Ciudad del Niño Ricardo Espinosa</t>
  </si>
  <si>
    <t>Erigida de acuerdo al Derecho Canónico. Fundada por la autoridad eclesiástica del Arzobispado de Concepción por Decretos N°s. 1563, 1564 y 1565, del 14 de julio de 1958.</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</si>
  <si>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</si>
  <si>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 xml:space="preserve">Padre José Teodoro Cartes Gómez 
</t>
  </si>
  <si>
    <t xml:space="preserve"> administracion@fundacioncdn.cl</t>
  </si>
  <si>
    <t>Hualpen</t>
  </si>
  <si>
    <t>Otorgada por Decreto Supremo N° 629, de fecha 14 de febrero de 1938, del Ministerio de Justicia.</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</si>
  <si>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</si>
  <si>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 3 años.</t>
  </si>
  <si>
    <t xml:space="preserve">Paseo Pdte. Errázuriz Echaurren N° 2631, 5° piso, comuna de Providencia, Santiago, Región Metropolitana.
</t>
  </si>
  <si>
    <t>228737900 - 228737980</t>
  </si>
  <si>
    <t>http://www.ciudaddelnino.cl</t>
  </si>
  <si>
    <t>Fundación CREA EQUIDAD</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</si>
  <si>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</si>
  <si>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 xml:space="preserve">Presidente: 
Ignacio Andres Celedón Bulnes,
Secretario:  
Roberto Manuel Celedón Bulnes, 
</t>
  </si>
  <si>
    <t xml:space="preserve">Paseo Phillips Nº 16, piso 4, oficina X, comuna de Santiago, Región Metropolitana.
</t>
  </si>
  <si>
    <t>Fundación Creando Futuro</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</si>
  <si>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</si>
  <si>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</si>
  <si>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</si>
  <si>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</si>
  <si>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4 años</t>
  </si>
  <si>
    <t>Desde el 29 de diciembre de 2014- al 29 de diciembre de 2018.</t>
  </si>
  <si>
    <t xml:space="preserve">Víctor Francisco Aguilera Vásquez 
</t>
  </si>
  <si>
    <t xml:space="preserve">Contacto@fcf.cl
</t>
  </si>
  <si>
    <t xml:space="preserve">Londres Nº 50, Santiago. Región Metropolitana.
</t>
  </si>
  <si>
    <t xml:space="preserve">Fono: 23476015 – 26381171
</t>
  </si>
  <si>
    <t>Se acompaña Certificado Financiero  año 2014, aprobado por el Subdepartamento de Supervisión Financiera Nacional.</t>
  </si>
  <si>
    <t>Fundación Creseres</t>
  </si>
  <si>
    <t xml:space="preserve">Registro Nacional de Personas Jurídicas Nº860, del Servicio de Registro Civil e Identificación.
Fecha de concesión de Personalidad Jurídica: 19 de julio de 2012.
</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</si>
  <si>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</si>
  <si>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 xml:space="preserve">Dos años </t>
  </si>
  <si>
    <t xml:space="preserve">Carmen Gloria Hidalgo Belmar 
</t>
  </si>
  <si>
    <t xml:space="preserve">: dirección@fundacioncreseres.cl </t>
  </si>
  <si>
    <t>Fundación Cristiana de Acción Social y Educacional Funcase</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</si>
  <si>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</si>
  <si>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</si>
  <si>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</si>
  <si>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</si>
  <si>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</si>
  <si>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</si>
  <si>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</si>
  <si>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</si>
  <si>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</si>
  <si>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FUNDACIÓN CRISTOX</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</si>
  <si>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</si>
  <si>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 xml:space="preserve">Curacaví
</t>
  </si>
  <si>
    <t xml:space="preserve">Antecedentes financieros correspondientes al año 2016, aprobados por el Departamento de Administración y Finanzas. </t>
  </si>
  <si>
    <t>Fundación Cruzada por Los Niños</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</si>
  <si>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</si>
  <si>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</si>
  <si>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</si>
  <si>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</si>
  <si>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</si>
  <si>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</si>
  <si>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cruzada@cruzadacristiana.cl</t>
  </si>
  <si>
    <t xml:space="preserve">Osvaldo Silva Castellón 211-A
Antofagasta
Región de Antofagasta
</t>
  </si>
  <si>
    <t>Fono: 995791167</t>
  </si>
  <si>
    <t>Antofagasta</t>
  </si>
  <si>
    <t>Certificado Financiero de fecha 30 de Diciembre  2014, correspondiente al año 2014, aprobado por el Departamento de Administración y Finanzas.</t>
  </si>
  <si>
    <t>Fundación COANIL</t>
  </si>
  <si>
    <t xml:space="preserve">Decreto Supremo Nº 213, de 17 de febrero de 1975, del Ministerio de Justicia. </t>
  </si>
  <si>
    <t xml:space="preserve">Propender al desarrollo integral de los niños intelectualmente limitados hasta su incorporación a la vida del trabajo.
</t>
  </si>
  <si>
    <t>Duran dos años en sus funciones. Renovación parcial anual de tres directores</t>
  </si>
  <si>
    <t xml:space="preserve">Julio Prado N° 1761, comuna de Ñuñoa, Región Metropolitana
</t>
  </si>
  <si>
    <t>Ñuñoa</t>
  </si>
  <si>
    <t xml:space="preserve">4768500
</t>
  </si>
  <si>
    <t xml:space="preserve">gerenciageneral@coanil.cl
</t>
  </si>
  <si>
    <t xml:space="preserve">
Fundación Cultural Para La Reinserción Social ÍTACA
</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</si>
  <si>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</si>
  <si>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</si>
  <si>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</si>
  <si>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</si>
  <si>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</si>
  <si>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</si>
  <si>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</si>
  <si>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amichelsen.itaca@gmail.com
radic.c1@me.com
sradic.itaca@gmail.com
                                 </t>
  </si>
  <si>
    <t xml:space="preserve">Calle Latadía N° 6640, comuna de Las Condes, Región Metropolitana.
</t>
  </si>
  <si>
    <t>Fono: 27109665, 82334776 y 92304601.</t>
  </si>
  <si>
    <t xml:space="preserve">Acompaña Certificado Financiero del año 2017, aprobados por el departamento de administración y finanzas.
</t>
  </si>
  <si>
    <t>Fundación de Beneficencia Aldea de Niños Cardenal Raúl Silva Henríquez</t>
  </si>
  <si>
    <t xml:space="preserve">Dar hogar a los niños desamparados que carecen de él; educarlos y prepararlos para la vida. </t>
  </si>
  <si>
    <t>Erigida de acuerdo al Derecho Canónico, por Decreto N° 314, del Arzobispado de Santiago, de fecha 1 de octubre de 1999.</t>
  </si>
  <si>
    <t>Fundación de Beneficencia Cristo Vive</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</si>
  <si>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</si>
  <si>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</si>
  <si>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</si>
  <si>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</si>
  <si>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</si>
  <si>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</si>
  <si>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</si>
  <si>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www.fundacioncristovive.cl
fcv@fundacioncristovive.cl
</t>
  </si>
  <si>
    <t xml:space="preserve">Avda. Recoleta N° 5441, comuna de Huechuraba, Región Metropolitana
</t>
  </si>
  <si>
    <t>Fono: 6255243</t>
  </si>
  <si>
    <t xml:space="preserve"> Huechuraba</t>
  </si>
  <si>
    <t>Se acompaña Certificado de la Institución y Balance General, ambos correspondientes al año 2008, aprobados por el Subdepartamento de Supervisión Financiera.</t>
  </si>
  <si>
    <t>Fundación de Beneficencia El Peregrino</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</si>
  <si>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</si>
  <si>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</si>
  <si>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</si>
  <si>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</si>
  <si>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</si>
  <si>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</si>
  <si>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F: 8750317</t>
  </si>
  <si>
    <t xml:space="preserve">
Bayona N° 4370, comuna de Puente Alto, Región Metropolitana.
</t>
  </si>
  <si>
    <t xml:space="preserve"> Puente Alto</t>
  </si>
  <si>
    <t>Se acompaña Balance Tributario y Certificado de la Institución correspondiente a antecedentes financieros del año 2009, aprobado por el Subdepartamento de Supervisión Financiera.</t>
  </si>
  <si>
    <t>71.152.400-2</t>
  </si>
  <si>
    <t xml:space="preserve">Decreto Supremo Nº 444, de 04 de mayo de 1983, del Ministerio de Justicia. </t>
  </si>
  <si>
    <t xml:space="preserve">Protección y asistencia de personas de escasos recursos, cualquiera sea su edad, sexo o religión.
</t>
  </si>
  <si>
    <t>3 años en sus cargos.</t>
  </si>
  <si>
    <t xml:space="preserve">Presidenta: Irene del Carmen Arias Vielma, 
Directora Ejecutiva Interina:  Emilia Prosperina Baeza Ulloa  
</t>
  </si>
  <si>
    <t xml:space="preserve">Amanda Labarca N° 4631, Población Jaime Eyzaguirre. Comuna de Macul, Región Metropolitana.
</t>
  </si>
  <si>
    <t xml:space="preserve">Fono: 2715736, </t>
  </si>
  <si>
    <t>Macul</t>
  </si>
  <si>
    <t>Fundación de Beneficencia Hogar de Cristo</t>
  </si>
  <si>
    <t xml:space="preserve">Decreto Supremo Nº1688, de 09 de abril de 1945, del Ministerio de Justicia. </t>
  </si>
  <si>
    <t xml:space="preserve">La creación y mantenimiento de obras de beneficencia y educación popular gratuita, especialmente por medio de hogares para indigentes, centros abiertos, guarderías y salas cuna.
</t>
  </si>
  <si>
    <t>Estación Central</t>
  </si>
  <si>
    <t>Fundación de Beneficencia Hogar de Niños San José</t>
  </si>
  <si>
    <t xml:space="preserve">Decreto Supremo Nº2962, de 15 de octubre de 1964, del Ministerio de Justicia. </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</si>
  <si>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</si>
  <si>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Los religiosos duran 3 años en sus cargos y los laicos, 4 años.
Renovación parcial anual.
</t>
  </si>
  <si>
    <t xml:space="preserve">José Esteban Raúl Ahumada Figueroa, 
Poder de Representación:
María Jesús Egaña Velarde, 
María Dolores González Ramírez, 
Daniel Anthony Panchot Schaefer, 
Directora Ejecutiva: Carolina Judith Gana Ahumada,
</t>
  </si>
  <si>
    <t xml:space="preserve">e-mdoloresama@hotmail.com
</t>
  </si>
  <si>
    <t xml:space="preserve">Egaña N°940, comuna de Peñalolen, Región Metropolitana
</t>
  </si>
  <si>
    <t>Fonos 22268000-2776769</t>
  </si>
  <si>
    <t>Peñalolen</t>
  </si>
  <si>
    <t>Fundación de Beneficencia Nuestra Señora de Guadalupe</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</si>
  <si>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</si>
  <si>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</si>
  <si>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</si>
  <si>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</si>
  <si>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</si>
  <si>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</si>
  <si>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</si>
  <si>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hogar.cardenaloviedo@gmail.com</t>
  </si>
  <si>
    <t xml:space="preserve">Nueva Imperial  N° 4231, comuna de Quinta Normal, Región Metropolitana
</t>
  </si>
  <si>
    <t>Fono: 7762564</t>
  </si>
  <si>
    <t>Quinta Norma</t>
  </si>
  <si>
    <t>Se acompaña Certificado de los antecedentes financieros de la Institución correspondientes al año 2009, aprobados por el Subdepartamento de Supervisión Financiera Nacional.</t>
  </si>
  <si>
    <t>Fundación de Beneficencia Saint Germain</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</si>
  <si>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</si>
  <si>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</si>
  <si>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</si>
  <si>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</si>
  <si>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</si>
  <si>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</si>
  <si>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saintgermain.fundacion@gmail.com</t>
  </si>
  <si>
    <t xml:space="preserve">Gandarillas Nº1039, comuna de La Serena, Cuarta Región 
</t>
  </si>
  <si>
    <t>Se acompaña Certificado de antecedentes financieros correspondiente al año 2014, aprobados por el Subdepartamento de Supervisión Financiera Nacional.</t>
  </si>
  <si>
    <t xml:space="preserve">
Fundación de Beneficencia Sentidos
</t>
  </si>
  <si>
    <t>Inscripción N° 169989, de fecha 21 de Abril de 2014, del Registro de Personas Jurídicas, del Servicio de Registro Civil e Identificación.</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</si>
  <si>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</si>
  <si>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Ana Mireya Ayala Rivera 
</t>
  </si>
  <si>
    <t>Fundación Desarrollo Social y Productivo Amautas</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</si>
  <si>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</si>
  <si>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</si>
  <si>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</si>
  <si>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</si>
  <si>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</si>
  <si>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</si>
  <si>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</si>
  <si>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Tierra Amarilla</t>
  </si>
  <si>
    <t xml:space="preserve"> ongamautas@yahoo.es</t>
  </si>
  <si>
    <t>Se acompaña Certificado de la Institución  y Balance General correspondiente al año 2009, aprobado por el  Subdepartamento de Supervisión Financiera Nacional.</t>
  </si>
  <si>
    <t>Fundación de la Esperanza Joven</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</si>
  <si>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</si>
  <si>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</si>
  <si>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</si>
  <si>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</si>
  <si>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</si>
  <si>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</si>
  <si>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</si>
  <si>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 vej@iglesia.cl</t>
  </si>
  <si>
    <t xml:space="preserve">Moneda  N° 1845, Santiago, Región Metropolitana
</t>
  </si>
  <si>
    <t>Fono: 5307100,</t>
  </si>
  <si>
    <t>Se acompaña Balance General correspondiente al año 2009 aprobado por la Unidad de Supervisión Financiera.</t>
  </si>
  <si>
    <t>FUNDACION DE LA SANTA FE</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</si>
  <si>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</si>
  <si>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</si>
  <si>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</si>
  <si>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</si>
  <si>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</si>
  <si>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</si>
  <si>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</si>
  <si>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</si>
  <si>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</si>
  <si>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</si>
  <si>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</si>
  <si>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</si>
  <si>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Certificado de Vigencia, Folio Nº 500193380999, emitido con fecha 5 de septiembre de 2018, por el SRCeI.</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</si>
  <si>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</si>
  <si>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</si>
  <si>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 04 años, 9 de marzo de 2018 al 9 de marzo de 2022. Ello en atención a la disposición contenida en el Artículo Primero Transitorio de la escritura de constitución, por la cual el plazo se contabiliza desde el registro por parte del SRCEI, sin perjuicio de que el acto de constitución es del 21 de febrero de 2018.
Los miembros del Directorio deberán ser designados por los Fundadores, además de ser confirmados en sus cargos por los mismos, cada 2 años. (artículo 8° de los Estatutos).
</t>
  </si>
  <si>
    <t xml:space="preserve">María Luisa Hurtado Rozas, </t>
  </si>
  <si>
    <t>mlhurtado@iceph.cl</t>
  </si>
  <si>
    <t xml:space="preserve">4 Norte N° 557, Oficina 3, comuna de Viña del Mar.
Región de Valparaíso.
</t>
  </si>
  <si>
    <t>Fono: 986942195-323114350</t>
  </si>
  <si>
    <t>Se acompaña Certificado Financiero año 2017, aprobado por el Subdepartamento de Supervisión Financiera Nacional, según consta de Memorándum N° 145, de 1 de octubre de 2018 de dicho Subdepartamento.</t>
  </si>
  <si>
    <t xml:space="preserve">Fundación de Prevención de Violencia Infantil PREVIF 
(antes denominada Fundación de Prevención de Violencia Intrafamiliar)
</t>
  </si>
  <si>
    <t>Propender al desarrollo integral de los niños que han sido víctimas de maltrato grave hasta su incorporación a la vida familiar y social.</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</si>
  <si>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</si>
  <si>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</si>
  <si>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</si>
  <si>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</si>
  <si>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</si>
  <si>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</si>
  <si>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</si>
  <si>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 fundacion.previf@vtr.net</t>
  </si>
  <si>
    <t xml:space="preserve">Talaveras de La Reina Nº 512, comuna de Las Condes, Región Metropolitana, 
</t>
  </si>
  <si>
    <t xml:space="preserve">fono 4196516, 
</t>
  </si>
  <si>
    <t xml:space="preserve">Acompaña antecedentes financieros 2017, aprobados por el Departamento de administración y finanzas.  </t>
  </si>
  <si>
    <t>Fundación Educacional Buenaventura.</t>
  </si>
  <si>
    <t>Otorgado por Decreto Nº 603, de fecha 11 de junio de 1996, del Ministerio de Justicia.</t>
  </si>
  <si>
    <t xml:space="preserve">Certificado Folio Nº 500159927021, de 11 de agosto de 2017, emitido por el SRCeI. 
</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</si>
  <si>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</si>
  <si>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 xml:space="preserve">Presidente: Sergio Javier Ossa Correa                   
Vicepresidente: María del Pilar Monge Zegers     
Tesorero: Sergio José Ossa Monge                      
Secretario: José Javier Ossa Monge                       
</t>
  </si>
  <si>
    <t>Los Directores tienen carácter vitalicio</t>
  </si>
  <si>
    <t>3 de noviembre de 2005</t>
  </si>
  <si>
    <t xml:space="preserve">Sergio Javier Ossa Correa                                 
María del Pilar Monge Zegers                                 
Pueden actuar, separada e indistintamente para representar a la institución en determinados actos y contratos y para hacer presentaciones ante distintas autoridades administrativas (por ejemplo presentar y firmar los proyectos).
</t>
  </si>
  <si>
    <t xml:space="preserve">Avenida  Luis Pasteur Nº 6.600, comuna de Vitacura, Región Metropolitana.
</t>
  </si>
  <si>
    <t xml:space="preserve">Teléfono: 953 80 01  </t>
  </si>
  <si>
    <t xml:space="preserve">Certificado de Antecedentes Financieros, correspondiente al año 2016 aprobados por el Subdepartamento de Supervisión Financiera Nacional.
</t>
  </si>
  <si>
    <t>Fundación Educacional de Promoción de Viviendas y de Beneficencia Rodelillo-Fundación Rodelillo</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</si>
  <si>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</si>
  <si>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</si>
  <si>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</si>
  <si>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</si>
  <si>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</si>
  <si>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</si>
  <si>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rodelillo@entelchile.net
</t>
  </si>
  <si>
    <t xml:space="preserve">Concha y Toro N° 11, comuna de Santiago, Región Metropolitana
</t>
  </si>
  <si>
    <t>Fono: 6719790</t>
  </si>
  <si>
    <t xml:space="preserve">Se acompaña Certificado del año 2017, aprobado por el Subdepartamento de Supervisión Financiera Nacional.
</t>
  </si>
  <si>
    <t xml:space="preserve">
Fundación Educacional Paihuén.
</t>
  </si>
  <si>
    <t xml:space="preserve">Inscripción N° 194572, de fecha 19 de marzo de 2017. </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</si>
  <si>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</si>
  <si>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 xml:space="preserve">Presidente: 
Rodrigo Alejandro Cortés Godoy
Vice Presidente:
Claudia Marcela Espinoza Carramiñana
Secretario:
Alejandra Olga Nielsen Molina
</t>
  </si>
  <si>
    <t>paihuen@fundacionpaihuen.cl</t>
  </si>
  <si>
    <t>Fundación Emerson Moreira</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</si>
  <si>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</si>
  <si>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</si>
  <si>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</si>
  <si>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</si>
  <si>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</si>
  <si>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</si>
  <si>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</si>
  <si>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artesanosdelavida@yahoo.com</t>
  </si>
  <si>
    <t xml:space="preserve">Costanera Norte N° 7299, comuna de Renca, Región Metropolitana
</t>
  </si>
  <si>
    <t>Fono: 7673025</t>
  </si>
  <si>
    <t>Renca,</t>
  </si>
  <si>
    <t>Se acompaña Certificado Financiero correspondiente al  año 2017, aprobados por el Sub Departamento de Supervisión Financiera Nacional.</t>
  </si>
  <si>
    <t>Fundación Esperanza</t>
  </si>
  <si>
    <t>Erigida de acuerdo al Derecho Canónico, por el Decreto Episcopal N° 041/92, del Obispado de Punta Arenas.</t>
  </si>
  <si>
    <t>Certificado Nº 06/2017, de fecha 18 de agosto de 2017 , del Obispado de Punta Arenas.</t>
  </si>
  <si>
    <t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t>
  </si>
  <si>
    <t xml:space="preserve">30 de octubre de 2018. </t>
  </si>
  <si>
    <t xml:space="preserve">Ángelo Humberto Gamín Salas, en su calidad de Vice-Presidente, conforme al artículo 15 de los Estatutos. 
Asterio Andrade Gallardo, 
</t>
  </si>
  <si>
    <t>administracion@fundacionesperanza.cl</t>
  </si>
  <si>
    <t xml:space="preserve">Chiloé  N° 1156, comuna de Punta Arenas, Duodécima Región.
</t>
  </si>
  <si>
    <t>Teléfonos: 61-613474 y 61-613479</t>
  </si>
  <si>
    <t>Punta Arena</t>
  </si>
  <si>
    <t>Fundación Estudio para un Hermano EDUCERE</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</si>
  <si>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</si>
  <si>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</si>
  <si>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</si>
  <si>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</si>
  <si>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</si>
  <si>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</si>
  <si>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</si>
  <si>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</si>
  <si>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</si>
  <si>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</si>
  <si>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Fundación Familia Nazareth</t>
  </si>
  <si>
    <t>Otorgado por Decreto Supremo Nº 00712, de fecha 01 de junio 2011, del Ministerio de Justicia.</t>
  </si>
  <si>
    <t>La atención integral en una plena concepción cristiana del menor en situación irregular.</t>
  </si>
  <si>
    <t>Durarán un año en sus cargos, pudiendo reelegirse indefinidamente. Renovación parcial, anual de dos Directores.</t>
  </si>
  <si>
    <t xml:space="preserve">Fundación Gabriel &amp; Mary Mustakis </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</si>
  <si>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</si>
  <si>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</si>
  <si>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</si>
  <si>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</si>
  <si>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</si>
  <si>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</si>
  <si>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</si>
  <si>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 www.fundacionmustakis.com</t>
  </si>
  <si>
    <t xml:space="preserve">Isidoro Goyenechea Nº 3356, oficina 20, comuna de Las Condes, Región Metropolitana.
</t>
  </si>
  <si>
    <t>Teléfono: (02) 2332921</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</si>
  <si>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</si>
  <si>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FUNDACIÓN GENERACIÓN FORTALEZA</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</si>
  <si>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</si>
  <si>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</si>
  <si>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</si>
  <si>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03 años</t>
  </si>
  <si>
    <t xml:space="preserve">JULIE EUNICE SÁEZ PARDO
</t>
  </si>
  <si>
    <t xml:space="preserve">Viña del Mar </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</si>
  <si>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</si>
  <si>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</si>
  <si>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</si>
  <si>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</si>
  <si>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</si>
  <si>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</si>
  <si>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</si>
  <si>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 fundaciongesta@fundaciongesta.cl</t>
  </si>
  <si>
    <t xml:space="preserve">Calle Grajales N° 2176, comuna de Santiago,  Región Metropolitana
</t>
  </si>
  <si>
    <t>Se acompaña Certificado de Antecedentes Financieros Institucionales, correspondiente al año 2010, aprobado por el Sub Departamento de Supervisión Financiera.</t>
  </si>
  <si>
    <t>Fundación Granja Educativa Terapéutica Caracol</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</si>
  <si>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</si>
  <si>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</si>
  <si>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</si>
  <si>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</si>
  <si>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</si>
  <si>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</si>
  <si>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</si>
  <si>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</si>
  <si>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Santiago,</t>
  </si>
  <si>
    <t>Se acompaña Certificado financiero, correspondiente al  año 2014,  aprobados por la Unidad de Supervisión Financiera Nacional.</t>
  </si>
  <si>
    <t>Fundación Grupo Norte Chile</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</si>
  <si>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</si>
  <si>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</si>
  <si>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</si>
  <si>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</si>
  <si>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</si>
  <si>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</si>
  <si>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</si>
  <si>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</si>
  <si>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</si>
  <si>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 xml:space="preserve">Presidenta: 
MARÍA CAROLINA BEZMALINOVIC MORALES, 
Secretaria: 
MARÍA ISABEL ELENA BAZAN ACRDENAS, 
Tesorera:
CAROLINA IRENE ETERONOVIC SUDY,
</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</si>
  <si>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</si>
  <si>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Del 04 de octubre de 2018 al 04 de octubre de 2021.</t>
  </si>
  <si>
    <t xml:space="preserve">MARÍA CAROLINA BEZMALINOVIC MORALES, 
</t>
  </si>
  <si>
    <t xml:space="preserve">guadalupeacoge@gmail.com
</t>
  </si>
  <si>
    <t>Fundación Hogares de Menores La Promesa</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</si>
  <si>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</si>
  <si>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</si>
  <si>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</si>
  <si>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</si>
  <si>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</si>
  <si>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</si>
  <si>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</si>
  <si>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 lapromesa@vtr.net</t>
  </si>
  <si>
    <t>la Reina</t>
  </si>
  <si>
    <t xml:space="preserve">Se acompaña Certificado Financiero de la Institución y Balance General, ambos correspondientes al año 2010, los cuales fueron aprobados por  la Unidad de Supervisión Financiera Nacional
.
</t>
  </si>
  <si>
    <t>Fundación Hogar Esperanza</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</si>
  <si>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</si>
  <si>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</si>
  <si>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</si>
  <si>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</si>
  <si>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</si>
  <si>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</si>
  <si>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</si>
  <si>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 hogaresperanza@hotmail.com</t>
  </si>
  <si>
    <t xml:space="preserve">Fono: 2670014, </t>
  </si>
  <si>
    <t xml:space="preserve">Avda. Trinidad Oriente N° 3400, comuna de La Florida, Santiago, Región Metropolitana
Casilla 9702
</t>
  </si>
  <si>
    <t xml:space="preserve"> La Florida</t>
  </si>
  <si>
    <t>Se acompaña Certificado Financiero correspondientes al año 2017, aprobado por la Unidad de Supervisión Financiera Nacional.</t>
  </si>
  <si>
    <t>Fundacion hogar de menores de belén</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</si>
  <si>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</si>
  <si>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</si>
  <si>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</si>
  <si>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</si>
  <si>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</si>
  <si>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</si>
  <si>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</si>
  <si>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</si>
  <si>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</si>
  <si>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 xml:space="preserve">Fundación Hogar de Niñas Las Creches. </t>
  </si>
  <si>
    <t>Fundación  privada de beneficencia pública.</t>
  </si>
  <si>
    <t>Otorgada por Decreto Supremo Nº 3105, de 10 de noviembre de 1903.</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</si>
  <si>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</si>
  <si>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Durará dos años en sus funciones.</t>
  </si>
  <si>
    <t>La Reina</t>
  </si>
  <si>
    <t>Fundación Hogar de Niñitas María Goretti</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</si>
  <si>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</si>
  <si>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</si>
  <si>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</si>
  <si>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</si>
  <si>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</si>
  <si>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</si>
  <si>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</si>
  <si>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</si>
  <si>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</si>
  <si>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Fundación Hogar Infantil Club de Leones de Talca</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</si>
  <si>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</si>
  <si>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</si>
  <si>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</si>
  <si>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</si>
  <si>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 xml:space="preserve">Américo Águila Uribe,
</t>
  </si>
  <si>
    <t xml:space="preserve">funhogarinfantil@hotmail.com
</t>
  </si>
  <si>
    <t xml:space="preserve">1 Norte N° 541,  comuna de Talca, Séptima Región.
</t>
  </si>
  <si>
    <t>Fono: 685986</t>
  </si>
  <si>
    <t>Fundación Hogar Luterano de Valdivia</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</si>
  <si>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</si>
  <si>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</si>
  <si>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</si>
  <si>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</si>
  <si>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</si>
  <si>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</si>
  <si>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</si>
  <si>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hogarluter@gmail.com, www.fundacionhogarluterano.cl</t>
  </si>
  <si>
    <t xml:space="preserve">Población El Laurel, Lastarria 0200, Casilla 329, Valdivia.
</t>
  </si>
  <si>
    <t>Fundación Hogares de Menores Verbo Divino</t>
  </si>
  <si>
    <t xml:space="preserve">Decreto Supremo Nº1302, de 22 de diciembre de 1987, del Ministerio de Justicia. </t>
  </si>
  <si>
    <t xml:space="preserve">Ayuda material y espiritual a las personas de escasos recursos.
</t>
  </si>
  <si>
    <t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t>
  </si>
  <si>
    <t xml:space="preserve">Durarán 3 años en sus funciones. </t>
  </si>
  <si>
    <t>12 de noviembre de 2017 al 12 de noviembre de 2020.</t>
  </si>
  <si>
    <t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t>
  </si>
  <si>
    <t>F. 65-232931, 065-233834</t>
  </si>
  <si>
    <t>Puerto Varas</t>
  </si>
  <si>
    <t>Fundación Huerquehue</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</si>
  <si>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</si>
  <si>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</si>
  <si>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</si>
  <si>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</si>
  <si>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</si>
  <si>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</si>
  <si>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</si>
  <si>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</si>
  <si>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Pucón</t>
  </si>
  <si>
    <t>Se acompaña Certificado  financiero correspondientes al año 2010, aprobados por el Subdepartamento de Supervisión Financiera Nacional.</t>
  </si>
  <si>
    <t>Fundación Integral de la Familia -  FIDEF</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</si>
  <si>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</si>
  <si>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</si>
  <si>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</si>
  <si>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</si>
  <si>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3 años</t>
  </si>
  <si>
    <t>Desde el 13 de abril de 2015- al 13 de abril de 2018</t>
  </si>
  <si>
    <t xml:space="preserve">Presidente: Norma Milena Ivonne Sierralta Pedemonte,
Secretario: Reinaldo Juan Gajewski Molina, 
Tesorero: Cristian Marcelo Villarroel Bustos, 
</t>
  </si>
  <si>
    <t xml:space="preserve">Norma Milena Ivonne Sierralta Pedemonte, 
Maria Loreto Franco Zúñiga, 
Javiera del Pilar Terroba Aguirre, 
</t>
  </si>
  <si>
    <t>lfranco@fidef.cl 
jterroba@fidef.cl</t>
  </si>
  <si>
    <t xml:space="preserve">Sotero del Rio Nº 508, oficina 614, comuna de Santiago. Región Metropolitana. 
</t>
  </si>
  <si>
    <t>Fono 61934784 – 74971290</t>
  </si>
  <si>
    <t>Se acompaña Certificado Financiero  año 2017,enviado para ser aprobado por el Subdepartamento de Supervisión Financiera Nacional.</t>
  </si>
  <si>
    <t xml:space="preserve">Fundación Padre Alceste Piergiovanni o Fundación Instituto Chileno de Colonias, Campamentos y Hogares de Menores*.
</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</si>
  <si>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</si>
  <si>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</si>
  <si>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</si>
  <si>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</si>
  <si>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</si>
  <si>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</si>
  <si>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</si>
  <si>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</si>
  <si>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Quinta de Tilcoco</t>
  </si>
  <si>
    <t>072-541271 - 072-541309</t>
  </si>
  <si>
    <t xml:space="preserve">icyccp@ctcinternet.cl fundacionicyc@gmail.com
</t>
  </si>
  <si>
    <t>Se acompaña certificado financiero correspondiente al año 2016, aprobados por el Subdepartamento de Supervisión Financiera Nacional.</t>
  </si>
  <si>
    <t>Fundación de derecho público</t>
  </si>
  <si>
    <t>Decreto Eclesiástico del Obispado de Copiapó Nº 003/01, de 9 de marzo de 2001.</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</si>
  <si>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</si>
  <si>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Fundación Jardín Centro Infantil Nuestra Señora de La Victoria</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</si>
  <si>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</si>
  <si>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</si>
  <si>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</si>
  <si>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</si>
  <si>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</si>
  <si>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</si>
  <si>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 jardin_lavictoria@yahoo.es </t>
  </si>
  <si>
    <t xml:space="preserve">Galo González Nº 4585, ciudad de Santiago, Región Metropolitana.
</t>
  </si>
  <si>
    <t>Teléfono: (56-2) 5126280</t>
  </si>
  <si>
    <t xml:space="preserve">Se acompaña certificado financiero correspondiente al año 2013, aprobado por el Subdepartamento de Supervisión Financiera Nacional. </t>
  </si>
  <si>
    <t xml:space="preserve">
Fundación Juan Enrique Pestalozzi. 
</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</si>
  <si>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</si>
  <si>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</si>
  <si>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</si>
  <si>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</si>
  <si>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</si>
  <si>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</si>
  <si>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 xml:space="preserve">Fundación Juan XXIII
</t>
  </si>
  <si>
    <t>Otorgada por Decreto Supremo Nº 938, de 31 de agosto de 1989, por el Ministerio de Justicia.</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</si>
  <si>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</si>
  <si>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Certificado de vigencia inscripción Nº10849 con fecha 31 de enero de 2013, extendido por el SRCEI con fecha 13 de julio de 2015</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</si>
  <si>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</si>
  <si>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</si>
  <si>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</si>
  <si>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</si>
  <si>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</si>
  <si>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</si>
  <si>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Fundación Koinomadelfia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</si>
  <si>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</si>
  <si>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</si>
  <si>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Indefinida. </t>
  </si>
  <si>
    <t xml:space="preserve">Maximiliano Sanchez Pérez 
</t>
  </si>
  <si>
    <t xml:space="preserve">Avenida Pajaritos S/N, parcela 10-B. Malloco. Peñaflor </t>
  </si>
  <si>
    <t>Peñaflor</t>
  </si>
  <si>
    <t xml:space="preserve">Antecedentes financieros correspondientes al año 2015, aprobados por el Departamento de Administración y Finanzas.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</si>
  <si>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</si>
  <si>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</si>
  <si>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</si>
  <si>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</si>
  <si>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</si>
  <si>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</si>
  <si>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</si>
  <si>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 xml:space="preserve">Santiago
</t>
  </si>
  <si>
    <t>72 2 374732</t>
  </si>
  <si>
    <t xml:space="preserve">iecheverria@familiademaria.cl
</t>
  </si>
  <si>
    <t xml:space="preserve">
Fundación La Frontera
</t>
  </si>
  <si>
    <t>Otorgado por Decreto Supremo Nº 33, de fecha 3 de enero de 1963, del Ministerio de Justicia.</t>
  </si>
  <si>
    <t>Propiciar la investigación, educación y asistencia social especialmente en la zona llamada “de la Frontera”, en beneficio de su progreso humano y desarrollo económico social.</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</si>
  <si>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</si>
  <si>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</si>
  <si>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 xml:space="preserve">Avenida Alemania Nº 0211, Comuna de Temuco, Novena Región de La Araucanía.
Oficina: Pasaje El Bosque Nº 620, 
</t>
  </si>
  <si>
    <t xml:space="preserve">Fundación Laura Vicuña
</t>
  </si>
  <si>
    <t>Otorgado por Decreto Supremo Nº 246, de fecha 17 de enero de 1963, del Ministerio de Justicia.</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</si>
  <si>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</si>
  <si>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Presidente: Sergio del Carmen Milla Jofré                            
Tesorero: Jorge Jorquera Niño de Zepeda
Secretaria: Patricia Araya Carvajal                        
Pbro Luis Lazo Díaz
Oriana Miranda Daponte
Osvaldo Pino Galleguillos
</t>
  </si>
  <si>
    <t xml:space="preserve">Elicura N° 851, comuna de Los Vilos, Región de Coquimbo
</t>
  </si>
  <si>
    <t>Fono: (053) 541278</t>
  </si>
  <si>
    <t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t>
  </si>
  <si>
    <t xml:space="preserve">Sergio del Carmen Milla Jofré
</t>
  </si>
  <si>
    <t>Los Vilos</t>
  </si>
  <si>
    <t>Fundación León Bloy para la Promoción Integral de la Familia</t>
  </si>
  <si>
    <t>Otorgado por Decreto Supremo Nº 3080, de fecha 21 de septiembre de 2004, por el Ministerio de Justicia.</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</si>
  <si>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</si>
  <si>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</si>
  <si>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</si>
  <si>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</si>
  <si>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</si>
  <si>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(02) 6648857- 6385219</t>
  </si>
  <si>
    <t xml:space="preserve">contacto@fundacionleonbloy.cl 
www.fundacionleonbloy.cl
</t>
  </si>
  <si>
    <t>Fundación Logrando la Felicidad para Rapa Nui</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</si>
  <si>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</si>
  <si>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</si>
  <si>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</si>
  <si>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</si>
  <si>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</si>
  <si>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</si>
  <si>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</si>
  <si>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</si>
  <si>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fundacionmoairapanui@gmail.com</t>
  </si>
  <si>
    <t xml:space="preserve">Calle Atamu Tekena s/n. Isla de Pascua.
Región de Valparaíso
</t>
  </si>
  <si>
    <t>Fono: 996137484</t>
  </si>
  <si>
    <t>Isla de Pascua</t>
  </si>
  <si>
    <t xml:space="preserve">
Fundación Madre Josefa Fernández Concha- Una Madre para Chile. 
</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</si>
  <si>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</si>
  <si>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</si>
  <si>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</si>
  <si>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</si>
  <si>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</si>
  <si>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</si>
  <si>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</si>
  <si>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</si>
  <si>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</si>
  <si>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</si>
  <si>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Fundación MADRE VICTORIA</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</si>
  <si>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</si>
  <si>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Certificado de Vigencia, folio Nº 500180037875, de fecha 12 de abril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</si>
  <si>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</si>
  <si>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</si>
  <si>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</si>
  <si>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</si>
  <si>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</si>
  <si>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 fundacionmadrevictoria@gmail.com</t>
  </si>
  <si>
    <t>El Carmen</t>
  </si>
  <si>
    <t xml:space="preserve">
Fundación  María de la Luz Zañartu
</t>
  </si>
  <si>
    <t>Otorgado por Decreto Supremo Nº496, de fecha 18 de mayo de 1999, del Ministerio de Justicia.</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</si>
  <si>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</si>
  <si>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</si>
  <si>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</si>
  <si>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 xml:space="preserve">Calle Uno Nº 3011, comuna de Quilicura, Región Metropolitana.
</t>
  </si>
  <si>
    <t>Quilicura</t>
  </si>
  <si>
    <t xml:space="preserve">
Fundación Maria Dignifica
</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</si>
  <si>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</si>
  <si>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</si>
  <si>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</si>
  <si>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</si>
  <si>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</si>
  <si>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</si>
  <si>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secretaria@fmd.cl
</t>
  </si>
  <si>
    <t xml:space="preserve">Paidahuén Nº 654, San Esteban, Los Andres, Quinta Región.
</t>
  </si>
  <si>
    <t>Teléfono: (56-34) 481-088 481-176</t>
  </si>
  <si>
    <t>Los Andres</t>
  </si>
  <si>
    <t>Se acompaña Balance General y Certificado de Antecedentes Financieros del año 2006, aprobado por la Sub Unidad de Control de Supervisión Financiera.</t>
  </si>
  <si>
    <t xml:space="preserve">Fundación Mi Casa </t>
  </si>
  <si>
    <t>Otorgado por Decreto Supremo Nº 1360, de fecha 22 de febrero de 1952, del Ministerio de Justicia.</t>
  </si>
  <si>
    <t>Readaptar  y moralizar a niños y jóvenes vagos o desamparados.</t>
  </si>
  <si>
    <t xml:space="preserve">Luis Barros Valdes Nº 775, comuna de Providencia, Santiago.
</t>
  </si>
  <si>
    <t xml:space="preserve">02-7903800
</t>
  </si>
  <si>
    <t xml:space="preserve">Fundación Mi Hogar de Cauquenes
</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</si>
  <si>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</si>
  <si>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</si>
  <si>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 xml:space="preserve">Avenida Doctor Meza Nº 1699, Cauquenes, Séptima Región, </t>
  </si>
  <si>
    <t>Cauquenes</t>
  </si>
  <si>
    <t xml:space="preserve">Fundación Miguel Kast Rist </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</si>
  <si>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</si>
  <si>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</si>
  <si>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</si>
  <si>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</si>
  <si>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</si>
  <si>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</si>
  <si>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</si>
  <si>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Teléfono: 2999239 </t>
  </si>
  <si>
    <t xml:space="preserve">Avenida Las Condes Nº 12.438, Lo Barnechea
</t>
  </si>
  <si>
    <t>Lo Barnechea</t>
  </si>
  <si>
    <t xml:space="preserve">Se acompaña Certificado Financiero Año 2005, autorizado ante Notario Público, del 1º de diciembre de 2006, aprobados por la Unidad de Auditoria Interna del Servicio.
</t>
  </si>
  <si>
    <t xml:space="preserve">
Fundación Mis Amigos
</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</si>
  <si>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</si>
  <si>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</si>
  <si>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 Durarán en sus cargos cuatro años, y se renovarán por parcialidades</t>
  </si>
  <si>
    <t xml:space="preserve">Clemente Muñiz Trigo      </t>
  </si>
  <si>
    <t>Avenida Vicuña Mackenna Nº 3153, Peñaflor</t>
  </si>
  <si>
    <t>Fundación MOREAU o FUNDAMOR</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</si>
  <si>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</si>
  <si>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</si>
  <si>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</si>
  <si>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</si>
  <si>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</si>
  <si>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</si>
  <si>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</si>
  <si>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</si>
  <si>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 xml:space="preserve"> Vitacura</t>
  </si>
  <si>
    <t>Se acompaña Certificado Financiero correspondiente al año 2010, no completo y no firmado ante Notario Público. Se le envía carta al colaborador indicándole que debe ser autorizado ante notario público.</t>
  </si>
  <si>
    <t>Fundación Nacional para la Defensa Ecológica del Menor de Edad-Fundación DEM</t>
  </si>
  <si>
    <t>Otorgada por Decreto Supremo Nº 1314, de 28 de diciembre de 1987, del Ministerio de Justicia.</t>
  </si>
  <si>
    <t xml:space="preserve">Promover a través de la iniciativa privada, la defensa ecológica del menor de edad, principalmente en relación a los valores, conocimientos, aprendizaje, bienestar, seguridad, dignidad, justicia, equidad y espiritualidad. </t>
  </si>
  <si>
    <t>1 año.</t>
  </si>
  <si>
    <t xml:space="preserve">Presidente 
Juan Eduardo Pary Mobarec, 
</t>
  </si>
  <si>
    <t>Fundación Nacional para la Superación de la Pobreza</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</si>
  <si>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</si>
  <si>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</si>
  <si>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</si>
  <si>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</si>
  <si>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</si>
  <si>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</si>
  <si>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</si>
  <si>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</si>
  <si>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Fundación Niño Dios de Malloco</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</si>
  <si>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</si>
  <si>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</si>
  <si>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</si>
  <si>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</si>
  <si>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Balmaceda Nº 058, Peñaflor.</t>
  </si>
  <si>
    <t xml:space="preserve">Los Directores durarán en sus cargos en forma indefinida, debiendo ser ratificados cada tres años por el fundador.
</t>
  </si>
  <si>
    <t>23 de junio de 2005.</t>
  </si>
  <si>
    <t xml:space="preserve">Rvdo. Padre Félix Zaragoza Sesmero     </t>
  </si>
  <si>
    <t xml:space="preserve"> Peñaflor</t>
  </si>
  <si>
    <t>Se acompaña Certificado Financiero Año 2008, firmado ante Notario Público, de fecha 29 de abril de 2009, aprobado por la Unidad de Supervisión Financiera Nacional.</t>
  </si>
  <si>
    <t>Fundación Niño y Patria</t>
  </si>
  <si>
    <t>Otorgada por Decreto Supremo Nº 2940, de 10 de octubre de 1963, del Ministerio de Justicia</t>
  </si>
  <si>
    <t>Colaborar con los organismos públicos y privados en la solución de los problemas relacionados con la protección de menores en situación irregular. Velar por la prevención de la delincuencia.</t>
  </si>
  <si>
    <t>Fono 2333085 o 2318167</t>
  </si>
  <si>
    <t xml:space="preserve"> Providencia</t>
  </si>
  <si>
    <t xml:space="preserve">93401: Instituciones de Asistencia Social </t>
  </si>
  <si>
    <t>Fundación Niño Patrimonio</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</si>
  <si>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</si>
  <si>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</si>
  <si>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</si>
  <si>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</si>
  <si>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</si>
  <si>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</si>
  <si>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</si>
  <si>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Santiago 
</t>
  </si>
  <si>
    <t xml:space="preserve">56956898299
</t>
  </si>
  <si>
    <t xml:space="preserve">No tiene
</t>
  </si>
  <si>
    <t>Fundación Niños en la Huella</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</si>
  <si>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</si>
  <si>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</si>
  <si>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</si>
  <si>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</si>
  <si>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</si>
  <si>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</si>
  <si>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</si>
  <si>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</si>
  <si>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 xml:space="preserve"> Iquique</t>
  </si>
  <si>
    <t>Se adjunta certificado financiero correspondiente al año 2016, aprobado por el Subdepartamento de Supervisión Financiera Nacional.</t>
  </si>
  <si>
    <t>Fundación Nuestra Señora de la Esperanza</t>
  </si>
  <si>
    <t>Inscripción N° 170002, de fecha 22 de abril de 2014, del Registro de Personas Jurídicas, del Servicio de Registro Civil e Identificación.</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</si>
  <si>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</si>
  <si>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 xml:space="preserve">Presidente: Juan Luis Del Pino Riesco, 
Secretario: Francisca Ester Oyarce Espinoza, 
Tesorero: Ramona Edecia Vilches Lagos,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</si>
  <si>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</si>
  <si>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Chillan</t>
  </si>
  <si>
    <t xml:space="preserve">
Fundación Educacional Súmate Padre Álvaro Lavín o Fundación Educacional Súmate
</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</si>
  <si>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</si>
  <si>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</si>
  <si>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</si>
  <si>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</si>
  <si>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</si>
  <si>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</si>
  <si>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</si>
  <si>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 administración@sumate.cl.</t>
  </si>
  <si>
    <t xml:space="preserve">Calle Arica Nº3829, comuna de Estación Central, Región Metropolitana.
</t>
  </si>
  <si>
    <t>Fono: 27794310- 27796762- 27797709.</t>
  </si>
  <si>
    <t xml:space="preserve">Se acompaña certificado financiero correspondiente al año 2013. Aprobado por el Subdepartamento de Supervisión Financiera Nacional. </t>
  </si>
  <si>
    <t xml:space="preserve">
Fundación Padre Semería
</t>
  </si>
  <si>
    <t>Otorgado por Decreto Supremo Nº 954, de fecha 7 de noviembre de 1984, del Ministerio de Justicia.</t>
  </si>
  <si>
    <t>Los miembros del Directorio durarán en sus cargos indefinidamente, sin perjuicio de que los titulares de los cargos de Presidente, Vicepresidente, Tesorero y Secretario duarán en sus cargos por tres años, pudiendo ser reelegidos indefinidamente.</t>
  </si>
  <si>
    <t xml:space="preserve">Mario Santiago Manríquez Santa Cruz, 
</t>
  </si>
  <si>
    <t>Http://www.padresemeria.cl</t>
  </si>
  <si>
    <t xml:space="preserve">Avenida Gabriela 02980, La Pintana. 
</t>
  </si>
  <si>
    <t>Telefono 56-2- 23815540</t>
  </si>
  <si>
    <t>La Pintana.</t>
  </si>
  <si>
    <t xml:space="preserve">Fundación Paicaví </t>
  </si>
  <si>
    <t>Otorgado por Decreto Supremo Nº 742 de fecha 13 de julio de 1989, del Ministerio de Justicia.</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</si>
  <si>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</si>
  <si>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Permanecerán en sus cargos indefinidamente y serán reemplazados en caso de impedimento o renuncia.
El Presidente, Secretario y Tesorero: duran 3 años en sus cargos.
</t>
  </si>
  <si>
    <t xml:space="preserve">Presidente. Ricardo Leiva Romero, 
</t>
  </si>
  <si>
    <t>Maipo</t>
  </si>
  <si>
    <t xml:space="preserve">Fundación para la Acción Social </t>
  </si>
  <si>
    <t>Decreto Nº11/2005 del 06 de julio de 2005 del Obispado de Chillán.</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</si>
  <si>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</si>
  <si>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</si>
  <si>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</si>
  <si>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</si>
  <si>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</si>
  <si>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Ñuble</t>
  </si>
  <si>
    <t>Se acompaña Certificado año 2005, de fecha 24.05.06, aprobado por la Unidad de Auditoría.</t>
  </si>
  <si>
    <t>Fundación para la Promoción y el Cuidado de la Salud Mental, la Calidad de Vida y la Felicidad, pudiendo usar indistintamente el nombre de Fundación Vínculos.</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</si>
  <si>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</si>
  <si>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</si>
  <si>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</si>
  <si>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</si>
  <si>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</si>
  <si>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</si>
  <si>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</si>
  <si>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karola_rojas@hotmail.com; fundacionvinculos@sename.cl www.fundacionvinculos.cl</t>
  </si>
  <si>
    <t xml:space="preserve">Calle Quito N° 73, Oficina C,  comuna de Santiago,  Región Metropolitana
</t>
  </si>
  <si>
    <t>Fonos: 09-539 83 42 ; 08-248 19 71</t>
  </si>
  <si>
    <t>comuna de Santiago</t>
  </si>
  <si>
    <t>Se acompaña Certificado de Antecedentes Financieros Institucionales, correspondiente al año 2010, aprobado por el Sub Departamento de Supervisión Financiera</t>
  </si>
  <si>
    <t>Fundación para el Crecimiento Humano FUCREHU.</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</si>
  <si>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</si>
  <si>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</si>
  <si>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</si>
  <si>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</si>
  <si>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</si>
  <si>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</si>
  <si>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</si>
  <si>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</si>
  <si>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</si>
  <si>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 xml:space="preserve">
Fundación Paréntesis
</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</si>
  <si>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</si>
  <si>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</si>
  <si>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</si>
  <si>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</si>
  <si>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</si>
  <si>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</si>
  <si>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</si>
  <si>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 info@fundacionparentesis.cl</t>
  </si>
  <si>
    <t xml:space="preserve">Calle Lafayette N°1610, comuna de Independencia, Santiago, Región Metropolitana
</t>
  </si>
  <si>
    <t>Fundación Paternitas</t>
  </si>
  <si>
    <t>Decreto Arzobispado de Santiago Nº 243, de 6 de agosto de 1991.</t>
  </si>
  <si>
    <t>Indefinida. Con fecha 9 de mayo de 2018, se extiende un certificado  C/765/2018 emanado del Arzobispado de Santiago que describe la conformación del actual Directorio.</t>
  </si>
  <si>
    <t>Promover y ejecutar iniciativas tendientes a auxiliar a niños en situación irregular a través de la creación de instituciones dedicadas a su cuidado y tratamiento, sin dejar de considerar como lo más importante, fortalecer a la familia.</t>
  </si>
  <si>
    <t xml:space="preserve">Presidente: Pbro. Nicolás Vial Saavedra          
Vicepresidenta: Mª Consuelo Correa Saavedra  
Directores: 
Eduardo Ruiz-Moreno Navarro,
Eduardo Romo Lafoy: 
José Antonio Garcés Silva, 
Georgeanne Barceló Vial, 
Representante Legal: Lucía Ruiz-Moreno Navarro, 
</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</si>
  <si>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</si>
  <si>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</si>
  <si>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</si>
  <si>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</si>
  <si>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Certificado Financiero correspondiente al año 2017, aprobado por Subdepartamento de Supervisión Financiera.</t>
  </si>
  <si>
    <t>Fundación Patronato de los Sagrados Corazones de Valparaíso</t>
  </si>
  <si>
    <t xml:space="preserve">Decreto Supremo 2431, de fecha 31 de agosto de 1905, del Ministerio de Justicia. </t>
  </si>
  <si>
    <t>Procurar el mayor bien religioso, intelectual y moral de los miembros de la clase obrera, por medio de la caridad de la clase acomodada, y de la protección mutua que aquellos mismos se presten.</t>
  </si>
  <si>
    <t>patronatosscc7@gmail.com</t>
  </si>
  <si>
    <t xml:space="preserve">Las Heras Nº 785, comuna de Valparaíso
</t>
  </si>
  <si>
    <t>Fono: 32- 214336-2218274-2214336</t>
  </si>
  <si>
    <t xml:space="preserve">Decreto Supremo Nº 1554, de 2 de septiembre de 1976, del ministerio de Justicia. </t>
  </si>
  <si>
    <t>La capacitación y formación integral de personas de escasos recursos, sin costo para ellos y sin discriminación de ninguna especie, a fin de que puedan integrarse al desarrollo del país.</t>
  </si>
  <si>
    <t xml:space="preserve">Los miembros del Directorio permanecerán en sus cargos dos años.
</t>
  </si>
  <si>
    <t>Con fecha 20 de diciembre de 2017 se ratifica el Directorio, según consta en el Acta de Sesión Ordinaria de Directorio de dicha fecha, reducida a escritura pública de fecha 04 de enero de 2018, de la 18° Notaría Pública.</t>
  </si>
  <si>
    <t xml:space="preserve">Representante Legal:
María Angélica Grez del Canto
</t>
  </si>
  <si>
    <t xml:space="preserve"> fundacion@paulajaraquemada.tie.cl</t>
  </si>
  <si>
    <t xml:space="preserve">Avenida 11 de septiembre Nº2250, oficina Nº1025, comuna de Providencia, Región Metropolitana.
</t>
  </si>
  <si>
    <t>Fundación Pedro Aguirre Cerda</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</si>
  <si>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</si>
  <si>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</si>
  <si>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</si>
  <si>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</si>
  <si>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</si>
  <si>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</si>
  <si>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</si>
  <si>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</si>
  <si>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</si>
  <si>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</si>
  <si>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Certificado de Vigencia Folio Nº 500184705059, otorgado el 07 de junio de 2018, del Servicio de Registro Civil e Identificación.
</t>
  </si>
  <si>
    <t xml:space="preserve">Presidente: 
FILOMENA DE LAS MERCEDES ESCOBAR MARTÍNEZ
Tesorero:
SANDRA PAOLA PARRA ALVAREZ
Director:
GONZALO JAVIER SANCHEZ ESCOBAR
</t>
  </si>
  <si>
    <t>Del 12 de enero de 2015 al 12 de enero de 2020..</t>
  </si>
  <si>
    <t xml:space="preserve">GONZALO JAVIER SANCHEZ ESCOBAR
</t>
  </si>
  <si>
    <t xml:space="preserve">Calle Catedral N°1009, oficina 902, comuna de Santiago, región Metropolitana
</t>
  </si>
  <si>
    <t>56-2-24653130 / 56-9-94487899</t>
  </si>
  <si>
    <t xml:space="preserve">contacto@fundacionmundomejor.cl
</t>
  </si>
  <si>
    <t xml:space="preserve">
Fundación Pléyades
</t>
  </si>
  <si>
    <t xml:space="preserve">Otorgada por el Decreto Exento N° 1152, de 18 de diciembre de 2003, del Ministerio de Justicia y Derechos Humanos.
</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</si>
  <si>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</si>
  <si>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Durarán cinco años en sus cargos</t>
  </si>
  <si>
    <t>Huelén N° 85, Oficina 301</t>
  </si>
  <si>
    <t xml:space="preserve">Providencia
</t>
  </si>
  <si>
    <t xml:space="preserve">56 - 229833243
</t>
  </si>
  <si>
    <t xml:space="preserve">anita.leal@pleyades.cl
</t>
  </si>
  <si>
    <t xml:space="preserve">
Fundación Profesionales Asociados para el Desarrollo del Norte o PRODENOR.
</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</si>
  <si>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</si>
  <si>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</si>
  <si>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</si>
  <si>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</si>
  <si>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</si>
  <si>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</si>
  <si>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</si>
  <si>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Iquique</t>
  </si>
  <si>
    <t>v.buhadla@hotmail.com</t>
  </si>
  <si>
    <t>9-62031998</t>
  </si>
  <si>
    <t>Certificado de antecedentes financieros correspondientes al año 2016, aprobado por el  Subdepartamento de Supervisión  Nacional.</t>
  </si>
  <si>
    <t xml:space="preserve">
FUNDACIÓN PROYECTO B. 
</t>
  </si>
  <si>
    <t>Fundación de Derecho Privado, Sin Fines de Lucro</t>
  </si>
  <si>
    <t xml:space="preserve">Decreto Exento Nº 3715, de fecha 24 de agosto del 2011. </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</si>
  <si>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</si>
  <si>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 xml:space="preserve">Tres años, conforme al texto refundido de los Estatutos, según da cuenta la escritura pública de fecha 29 de junio de 2017, Repertorio 14.859-2017, del Notario Público Eduardo Diez Morello. </t>
  </si>
  <si>
    <t>Fundación Refugio de Cristo</t>
  </si>
  <si>
    <t>Decreto Supremo Nº 2410, de 15 de mayo de 1953, del Ministerio de Justicia.</t>
  </si>
  <si>
    <t>La creación y mantenimiento de obras de beneficencia y educación gratuita por medio de asilos para dirigentes y de escuelas tanto diurnas como nocturnas.</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</si>
  <si>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</si>
  <si>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</si>
  <si>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</si>
  <si>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</si>
  <si>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</si>
  <si>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</si>
  <si>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 xml:space="preserve">Fundación Reencuentro </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</si>
  <si>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</si>
  <si>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</si>
  <si>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</si>
  <si>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</si>
  <si>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</si>
  <si>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freencuentro@vtr.net</t>
  </si>
  <si>
    <t xml:space="preserve">Avenida Kennedy Nº 4700, oficina Nº 802.
</t>
  </si>
  <si>
    <t>Fono: 229580961</t>
  </si>
  <si>
    <t>Se acompaña Certificado de la Institución correspondiente a antecedentes financieros del año 2015, aprobado por el Subdepartamento de Supervisión Financiera.</t>
  </si>
  <si>
    <t xml:space="preserve">
Fundación Regazo
</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</si>
  <si>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</si>
  <si>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</si>
  <si>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</si>
  <si>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</si>
  <si>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</si>
  <si>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</si>
  <si>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</si>
  <si>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</si>
  <si>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</si>
  <si>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</si>
  <si>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 xml:space="preserve">Fundación Reinventarse </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</si>
  <si>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</si>
  <si>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</si>
  <si>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</si>
  <si>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Fundación Repuyen</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</si>
  <si>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</si>
  <si>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</si>
  <si>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</si>
  <si>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</si>
  <si>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</si>
  <si>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</si>
  <si>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Puente Alto, </t>
  </si>
  <si>
    <t xml:space="preserve">Avenida Ernesto Alvear Nº 201 comuna de Puente Alto, Región Metropolitana, Santiago.
</t>
  </si>
  <si>
    <t>Teléfono, 28519952</t>
  </si>
  <si>
    <t xml:space="preserve">fundaciónrepuyen@gmail.com  </t>
  </si>
  <si>
    <t>Se acompaña Certificado Financiero  año 2012, aprobado por el Subdepartamento de Supervisión Financiera Nacional.</t>
  </si>
  <si>
    <t>Fundación Ruperto Lecaros Izquierdo</t>
  </si>
  <si>
    <t>Otorgado por Decreto Supremo Nº 1431, de fecha 26 de octubre de 1994,  por el Ministerio de Justicia.</t>
  </si>
  <si>
    <t xml:space="preserve">Certificado de Vigencia Nº15231, de fecha 23 de abril de 2010, del Ministerio de Justicia.
</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</si>
  <si>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</si>
  <si>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Cargos:
Presidente: 
Santiago Lorenzo Tomas Soto Obrador, 
Tesorero: 
Arturo Domingo Matte Lecaros, 
Secretario: 
Mario Roberto Lecaros Sánchez, 
Otros Miembros Consejo:
Pedro Lecaros Menéndez, 
Gonzalo Martino González, 
</t>
  </si>
  <si>
    <t>: Durarán un año en el cargo.</t>
  </si>
  <si>
    <t xml:space="preserve">De 04 de septiembre de 2006 a 04 de septiembre de 2007.
 Sin embargo, la misma composición del Directorio, consta en Anexo emitido por el Departamento de Personas Jurídicas del Ministerio de Justicia de fecha 23 de abril de 2010.
</t>
  </si>
  <si>
    <t xml:space="preserve">Representante Legal: 
Arturo Matte Lecaros, 
</t>
  </si>
  <si>
    <t xml:space="preserve">General del Canto Nº 50, oficina 302, comuna de Providencia, ciudad de Santiago, Región Metropolitana.
</t>
  </si>
  <si>
    <t>Teléfono: (02) 2642556- 2364474</t>
  </si>
  <si>
    <t xml:space="preserve">Providencia
</t>
  </si>
  <si>
    <t>Se acompaña balance general y Estado de Ingresos y Egresos al 31 de diciembre de 2009, aprobado por el Subdepartamento de Supervisión Financiera Nacional.</t>
  </si>
  <si>
    <t>Fundación Sagrada Familia</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</si>
  <si>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</si>
  <si>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</si>
  <si>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</si>
  <si>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</si>
  <si>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</si>
  <si>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</si>
  <si>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</si>
  <si>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</si>
  <si>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</si>
  <si>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 xml:space="preserve"> Maipú</t>
  </si>
  <si>
    <t>Se acompaña Certificado Financiero con antecedentes del año 2008 y Balance General del ejercicio comprendido entre el 01 de enero de 2008 al 31 de diciembre de 2008, aprobados por la Unidad de Supervisión Financiera Nacional.</t>
  </si>
  <si>
    <t xml:space="preserve">Fundación San Pedro Armengol </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</si>
  <si>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</si>
  <si>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</si>
  <si>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</si>
  <si>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</si>
  <si>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</si>
  <si>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</si>
  <si>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</si>
  <si>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Fono : 26329654,</t>
  </si>
  <si>
    <t xml:space="preserve">Santiago Centro. </t>
  </si>
  <si>
    <t>Se acompaña Certificado Financiero y Balance General, correspondientes al año 2007, cuya aprobación  por la Unidad de Supervisión Financiera Nacional se encuentra pendiente.</t>
  </si>
  <si>
    <t xml:space="preserve">Fundación San José para la Adopción Familiar Cristiana </t>
  </si>
  <si>
    <t xml:space="preserve">Fundación de Derecho Público </t>
  </si>
  <si>
    <t>Decreto Arzobispado de Santiago Nº 369, de 16 de noviembre de 1994.</t>
  </si>
  <si>
    <t>Prestar ayuda material y espiritual especialmente a las personas de escasos recursos económicos en forma gratuita.</t>
  </si>
  <si>
    <t xml:space="preserve">Durarán cuatro años en sus cargos. (artículo 12 de los Estatutos). 
</t>
  </si>
  <si>
    <t xml:space="preserve">Latadía Nº 4602, comuna de Las Condes </t>
  </si>
  <si>
    <t xml:space="preserve">Las Condes </t>
  </si>
  <si>
    <t>Fundación Sentido</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</si>
  <si>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</si>
  <si>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</si>
  <si>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</si>
  <si>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María Margarita Guzmán Montes, </t>
  </si>
  <si>
    <t>isabel@fundacionsentido.cl</t>
  </si>
  <si>
    <t xml:space="preserve">Camino del Herrero N° 2279, comuna de Lo Barnechea.
Región Metropolitana  
</t>
  </si>
  <si>
    <t>Fono: +569 66772906 (Directora)</t>
  </si>
  <si>
    <t xml:space="preserve">Se acompaña Certificado Financiero correspondiente al año 2017, suscrito por la representante legal, pero sin autorización notarial.
Se remitirá carta solicitando la remisión del certificado correctamente extendido. 
</t>
  </si>
  <si>
    <t xml:space="preserve">
Fundación Sociedad San Vicente de Paul
</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</si>
  <si>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</si>
  <si>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</si>
  <si>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</si>
  <si>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</si>
  <si>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</si>
  <si>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</si>
  <si>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</si>
  <si>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</si>
  <si>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</si>
  <si>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</si>
  <si>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Social Novo Millennio</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</si>
  <si>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</si>
  <si>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</si>
  <si>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</si>
  <si>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</si>
  <si>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</si>
  <si>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</si>
  <si>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Fundación Sotto Il Monte</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</si>
  <si>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</si>
  <si>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</si>
  <si>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</si>
  <si>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</si>
  <si>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</si>
  <si>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</si>
  <si>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</si>
  <si>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</si>
  <si>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 xml:space="preserve"> Puerto Montt,</t>
  </si>
  <si>
    <t>Se acompaña certificado financiero con antecedentes año 2008, aprobado por la Unidad de Supervisión Financiera Nacional.</t>
  </si>
  <si>
    <t xml:space="preserve">
Fundación Tabor.
</t>
  </si>
  <si>
    <t>Otorgada mediante Decreto Supremo N°4924, de fecha 29 de diciembre de 2006.</t>
  </si>
  <si>
    <t xml:space="preserve">Presidente y Representante Legal: 
Sergio Maureira Arzich,  
Vicepresidente: 
Alejandro Hernán Saavedra Castillo,                          
Secretaria:
Gladys Figueroa Guerra 
Prosecretario:
Lucia Evanjelina Rojas Silva, 
Tesorero:
Luis Humberto Quiroga Berraza, 
Pro Tesorero:
Irlanda Leticia Moreno Varas,          
</t>
  </si>
  <si>
    <t xml:space="preserve">2 años. 
</t>
  </si>
  <si>
    <t>25 de enero de 2018.</t>
  </si>
  <si>
    <t xml:space="preserve">Presidente y Representante Legal: 
 Sergio Maureira Arzich,          
El Presidente de la Fundación tendrá la representación judicial y extrajudicial de la institución.
</t>
  </si>
  <si>
    <t>tabor@vtr.net</t>
  </si>
  <si>
    <t xml:space="preserve">Domicilio: calle Bellavista N°3846, ciudad de Antofagasta, 
</t>
  </si>
  <si>
    <t>teléfono 798858</t>
  </si>
  <si>
    <t xml:space="preserve">
Fundación Talita Kum.
</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</si>
  <si>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</si>
  <si>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Durarán tres años en sus cargos. 
</t>
  </si>
  <si>
    <t>19 de octubre de 2017 al 10 de noviembre de 2020. (Directorio elegido en el acta de constitución, señala en el artículo Primero Transitorio, que durarán 3 años a contar de la fecha de inscripción ante el Servicio de Registro Civil e Identificación</t>
  </si>
  <si>
    <t>Fundación Tierra de Esperanza</t>
  </si>
  <si>
    <t>Otorgado por Decreto Supremo Nº 262, de fecha 2 de abril de 1997, por el Ministerio de Justicia. Publicado en el Diario Oficial con fecha 24 de abril de 1997.</t>
  </si>
  <si>
    <t xml:space="preserve">Ayudar a la infancia desvalida sin distinción de sexo, sin distinción racial, creencia religiosa o política.
</t>
  </si>
  <si>
    <t>El Consejo durará tres años en sus cargos y se renovará tácita y sucesivamente cada tres años, salvo que la mayoría absoluta de los demás consejeros, resuelva su exclusión.</t>
  </si>
  <si>
    <t>10 de enero de 2017 – 10 de enero 2020</t>
  </si>
  <si>
    <t>Exeter Nº 540-D, Concepción.</t>
  </si>
  <si>
    <t>Concepción.</t>
  </si>
  <si>
    <t>93401.</t>
  </si>
  <si>
    <t>Fundación</t>
  </si>
  <si>
    <t>Otorgado por Decreto Supremo Nº 900, de fecha 12 de junio de 1979, del Ministerio de Justicia.</t>
  </si>
  <si>
    <t>Certificado de Vigencia Nº 24501, de 5 de mayo de 2005, del Ministerio de Justicia.</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</si>
  <si>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</si>
  <si>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xml:space="preserve">Presidenta Nacional: Paula Forttes Valdivia, 
Secretario: David Daniel Preiss Contreras, 
Consejeros:
Marcelo Rodrigo Perez Perez, 
Dante Miguel Castillo Guajardo, 
María Estela Paz Ortiz Rojas, 
Alejandra Denisse Arratia Martinez, 
</t>
  </si>
  <si>
    <t>: Los Consejeros durarán en sus funciones y actuarán como tales mientras así lo disponga la Presidenta Nacional de la Fundación.</t>
  </si>
  <si>
    <t xml:space="preserve">Directora Ejecutiva: Oriele Rossel Carrillo     </t>
  </si>
  <si>
    <t>Alonso Ovalle Nº 1180, comuna de Santiago</t>
  </si>
  <si>
    <t xml:space="preserve">Se acompaña Certificado Financiero año 2015, enviados para ser aprobados por el Departamento de Administración y Finanzas. </t>
  </si>
  <si>
    <t>Fundación Vida Compartida.</t>
  </si>
  <si>
    <t>Fundación.</t>
  </si>
  <si>
    <t>Otorgado por Decreto Supremo Nº 1293, de fecha 20 de Abril de 2004,  por el Ministerio de Justicia.</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</si>
  <si>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</si>
  <si>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 xml:space="preserve">
Presidente: Víctor Mora Rivera, 
Director Ejecutivo: Sergio Mercado Cajales, 
</t>
  </si>
  <si>
    <t xml:space="preserve">Alameda Libertador Bernardo O’Higgins N°2361, Comuna de Santiago, Región Metropolitana.
</t>
  </si>
  <si>
    <t>Teléfono: (56-2) 6970245-6963687</t>
  </si>
  <si>
    <t>Gendarmería de Chile</t>
  </si>
  <si>
    <t>Servicio Público</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</si>
  <si>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</si>
  <si>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</si>
  <si>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</si>
  <si>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</si>
  <si>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</si>
  <si>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 xml:space="preserve">
Gobernación Provincial Antártica Chilena
</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</si>
  <si>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</si>
  <si>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</si>
  <si>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</si>
  <si>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 xml:space="preserve">Calle O’Higgins Nº 187, comuna de Cabo de Hornos, Región de Magallanes y Antártica Chilena.
</t>
  </si>
  <si>
    <t>Cabo de Hornos</t>
  </si>
  <si>
    <t xml:space="preserve">
Gobernación Provincial de Antofagasta
</t>
  </si>
  <si>
    <t>Constitución Política de la República, artículo 116.</t>
  </si>
  <si>
    <t xml:space="preserve">Gobernador Provincial Titular: 
Fabiola Andrea Rivero Rojas, 
</t>
  </si>
  <si>
    <t>Calle Arturo Prat 384, Antofagasta, Región de Antofagasta</t>
  </si>
  <si>
    <t xml:space="preserve">
Gobernación Provincial Arica
</t>
  </si>
  <si>
    <t xml:space="preserve">Gobernador Provincial Titular: Ricardo Luis Sanzana Oteíza, </t>
  </si>
  <si>
    <t xml:space="preserve">Calle 7 de Junio N° 188. Arica.
</t>
  </si>
  <si>
    <t xml:space="preserve">Fono: 58-231440.
</t>
  </si>
  <si>
    <t xml:space="preserve">
Gobernación Provincial Aysén
</t>
  </si>
  <si>
    <t xml:space="preserve">Gobernador Provincial Titular: Paz Maritza Foitzich Sandoval, </t>
  </si>
  <si>
    <t xml:space="preserve">Calle Esmeralda Nº 810, comuna de Aysén, Región de Aysén.
</t>
  </si>
  <si>
    <t>Aysén</t>
  </si>
  <si>
    <t xml:space="preserve">
Gobernación Provincial Cachapoal 
</t>
  </si>
  <si>
    <t xml:space="preserve">Gobernador Provincial Titular: Mirenchu Beita Navarrete, </t>
  </si>
  <si>
    <t xml:space="preserve">Plaza Los Heroes s/n, Rancagua, Región de O’Higgins.
</t>
  </si>
  <si>
    <t xml:space="preserve">
Teléfonos 072-2955356 / 072-2954269</t>
  </si>
  <si>
    <t>Rancagua</t>
  </si>
  <si>
    <t xml:space="preserve">
Gobernación Provincial Capitán Prat
</t>
  </si>
  <si>
    <t xml:space="preserve">Calle Esmeralda Nº 199, comuna de Cochrane, Región de Aysén.
</t>
  </si>
  <si>
    <t>Cochrane</t>
  </si>
  <si>
    <t xml:space="preserve">
Gobernación Provincial de Coyhaique
</t>
  </si>
  <si>
    <t xml:space="preserve">Cristian Mario Javier López Montecinos  
</t>
  </si>
  <si>
    <t xml:space="preserve">Calle Errazuriz Nº 375, comuna de Coyhaique, Región de Aysén, del General Carlos Ibáñez del Campo
</t>
  </si>
  <si>
    <t>67-2214430</t>
  </si>
  <si>
    <t>lvillagran@interior.gov.cl</t>
  </si>
  <si>
    <t xml:space="preserve">
Gobernación Provincial de El Loa
</t>
  </si>
  <si>
    <t xml:space="preserve">Gobernadora Provincial Titular: María Bernarda Jopia Contreras, </t>
  </si>
  <si>
    <t xml:space="preserve">Granaderos Nº 2296, Calama, Región de Antofagasta. 
</t>
  </si>
  <si>
    <t>Fono: (55) 566501 / (55) 566502</t>
  </si>
  <si>
    <t>Calama</t>
  </si>
  <si>
    <t xml:space="preserve">
Gobernación Provincial Iquique
</t>
  </si>
  <si>
    <t>Gobernador Provincial Titular: Álvaro Arturo Jofré Cáceres,</t>
  </si>
  <si>
    <t xml:space="preserve">Avenida Arturo Prat Nº1099, comuna de Iquique, Región de Tarapacá. 
</t>
  </si>
  <si>
    <t>Fono: 57-2373402</t>
  </si>
  <si>
    <t xml:space="preserve">
Gobernación Provincial de Isla de Pascua
</t>
  </si>
  <si>
    <t xml:space="preserve">Gobernadora Provincial Titular: 
Melania Carolina Hotu Hey 
</t>
  </si>
  <si>
    <t xml:space="preserve">Kiri Reva S/N, Isla de Pascua. Región de Valparaíso. </t>
  </si>
  <si>
    <t xml:space="preserve"> Valparaíso</t>
  </si>
  <si>
    <t xml:space="preserve"> Isla de Pascua</t>
  </si>
  <si>
    <t xml:space="preserve">
Gobernación Provincial de Magallanes
</t>
  </si>
  <si>
    <t xml:space="preserve">Gobernadora Provincial Titular: 
Paola Andrea Fernández Gálvez,
</t>
  </si>
  <si>
    <t xml:space="preserve">Presidente Julio Roca Nº 925, Punta Arenas. Región de Magallanes y la Antártica Chilena.
</t>
  </si>
  <si>
    <t>Teléfonos 61-222600, 225097, 242027</t>
  </si>
  <si>
    <t xml:space="preserve">
Gobernación Provincial de Parinacota 
</t>
  </si>
  <si>
    <t xml:space="preserve">Gobernador Provincial Titular: Marcelo Andrés Zara Pizarro, </t>
  </si>
  <si>
    <t xml:space="preserve"> rlau@interior.gov.cl;  pmoya@interior.gov.cl; jblas@interior.gov.cl</t>
  </si>
  <si>
    <t xml:space="preserve">José Miguel Carrera Nº 350, Comuna de Putre. Región de Arica y Parinacota. 
</t>
  </si>
  <si>
    <t xml:space="preserve">Teléfono: 058-2241322 – 058-2222735
</t>
  </si>
  <si>
    <t>Putre</t>
  </si>
  <si>
    <t xml:space="preserve">
Gobernación Provincial de Marga Marga 
</t>
  </si>
  <si>
    <t xml:space="preserve">Manuel Rodríguez 800 Comuna de Quilpué, Región de Valparaíso.
</t>
  </si>
  <si>
    <t xml:space="preserve">
Gobernación Provincial Tocopilla 
</t>
  </si>
  <si>
    <t xml:space="preserve">Gobernador Provincial Titular: Sergio Fernando Carvajal Salas, </t>
  </si>
  <si>
    <t xml:space="preserve"> scarvajal@interior.gov.cl; garaya@interior.gov.cl; agordillo@interior.gov.cl; etoledoa@interior.gov.cl</t>
  </si>
  <si>
    <t xml:space="preserve">Avenida 21 de mayo N° 1645, comuna de Tocopilla, Región de Antofagasta. 
</t>
  </si>
  <si>
    <t>Fono: 55-813182</t>
  </si>
  <si>
    <t>Tocopilla</t>
  </si>
  <si>
    <t xml:space="preserve">
Gobernación Provincial Última Esperanza
</t>
  </si>
  <si>
    <t xml:space="preserve">Calle Eberhard Nº 417, comuna de Puerto Natales, Región de Magallanes y Antártica Chilena.
</t>
  </si>
  <si>
    <t>Puerto Natales</t>
  </si>
  <si>
    <t>Hogar Crea Chile</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</si>
  <si>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</si>
  <si>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</si>
  <si>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</si>
  <si>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</si>
  <si>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</si>
  <si>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</si>
  <si>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</si>
  <si>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Guillermo Acuña Nº 2510, Providencia, Santiago, Región Metropolitana.</t>
  </si>
  <si>
    <t xml:space="preserve"> Teléfono: 2092503-2695997.</t>
  </si>
  <si>
    <t xml:space="preserve">Hogar de Menores Dame Tu Mano </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</si>
  <si>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</si>
  <si>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</si>
  <si>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</si>
  <si>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</si>
  <si>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</si>
  <si>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</si>
  <si>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</si>
  <si>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 hogardametumano@hotmail.com
Página: www.hogardametumano.cl </t>
  </si>
  <si>
    <t>Fono (64) 237992</t>
  </si>
  <si>
    <t xml:space="preserve">Avenida César Ercilla N° 1430, Comuna de Osorno, Décima Región
</t>
  </si>
  <si>
    <t>Osorno</t>
  </si>
  <si>
    <t xml:space="preserve">Se acompaña certificado de antecedentes financieros correspondientes al año 2017, aprobado por Subdepartamento de Supervisión Financiera. 
</t>
  </si>
  <si>
    <t xml:space="preserve">
Hogar Indígena de Santa Bárbara
</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</si>
  <si>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</si>
  <si>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</si>
  <si>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</si>
  <si>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</si>
  <si>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</si>
  <si>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</si>
  <si>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</si>
  <si>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Hogares Evangélicos de Chile</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</si>
  <si>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</si>
  <si>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</si>
  <si>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</si>
  <si>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</si>
  <si>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 xml:space="preserve">
I. Municipalidad de Alhué
</t>
  </si>
  <si>
    <t>Municipalidad</t>
  </si>
  <si>
    <t xml:space="preserve">Roberto Eduardo Torres Huerta, </t>
  </si>
  <si>
    <t>www.municipalidadalhué</t>
  </si>
  <si>
    <t xml:space="preserve">Calle Pintor Onofre Jarpa Nº 55, Comuna de Alhué, Región Metropolitana.
</t>
  </si>
  <si>
    <t xml:space="preserve">Fono: 2-8319294-8319296
</t>
  </si>
  <si>
    <t xml:space="preserve"> Alhué</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</si>
  <si>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</si>
  <si>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</si>
  <si>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</si>
  <si>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</si>
  <si>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</si>
  <si>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
I. Municipalidad de Alto del Carmen
</t>
  </si>
  <si>
    <t xml:space="preserve">Carmen Antonia Bou Bou, </t>
  </si>
  <si>
    <t xml:space="preserve">Padre Alonso García S/N, comuna de Alto del Carmen, Región de Atacama. 
</t>
  </si>
  <si>
    <t>Fono: (51) 610359- 610328</t>
  </si>
  <si>
    <t>Alto del Carmen</t>
  </si>
  <si>
    <t xml:space="preserve">
I. Municipalidad de Alto Hospicio
</t>
  </si>
  <si>
    <t>Constitución Política de la República, art. 107.</t>
  </si>
  <si>
    <t>Según Ley Orgánica Nº 18.695, arts. 1º al 4º.</t>
  </si>
  <si>
    <t xml:space="preserve">Patricio Ferreira Rivera  </t>
  </si>
  <si>
    <t>Avenida Los Álamos esquina calle Los Nogales, S/N, Alto Hospicio</t>
  </si>
  <si>
    <t xml:space="preserve">No se acompañan. Aplica Informe Jurídico Nº 09, de  fecha 14 de marzo de 2011 del Departamento Jurídico y Dictamen Nº 070791, de 2009, de la Contraloría General de la República.  
</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</si>
  <si>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</si>
  <si>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</si>
  <si>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</si>
  <si>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</si>
  <si>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</si>
  <si>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
I. Municipalidad de Algarrobo
</t>
  </si>
  <si>
    <t>Constitución Política de la República, artículo 107</t>
  </si>
  <si>
    <t>Según Ley Orgánica Nº 18.695, artículos 1º al  4º</t>
  </si>
  <si>
    <t xml:space="preserve">Don José Luis Yañez Maldonado
</t>
  </si>
  <si>
    <t xml:space="preserve">Avenida Peñablanca N°250, comuna de Algarrobo, provincia de San Antonio, Quinta Región.
</t>
  </si>
  <si>
    <t>Algarrobo</t>
  </si>
  <si>
    <t xml:space="preserve">No se acompañan. Aplica Informe Jurídico Nº 09, de fecha 14 de marzo de 2011 del Departamento Jurídico y Dictamen Nº 070791, de 2009, de la Contraloría General de la República.  
</t>
  </si>
  <si>
    <t xml:space="preserve">
I. Municipalidad de Ancud
</t>
  </si>
  <si>
    <t xml:space="preserve">Soledad  Del Carmen Moreno Muñoz, </t>
  </si>
  <si>
    <t xml:space="preserve">Blanco Encalada Nº 660, comuna de Ancud, comuna de Chiloé, Décima Región
</t>
  </si>
  <si>
    <t>Fonos  (65) 622335- 628141</t>
  </si>
  <si>
    <t>Ancud</t>
  </si>
  <si>
    <t xml:space="preserve">Acompaña certificado de antecedentes financieros correspondientes al año 2013, enviados para ser aprobados por el departamento de Administración y finanzas.
</t>
  </si>
  <si>
    <t xml:space="preserve">
I. Municipalidad de  Andacollo
</t>
  </si>
  <si>
    <t xml:space="preserve">Juan Carlos Alfaro Aravena
</t>
  </si>
  <si>
    <t xml:space="preserve">Plaza Videla N°50, comuna de Andacollo, provincia de Elqui, Cuarta Región.
</t>
  </si>
  <si>
    <t>Andacollo</t>
  </si>
  <si>
    <t xml:space="preserve">
I. Municipalidad de Angol
</t>
  </si>
  <si>
    <t xml:space="preserve">José Enrique Neira Neira    </t>
  </si>
  <si>
    <t xml:space="preserve">Pedro Aguirre Cerda Nº509, Angol.
</t>
  </si>
  <si>
    <t>Angol</t>
  </si>
  <si>
    <t>No se acompañan. Aplica Informe Jurídico Nº09 de  fecha 14 de marzo de 2011 del Departamento Jurídico y Dictamen Nº 070791, de 2009, de la Contraloría General de la República.</t>
  </si>
  <si>
    <t xml:space="preserve">
I. Municipalidad de Antofagasta
</t>
  </si>
  <si>
    <t xml:space="preserve">Karen Rojo Venegas, </t>
  </si>
  <si>
    <t>Avda. Séptimo de Línea Nº 3505, Antofagasta.</t>
  </si>
  <si>
    <t>No se acompañan. Aplica Informe Jurídico Nº 09, de fecha 14 de marzo de 2011 del Departamento Jurídico y Dictamen Nº 070791, de 2009, de la Contraloría General de la República.</t>
  </si>
  <si>
    <t xml:space="preserve">
I. Municipalidad de Arauco
</t>
  </si>
  <si>
    <t xml:space="preserve">Juan Mauricio Alarcón Guzmán </t>
  </si>
  <si>
    <t xml:space="preserve">Covadonga Nº527, comuna de Arauco, Octava Región.
</t>
  </si>
  <si>
    <t xml:space="preserve"> Arauco</t>
  </si>
  <si>
    <t xml:space="preserve">
I. Municipalidad de Arica
</t>
  </si>
  <si>
    <t xml:space="preserve">Gerardo Alfredo Espíndola Rojas, </t>
  </si>
  <si>
    <t xml:space="preserve">Sotomayor 415, comuna de Arica, Región de Arica Parinacota.
</t>
  </si>
  <si>
    <t xml:space="preserve">Fono: 206270
</t>
  </si>
  <si>
    <t xml:space="preserve">
I. Municipalidad de Aysén
</t>
  </si>
  <si>
    <t xml:space="preserve">Óscar Catalán Sánchez
</t>
  </si>
  <si>
    <t xml:space="preserve">Esmeralda Nº 607, Aysén.
</t>
  </si>
  <si>
    <t>Teléfono: (67) 336500 / 336509 / 336510</t>
  </si>
  <si>
    <t xml:space="preserve">
I. Municipalidad de Buin
</t>
  </si>
  <si>
    <t xml:space="preserve">Miguel Leonardo Araya Lobos </t>
  </si>
  <si>
    <t xml:space="preserve">Carlos Condell Nº415, comuna de Buin.
</t>
  </si>
  <si>
    <t>Fono 28218400,</t>
  </si>
  <si>
    <t>Buin</t>
  </si>
  <si>
    <t>Ilustre Municipalidad de Bulnes.</t>
  </si>
  <si>
    <t xml:space="preserve">Alcalde Titular: Jorge Napoleón Hidalgo Oñate, 
</t>
  </si>
  <si>
    <t xml:space="preserve">Calle Carlos Palacios N°199, comuna de Bulnes, Región del Biobío.   </t>
  </si>
  <si>
    <t xml:space="preserve"> Bulnes</t>
  </si>
  <si>
    <t xml:space="preserve">
I. Municipalidad de Cabildo
</t>
  </si>
  <si>
    <t xml:space="preserve">Alberto Patricio Aliaga Díaz </t>
  </si>
  <si>
    <t>E mail: contacto@municipiocabildo.cl</t>
  </si>
  <si>
    <t xml:space="preserve">Avenida Humeres Nº 499, comuna de Cabildo, Quinta Región.
</t>
  </si>
  <si>
    <t>Cabildo</t>
  </si>
  <si>
    <t xml:space="preserve">No se acompañan. Aplica Informe Jurídico Nº 09, de  fecha 14 de marzo de 2011 del Departamento Jurídico y Dictamen Nº 070791, de 2009, de la Contraloría General de la República.  
</t>
  </si>
  <si>
    <t xml:space="preserve">
I. Municipalidad de Cabo de Hornos
</t>
  </si>
  <si>
    <t xml:space="preserve">Jaime Patricio Fernández Alarcón, </t>
  </si>
  <si>
    <t>E mail: municipalidad@imcabodehornos.cl 
Página web: www.imcabodehornos.cl</t>
  </si>
  <si>
    <t xml:space="preserve">Calle O`Higgins Nº 189, comuna de Cabo de Hornos, Región de Magallanes y la Antártica Chilena.
</t>
  </si>
  <si>
    <t xml:space="preserve">Fono: 621011-621018-621449-621120 </t>
  </si>
  <si>
    <t xml:space="preserve"> Hornos</t>
  </si>
  <si>
    <t xml:space="preserve">
I. Municipalidad de Cabrero
</t>
  </si>
  <si>
    <t xml:space="preserve">Mario Alejandro Gierke Quevedo, </t>
  </si>
  <si>
    <t>http:// http://www.cabrero.cl/</t>
  </si>
  <si>
    <t xml:space="preserve">Las Delicias Nº 355, Comuna de Cabrero. Región del Bio-Bio.
</t>
  </si>
  <si>
    <t>Fono: (43) 2401813  (43) 2401800</t>
  </si>
  <si>
    <t>Cabrero</t>
  </si>
  <si>
    <t xml:space="preserve">
I. Municipalidad de Calama
</t>
  </si>
  <si>
    <t xml:space="preserve">Daniel Isaías Agusto Perez  </t>
  </si>
  <si>
    <t>Vicuña Mackenna Nº 2001, Calama.</t>
  </si>
  <si>
    <t xml:space="preserve">No se acompañan. Aplica Informe Jurídico Nº 09, de  fecha 14 de marzo de 2011 del Departamento Jurídico y Dictamen Nº 070791, de 2009, de la Contraloría General de la República.  </t>
  </si>
  <si>
    <t xml:space="preserve">
I. Municipalidad de Calbuco
</t>
  </si>
  <si>
    <t xml:space="preserve">Rubén Rolando Cárdenas Gómez   </t>
  </si>
  <si>
    <t>Correo electrónico: didecocalbuco@entelchile.net</t>
  </si>
  <si>
    <t xml:space="preserve">Federico Errázuriz Nº 210, Calbuco, Décima Región
</t>
  </si>
  <si>
    <t>Fono: 065- 2460701</t>
  </si>
  <si>
    <t>Calbuco</t>
  </si>
  <si>
    <t xml:space="preserve">
I. Municipalidad de Caldera
</t>
  </si>
  <si>
    <t xml:space="preserve">Correo electrónico: alcaldia@caldera.cl </t>
  </si>
  <si>
    <t xml:space="preserve">Cousiño Nº 395, comuna de Caldera, Tercera Región, casilla 24.
</t>
  </si>
  <si>
    <t>Fonos (52) 315234- 315260- 535560</t>
  </si>
  <si>
    <t>Caldera</t>
  </si>
  <si>
    <t xml:space="preserve">
I. Municipalidad de Calera de Tango.
</t>
  </si>
  <si>
    <t xml:space="preserve">Erasmo Agustín Valenzuela Santibáñez, </t>
  </si>
  <si>
    <t xml:space="preserve">Avenida Calera de Tango  Nº 345, comuna de Calera de Tango, Región Metropolitana.
</t>
  </si>
  <si>
    <t>Fono: 8108900</t>
  </si>
  <si>
    <t>Calera de Tango</t>
  </si>
  <si>
    <t xml:space="preserve">Alcalde Titular: Nelson Venegas Salazar, 
</t>
  </si>
  <si>
    <t xml:space="preserve">Calle Larga N° 2088, comuna de Calle Larga, Región de Valparaíso. </t>
  </si>
  <si>
    <t>Calle Larga</t>
  </si>
  <si>
    <t xml:space="preserve">
I. Municipalidad de Canela
</t>
  </si>
  <si>
    <t>Juan Bernardo Leyton Lemus,</t>
  </si>
  <si>
    <t>Correo electrónico: secretaria.canela@gmail.com, evecoar@gmail.com, didecocanela@gmail.com</t>
  </si>
  <si>
    <t xml:space="preserve">Luis Infante Nº 520, Canela baja, Comuna de Canela, IV Región de Coquimbo.
</t>
  </si>
  <si>
    <t>Fono: 53-2540088</t>
  </si>
  <si>
    <t xml:space="preserve"> Canela</t>
  </si>
  <si>
    <t xml:space="preserve">
I. Municipalidad de Cañete
</t>
  </si>
  <si>
    <t>Según Ley Orgánica Constitucional Nº 18.695, arts. 1º al 4º.</t>
  </si>
  <si>
    <t xml:space="preserve">Jorge James Radonich Barra  </t>
  </si>
  <si>
    <t>secretariamunicipal@municanete.cl</t>
  </si>
  <si>
    <t>Fono: (041) 220 90 00 – (041) 2209054</t>
  </si>
  <si>
    <t xml:space="preserve">Arturo Prat 220, comuna de Cañete, VIII Región del Bío Bío.
</t>
  </si>
  <si>
    <t>Bío Bío</t>
  </si>
  <si>
    <t xml:space="preserve">
I. Municipalidad de Carahue
</t>
  </si>
  <si>
    <t xml:space="preserve">Portales Nº295, Carahue, Novena Región.
</t>
  </si>
  <si>
    <t>Fonos (45) 651874</t>
  </si>
  <si>
    <t>Carahue</t>
  </si>
  <si>
    <t xml:space="preserve">
I. Municipalidad de Cartagena
</t>
  </si>
  <si>
    <t xml:space="preserve">Luis Rodrigo García Tapia.
</t>
  </si>
  <si>
    <t xml:space="preserve">alcaldia@cartagena-chile.cl </t>
  </si>
  <si>
    <t xml:space="preserve">Av. Casanova Nº 210, 
</t>
  </si>
  <si>
    <t xml:space="preserve"> Central Telefónica +56 35 200 700  </t>
  </si>
  <si>
    <t xml:space="preserve">
I. Municipalidad de Casablanca
</t>
  </si>
  <si>
    <t xml:space="preserve">Rodrigo Martínez Roca, </t>
  </si>
  <si>
    <t xml:space="preserve">Constitución N°111, comuna de Casablanca, provincia de Valparaíso, Quinta Región.
</t>
  </si>
  <si>
    <t>Fonos: 32-277-400</t>
  </si>
  <si>
    <t>Casablanca</t>
  </si>
  <si>
    <t xml:space="preserve">
I. Municipalidad de Castro
</t>
  </si>
  <si>
    <t xml:space="preserve">Blanco Nº 273, Castro, decima Región de Los Lagos. 
</t>
  </si>
  <si>
    <t xml:space="preserve">
I. Municipalidad de Cauquenes
</t>
  </si>
  <si>
    <t xml:space="preserve">Juan Carlos Muñoz Rojas, </t>
  </si>
  <si>
    <t xml:space="preserve">Antonio Varas Nº466, comuna de Cauquenes, Séptima Región
</t>
  </si>
  <si>
    <t>Fonos (73) 2563000, 2563002</t>
  </si>
  <si>
    <t xml:space="preserve"> Cauquenes</t>
  </si>
  <si>
    <t xml:space="preserve">
I. Municipalidad de  Catemu
</t>
  </si>
  <si>
    <t>Boris Ernesto Luksic Nieto,</t>
  </si>
  <si>
    <t xml:space="preserve">Calle Borjas García Huidobro Nº 025, comuna de Catemu,  provincia de Valparaíso, Quinta Región.
</t>
  </si>
  <si>
    <t xml:space="preserve"> Catemu</t>
  </si>
  <si>
    <t xml:space="preserve">
I. Municipalidad de Cerrillos
</t>
  </si>
  <si>
    <t xml:space="preserve">Arturo Aguirre Gacitúa, </t>
  </si>
  <si>
    <t>sec_alcalde@mcerrillos.cl – alcaldiacerrillos@gmail.com</t>
  </si>
  <si>
    <t xml:space="preserve">Piloto Lazo Nº 120, comuna de Cerrillos, Región Metropolitana.
</t>
  </si>
  <si>
    <t xml:space="preserve">
I. Municipalidad de Cerro Navia
</t>
  </si>
  <si>
    <t xml:space="preserve">Mauro Elias Tamayo Rozas, </t>
  </si>
  <si>
    <t xml:space="preserve">Del Consistorial Nº 6645, comuna de Cerro Navia, Región Metropolitana.
</t>
  </si>
  <si>
    <t>Cerrillos</t>
  </si>
  <si>
    <t xml:space="preserve">
I. Municipalidad de Chanco 
</t>
  </si>
  <si>
    <t xml:space="preserve">Viviana Escarlette Díaz Meza, </t>
  </si>
  <si>
    <t xml:space="preserve">Abdón Fuentealba Nº 334, comuna de Chanco, Región del Maule. 
</t>
  </si>
  <si>
    <t>Fono: (73) 551083</t>
  </si>
  <si>
    <t xml:space="preserve">
I. Municipalidad de Chañaral
</t>
  </si>
  <si>
    <t xml:space="preserve">Estanislao Raúl Salas Aguilera, </t>
  </si>
  <si>
    <t xml:space="preserve">www.municipalidadchanaral.munichanaral.cl </t>
  </si>
  <si>
    <t xml:space="preserve">Merino Jarpa Nº 801, comuna de Chañaral, Región de Atacama. 
</t>
  </si>
  <si>
    <t>Fono: (52) 543301</t>
  </si>
  <si>
    <t>Chañaral</t>
  </si>
  <si>
    <t xml:space="preserve">
I. Municipalidad de Chépica
</t>
  </si>
  <si>
    <t xml:space="preserve">Rebeca del Rosario Cofré Calderón.
</t>
  </si>
  <si>
    <t xml:space="preserve">18 de Septiembre Nº 3214, comuna de Chépica,  Sexta Región.
</t>
  </si>
  <si>
    <t xml:space="preserve"> Chépica</t>
  </si>
  <si>
    <t xml:space="preserve">
Gobernación Provincial de Choapa
</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</si>
  <si>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</si>
  <si>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</si>
  <si>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</si>
  <si>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Fono: 53 - 2422040</t>
  </si>
  <si>
    <t>Illapel</t>
  </si>
  <si>
    <t xml:space="preserve">
I. Municipalidad de Chiguayante
</t>
  </si>
  <si>
    <t xml:space="preserve">José Antonio Rivas Villalobos. </t>
  </si>
  <si>
    <t xml:space="preserve">Orozimbo Barbosa Nº 104, comuna de Chiguayante, Región del Biobío.
</t>
  </si>
  <si>
    <t xml:space="preserve">Fono: 41-2508100
         41-2508123
</t>
  </si>
  <si>
    <t>Chiguayante</t>
  </si>
  <si>
    <t>No corresponde</t>
  </si>
  <si>
    <t xml:space="preserve">
I. Municipalidad de Chile Chico.
</t>
  </si>
  <si>
    <t xml:space="preserve">Ricardo Enrique Ibarra Valdebenito, </t>
  </si>
  <si>
    <t xml:space="preserve">Bernardo O’ Higgins Nº 333, comuna de Chile Chico, Décima Región
</t>
  </si>
  <si>
    <t>Fonos (67) 411268- 411359</t>
  </si>
  <si>
    <t>Chile Chico</t>
  </si>
  <si>
    <t xml:space="preserve">No se acompañan. Aplica Informe Jurídico Nº 09, de fecha 14 de marzo de 2011 del Departamento Jurídico y Dictamen Nº 070791, de 2009, de la Contraloría General de la República.
</t>
  </si>
  <si>
    <t xml:space="preserve">
I. Municipalidad de Chillán
</t>
  </si>
  <si>
    <t xml:space="preserve">Sergio Zarzar Andonie, </t>
  </si>
  <si>
    <t>Fonos (42) 433300</t>
  </si>
  <si>
    <t>Chillán</t>
  </si>
  <si>
    <t>Se acompañan Antecedentes Financieros correspondientes al año 2009, aprobados por el Subdepartamento  de Supervisión Financiera Nacional.</t>
  </si>
  <si>
    <t xml:space="preserve">
I. Municipalidad de Chillán Viejo
</t>
  </si>
  <si>
    <t xml:space="preserve">Felipe Eduardo Aylwin Lagos.
</t>
  </si>
  <si>
    <t>Chillán Viejo</t>
  </si>
  <si>
    <t xml:space="preserve">
I. Municipalidad de Chimbarongo
</t>
  </si>
  <si>
    <t xml:space="preserve">Marco Antonio Contreras Jorquera  </t>
  </si>
  <si>
    <t>Javiera Carrera Nº 511, Chimbarongo.</t>
  </si>
  <si>
    <t>Chimbarongo</t>
  </si>
  <si>
    <t>Ilustre Municipalidad de Chol Chol</t>
  </si>
  <si>
    <t xml:space="preserve">Luis Huirilef Barra, 
</t>
  </si>
  <si>
    <t xml:space="preserve">Calle Perez N° 449, comuna de Chol Chol. </t>
  </si>
  <si>
    <t>Chol Chol</t>
  </si>
  <si>
    <t>opdcholchol@gmail.com</t>
  </si>
  <si>
    <t xml:space="preserve">
I. Municipalidad de Cisnes 
</t>
  </si>
  <si>
    <t xml:space="preserve">Francisco Roncagliolo Lepio   </t>
  </si>
  <si>
    <t>Rafael Sotomayor Nº191, comuna de Cisnes, Provincia de Aysén, Undécima Región de Aysén.</t>
  </si>
  <si>
    <t>Cisnes</t>
  </si>
  <si>
    <t xml:space="preserve">
Ilustre Municipalidad de Cobquecura
</t>
  </si>
  <si>
    <t xml:space="preserve">Julio Manuel Alberto Fuentes Alarcón. </t>
  </si>
  <si>
    <t xml:space="preserve">Fonos (42) 1971648
</t>
  </si>
  <si>
    <t>Cobquecura</t>
  </si>
  <si>
    <t xml:space="preserve">
I. Municipalidad de Cochrane
</t>
  </si>
  <si>
    <t xml:space="preserve">Constitución Política de la República, artículo 107
Indefinida
</t>
  </si>
  <si>
    <t xml:space="preserve">Patricio Ismael Ulloa Georgia, </t>
  </si>
  <si>
    <t>trabajodesco@outlook.com</t>
  </si>
  <si>
    <t xml:space="preserve">Calle Esmeralda Nº398, Cochrane, Región de Aysén, 
</t>
  </si>
  <si>
    <t xml:space="preserve"> Cochrane</t>
  </si>
  <si>
    <t xml:space="preserve">
I. Municipalidad de Codegua
</t>
  </si>
  <si>
    <t xml:space="preserve">Ana María Silva Gutiérrez      </t>
  </si>
  <si>
    <t xml:space="preserve">O’Higgins Nº 376, Codegua, provincia de Cachapoal, Sexta Región.
</t>
  </si>
  <si>
    <t xml:space="preserve"> soporte@municipalidaddecodegua.cl</t>
  </si>
  <si>
    <t>Codegua</t>
  </si>
  <si>
    <t xml:space="preserve">
I. Municipalidad de Coelemu
</t>
  </si>
  <si>
    <t xml:space="preserve">Alejandro Rodrigo Pedreros Urrutia. </t>
  </si>
  <si>
    <t>Coelemu</t>
  </si>
  <si>
    <t xml:space="preserve">
I. Municipalidad de Coihueco
</t>
  </si>
  <si>
    <t xml:space="preserve">Carlos Luis Chandía Alarcón
</t>
  </si>
  <si>
    <t>Fono: 42-2471002- 2471007</t>
  </si>
  <si>
    <t>Coihueco</t>
  </si>
  <si>
    <t xml:space="preserve">
I. Municipalidad de Colina
</t>
  </si>
  <si>
    <t xml:space="preserve">Mario Antonio Olavarría Rodríguez        
Subrogante: Elizabeth Arellano Quiroga, 
</t>
  </si>
  <si>
    <t xml:space="preserve">Avenida Colina 700, comuna de Colina, Región Metropolitana
</t>
  </si>
  <si>
    <t xml:space="preserve">Fonos (02) 7073300, </t>
  </si>
  <si>
    <t xml:space="preserve">
I. Municipalidad de Collipulli
</t>
  </si>
  <si>
    <t xml:space="preserve">Manuel Jesús Macaya Ramírez,  </t>
  </si>
  <si>
    <t>leopoldorosales@gmail.com
direcfinanzas@municipalidadcollipulli.cl</t>
  </si>
  <si>
    <t xml:space="preserve">Avenida Saavedra Sur Nº 1355, comuna de Collipulli, Región de la Araucanía.
</t>
  </si>
  <si>
    <t>Fono: 45- 993052 / 918464 / 918460 
/ 2918460</t>
  </si>
  <si>
    <t>Collipulli</t>
  </si>
  <si>
    <t xml:space="preserve">
I. Municipalidad de Combarbalá
</t>
  </si>
  <si>
    <t xml:space="preserve">Pedro Miguel Ángel Castillo Díaz, </t>
  </si>
  <si>
    <t xml:space="preserve">Plaza de Armas Nº 438, provincia de Limarí, comuna de Combarbalá, Región de Coquimbo.
</t>
  </si>
  <si>
    <t>Fono (53) 741033
        (53) 741133
        (53) 741007</t>
  </si>
  <si>
    <t>Combarbalá</t>
  </si>
  <si>
    <t xml:space="preserve">
I. Municipalidad de Concepción
</t>
  </si>
  <si>
    <t xml:space="preserve">Álvaro Andrés Ortiz Vera. </t>
  </si>
  <si>
    <t>Fonos (41) 266500</t>
  </si>
  <si>
    <t xml:space="preserve">O’ Higgins Nº 525, comuna de Concepción, Octava Región.
Casilla 107- C
</t>
  </si>
  <si>
    <t xml:space="preserve">
I. Municipalidad de Concón
</t>
  </si>
  <si>
    <t xml:space="preserve">Oscar Armando Sumonte González, </t>
  </si>
  <si>
    <t xml:space="preserve">. Teléfono: (56 32) 381 6000 </t>
  </si>
  <si>
    <t xml:space="preserve">1. Avenida Santa Laura Nº 567, comuna de Concón, Región de Valparaíso.
</t>
  </si>
  <si>
    <t>oficinadepartes@concon.cl</t>
  </si>
  <si>
    <t xml:space="preserve"> Concón</t>
  </si>
  <si>
    <t xml:space="preserve">
I. Municipalidad de Constitución
</t>
  </si>
  <si>
    <t xml:space="preserve">Carlos Moisés Valenzuela Gajardo, </t>
  </si>
  <si>
    <t>Portales Nº450, Constitución, Séptima Región.</t>
  </si>
  <si>
    <t>Constitución</t>
  </si>
  <si>
    <t xml:space="preserve">Se acompaña certificado financiero correspondiente al año 2013, aprobado por el departamento de administración y finanzas. 
</t>
  </si>
  <si>
    <t xml:space="preserve">
I. Municipalidad de Contulmo
</t>
  </si>
  <si>
    <t xml:space="preserve">Diego Ibáñez Burgos </t>
  </si>
  <si>
    <t xml:space="preserve"> alcaldía@contulmo.cl </t>
  </si>
  <si>
    <t xml:space="preserve">Calle Lanalhue Nº 130, Contulmo , VIII Región.
</t>
  </si>
  <si>
    <t>Fonos (41)2618142</t>
  </si>
  <si>
    <t>Contulmo</t>
  </si>
  <si>
    <t xml:space="preserve">
I. Municipalidad de Copiapó
</t>
  </si>
  <si>
    <t>Marcos Rodrigo López Rivera</t>
  </si>
  <si>
    <t>Chacabuco Nº 857, Copiapó, Tercera Región</t>
  </si>
  <si>
    <t>91001: Administración Pública</t>
  </si>
  <si>
    <t xml:space="preserve">Se acompañan Balance de comprobación y de Saldos, correspondientes al año 2009, aprobados por la Unidad de Supervisión Financiera Nacional. </t>
  </si>
  <si>
    <t xml:space="preserve">
I. Municipalidad de Conchalí
</t>
  </si>
  <si>
    <t xml:space="preserve">Carlos Guillermo Sottolichio Urquiza
</t>
  </si>
  <si>
    <t xml:space="preserve">Avenida Independencia Nº 3499, comuna de Conchalí, Región Metropolitana.
</t>
  </si>
  <si>
    <t>Conchalí</t>
  </si>
  <si>
    <t xml:space="preserve">
I. Municipalidad de Coquimbo
</t>
  </si>
  <si>
    <t xml:space="preserve">Alcalde Titular: Marcelo Alejandro Pereira Peralta; </t>
  </si>
  <si>
    <t xml:space="preserve">Bilbao Nº 348, ciudad de Coquimbo, Cuarta Región.
</t>
  </si>
  <si>
    <t>Fono 51- 335300</t>
  </si>
  <si>
    <t xml:space="preserve">
I. Municipalidad de Coronel
</t>
  </si>
  <si>
    <t xml:space="preserve">Boris Felipe Chamorro Rebolledo.
</t>
  </si>
  <si>
    <t>Bannen 70, Coronel, Octava Región.</t>
  </si>
  <si>
    <t>91001: Administración Pública.</t>
  </si>
  <si>
    <t xml:space="preserve">
I. Municipalidad de Corral
</t>
  </si>
  <si>
    <t xml:space="preserve">Gastón Pérez González, </t>
  </si>
  <si>
    <t xml:space="preserve">Calle  Esmeralda Nº 145, Comuna de Corral, XIV Región de los Ríos.
</t>
  </si>
  <si>
    <t>Fono: 63-471808</t>
  </si>
  <si>
    <t>Corral</t>
  </si>
  <si>
    <t xml:space="preserve">
I. Municipalidad de Coyhaique
</t>
  </si>
  <si>
    <t xml:space="preserve">Rigoberto Alejandro Huala Canumán, </t>
  </si>
  <si>
    <t>Francisco Bilbao Nº357, Coyhaique, Undécima Región.</t>
  </si>
  <si>
    <t xml:space="preserve">
I. Municipalidad de Cunco
</t>
  </si>
  <si>
    <t xml:space="preserve">Alfonso Coke Candía, 
</t>
  </si>
  <si>
    <t>info@municunco.cl</t>
  </si>
  <si>
    <t xml:space="preserve">Calle Pedro Aguirre Cerda Nº580,  Comuna de Cunco.
</t>
  </si>
  <si>
    <t>Mesa Central: (56) (45) 200101</t>
  </si>
  <si>
    <t>Cunco</t>
  </si>
  <si>
    <t xml:space="preserve">
I. Municipalidad de Curacautín
</t>
  </si>
  <si>
    <t xml:space="preserve">Jorge Rolando Saquel Albarrán, </t>
  </si>
  <si>
    <t xml:space="preserve">O’ Higgins  Nº 796, comuna de Curacautín, Novena Región
Casilla 100 
</t>
  </si>
  <si>
    <t>Fonos (45) 881226 882902</t>
  </si>
  <si>
    <t>Curacautín</t>
  </si>
  <si>
    <t xml:space="preserve">
I. Municipalidad de Curanilahue
</t>
  </si>
  <si>
    <t xml:space="preserve">Luis Alberto Gengnagel Gutiérrez, </t>
  </si>
  <si>
    <t xml:space="preserve">Ernesto Riquelme Nº701, comuna de Curanilahue
</t>
  </si>
  <si>
    <t>Fono (41) - 2405900</t>
  </si>
  <si>
    <t>Curanilahue</t>
  </si>
  <si>
    <t xml:space="preserve">
I. Municipalidad de Curacaví
</t>
  </si>
  <si>
    <t xml:space="preserve">Juan Pablo Barros Basso. </t>
  </si>
  <si>
    <t xml:space="preserve"> social@municipalidadcuracavi.cl</t>
  </si>
  <si>
    <t xml:space="preserve">Avda. Ambrosio O´Higgins Nº1305
</t>
  </si>
  <si>
    <t>Fono: (02) 22992100 - 22992141</t>
  </si>
  <si>
    <t xml:space="preserve"> Curacaví</t>
  </si>
  <si>
    <t xml:space="preserve">
I. Municipalidad de Curepto
</t>
  </si>
  <si>
    <t xml:space="preserve">René Alejandro Concha González, </t>
  </si>
  <si>
    <t xml:space="preserve">Plaza de Armas S/N, comuna de Curepto, Región del Maule. 
</t>
  </si>
  <si>
    <t>Fono: (075) 2552300</t>
  </si>
  <si>
    <t xml:space="preserve">
I. Municipalidad de Curicó
</t>
  </si>
  <si>
    <t xml:space="preserve">Javier Antonio Muñoz Riquelme </t>
  </si>
  <si>
    <t xml:space="preserve"> secretariamunicipal@curico.cl</t>
  </si>
  <si>
    <t xml:space="preserve">Estado Nº 279, piso 2, comuna de Curicó, Séptima Región
</t>
  </si>
  <si>
    <t xml:space="preserve">
I. Municipalidad de Diego de Almagro
</t>
  </si>
  <si>
    <t xml:space="preserve">Isaías Florencio Zavala Torres, </t>
  </si>
  <si>
    <t xml:space="preserve">Juan Martínez Nº 1403, comuna de Diego de Almagro, Tercera Región, casilla 13.
</t>
  </si>
  <si>
    <t>Fonos (52) 441049- 441534- 441027</t>
  </si>
  <si>
    <t>Diego de Almagro</t>
  </si>
  <si>
    <t xml:space="preserve">
I. Municipalidad de Doñihue
</t>
  </si>
  <si>
    <t xml:space="preserve">RICARDO BORIS ACUÑA GONZÁLEZ
</t>
  </si>
  <si>
    <t xml:space="preserve">Avenida Estación N° 344, Comuna de Doñihue
</t>
  </si>
  <si>
    <t>Doñihue</t>
  </si>
  <si>
    <t xml:space="preserve">
I. Municipalidad de El Bosque
</t>
  </si>
  <si>
    <t xml:space="preserve">Sadi Leonardo Melo Moya (Alcalde Titular) </t>
  </si>
  <si>
    <t xml:space="preserve">Alejandro Guzmán Nº735, comuna de El Bosque.
</t>
  </si>
  <si>
    <t>Fono 5401600 – 5401671 – 5274299</t>
  </si>
  <si>
    <t>El Bosque.</t>
  </si>
  <si>
    <t xml:space="preserve">
I. Municipalidad de El Carmen.
</t>
  </si>
  <si>
    <t>Municipalidad.</t>
  </si>
  <si>
    <t xml:space="preserve">José Hernando San Martín Rubilar, </t>
  </si>
  <si>
    <t>91001.</t>
  </si>
  <si>
    <t>Se acompaña Certificado Financiero, correspondiente al año 2009, aprobados por el Sub Departamento de Supervisión Financiera Nacional.</t>
  </si>
  <si>
    <t xml:space="preserve">
I. Municipalidad de El Monte
</t>
  </si>
  <si>
    <t xml:space="preserve">Francisco Javier Gómez Ramirez 
Alcalde 
</t>
  </si>
  <si>
    <t xml:space="preserve">Avenida Los Libertadores Nº 277, comuna de El Monte,   Región Metropolitana.
</t>
  </si>
  <si>
    <t>Fonos 8182503- 8182531</t>
  </si>
  <si>
    <t>El Monte</t>
  </si>
  <si>
    <t xml:space="preserve">
I. Municipalidad de El Quisco
</t>
  </si>
  <si>
    <t>Constitución Política de la República, artículo 118.</t>
  </si>
  <si>
    <t xml:space="preserve">Natalia Andrea Carrasco Pizarro, </t>
  </si>
  <si>
    <t xml:space="preserve">Avenida Francia 011, El Quisco. Región de Valparaíso.
</t>
  </si>
  <si>
    <t>http://www.elquisco.cl/</t>
  </si>
  <si>
    <t xml:space="preserve"> El Quisco</t>
  </si>
  <si>
    <t xml:space="preserve">
I. Municipalidad de El Tabo
</t>
  </si>
  <si>
    <t xml:space="preserve">Emilio Osvaldo Jorquera Romero, </t>
  </si>
  <si>
    <t xml:space="preserve">Las Cruces Norte Nº 401, comuna de El Tabo, Región de Valparaíso. 
</t>
  </si>
  <si>
    <t xml:space="preserve">Teléfono: 35-2203500 </t>
  </si>
  <si>
    <t>El Tabo</t>
  </si>
  <si>
    <t xml:space="preserve">
I. Municipalidad de Estación Central
</t>
  </si>
  <si>
    <t xml:space="preserve">Rodrigo Javier Delgado Mocarquer </t>
  </si>
  <si>
    <t>Av. Libertador Bernardo O¨Higgins Nº3920, Estación Central, Región Metropolitana.</t>
  </si>
  <si>
    <t xml:space="preserve">
I. Municipalidad de Florida
</t>
  </si>
  <si>
    <t xml:space="preserve">Jorge Eliecer Roa Villegas  </t>
  </si>
  <si>
    <t xml:space="preserve"> info@muniflorida.cl – jroa@muniflorida.cl</t>
  </si>
  <si>
    <t xml:space="preserve">Arturo Prat N º 675 Comuna de Florida, Región del Bío Bío.
</t>
  </si>
  <si>
    <t>Teléfono: 2668900</t>
  </si>
  <si>
    <t>Florida</t>
  </si>
  <si>
    <t xml:space="preserve">
I. Municipalidad de Freire
</t>
  </si>
  <si>
    <t xml:space="preserve">José Isafor Bravo Burgos. </t>
  </si>
  <si>
    <t xml:space="preserve">Pedro Camalez 85, comuna de Freire, Novena Región
</t>
  </si>
  <si>
    <t>Fono Mesa Central: 045 2922300</t>
  </si>
  <si>
    <t>Freire</t>
  </si>
  <si>
    <t xml:space="preserve">
I. Municipalidad de Freirina
</t>
  </si>
  <si>
    <t xml:space="preserve">César Antonio Orellana Orellana, </t>
  </si>
  <si>
    <t xml:space="preserve"> alcaldía@imfreirina.cl</t>
  </si>
  <si>
    <t xml:space="preserve">Edificio Consistorial, calle O´Higgins Nº 1016, comuna de Freirina, Región de Atacama. 
</t>
  </si>
  <si>
    <t>Fono: (51) 2518713- 518761</t>
  </si>
  <si>
    <t>Freirina</t>
  </si>
  <si>
    <t xml:space="preserve">
I. Municipalidad de FRESIA
</t>
  </si>
  <si>
    <t xml:space="preserve">Rodrigo Ernesto Guarda Barrientos. </t>
  </si>
  <si>
    <t xml:space="preserve"> alcaldemunifresia@gmail.com
mgonzalez@munifresi@gmail.com (Secretario Municipal Mauro Gonzalez).</t>
  </si>
  <si>
    <t xml:space="preserve">San Francisco Nº 124, comuna de Fresia, Región de Los Lagos.
</t>
  </si>
  <si>
    <t>Fono: 065-2772700</t>
  </si>
  <si>
    <t>Fresia</t>
  </si>
  <si>
    <t xml:space="preserve">
I. Municipalidad de Frutillar
</t>
  </si>
  <si>
    <t xml:space="preserve">Claus Pedro Lindemann Vierth,     </t>
  </si>
  <si>
    <t>Philippi Nº 753, comuna de Frutillar, Provincia de Llanquihue, Décima Región de Los Lagos.</t>
  </si>
  <si>
    <t>Frutillar</t>
  </si>
  <si>
    <t xml:space="preserve">
I. Municipalidad de Futrono
</t>
  </si>
  <si>
    <t xml:space="preserve">Claudio Rosamel Lavado Castro, </t>
  </si>
  <si>
    <t>: contacto@munifutrono.cl</t>
  </si>
  <si>
    <t xml:space="preserve">Avda. Balmaceda Esquina Alessandri S/N
</t>
  </si>
  <si>
    <t xml:space="preserve">
I. Municipalidad de Galvarino
</t>
  </si>
  <si>
    <t xml:space="preserve">José Miguel Hernández Saffirio       </t>
  </si>
  <si>
    <t>Independencia Nº 90, Galvarino, Novena Región</t>
  </si>
  <si>
    <t>Galvarino</t>
  </si>
  <si>
    <t>Se acompaña Certificado Financiero correspondiente al 2008, aprobado por la Unidad de Supervisión Nacional.</t>
  </si>
  <si>
    <t xml:space="preserve">
I. Municipalidad de Gorbea
</t>
  </si>
  <si>
    <t xml:space="preserve">Guido Germán Siegmund González, </t>
  </si>
  <si>
    <t xml:space="preserve">Ramón Freire Nº 590, comuna de Gorbea, Provincia de Cautín, IX Región.
</t>
  </si>
  <si>
    <t xml:space="preserve">Teléfonos: (45) 201900 </t>
  </si>
  <si>
    <t xml:space="preserve"> Gorbea</t>
  </si>
  <si>
    <t xml:space="preserve">
I. Municipalidad de Graneros 
</t>
  </si>
  <si>
    <t xml:space="preserve">Claudio Rafael Segovia Cofré </t>
  </si>
  <si>
    <t>Plaza de Armas S/Nº, Graneros, Sexta Región.</t>
  </si>
  <si>
    <t xml:space="preserve"> Graneros</t>
  </si>
  <si>
    <t xml:space="preserve">
I. Municipalidad de Hualañé
</t>
  </si>
  <si>
    <t xml:space="preserve">Claudio Pucher Lizama  </t>
  </si>
  <si>
    <t xml:space="preserve">Libertad Nº90, comuna de Hualañé, Séptima Región
</t>
  </si>
  <si>
    <t xml:space="preserve">Fonos (75) 481004, 481028, </t>
  </si>
  <si>
    <t>Hualañé</t>
  </si>
  <si>
    <t xml:space="preserve">No se acompañan. Aplica Informe Jurídico Nº 09, de  fecha 14 de marzo de 2011 del Departamento Jurídico y Dictamen Nº 070791, de 2009, de la Contraloría General de la República.  
.
</t>
  </si>
  <si>
    <t xml:space="preserve">
I. Municipalidad de Hualpén
</t>
  </si>
  <si>
    <t>Marcelo Enrique Rivera Arancibia,</t>
  </si>
  <si>
    <t xml:space="preserve">Chaiten Nº 8070, comuna de Hualpén, Octava Región. 
</t>
  </si>
  <si>
    <t xml:space="preserve">Fonos (41) 425501
</t>
  </si>
  <si>
    <t>Hualpén</t>
  </si>
  <si>
    <t xml:space="preserve">Se acompaña Certificado Financiero de fecha 29 de agosto del 2008, correspondiente al año 2007, aprobado por la Unidad de Supervisión Financiera Nacional. 
Patrimonio $4.363.178.059.-
</t>
  </si>
  <si>
    <t xml:space="preserve">
Gobernación Provincial Del Tamarugal.
</t>
  </si>
  <si>
    <t xml:space="preserve">Tamarugal Nº 180, comuna de Pozo Almonte, Región de Tarapacá. 
</t>
  </si>
  <si>
    <t>Pozo Almonte</t>
  </si>
  <si>
    <t xml:space="preserve">
I. Municipalidad de Hualqui
</t>
  </si>
  <si>
    <t xml:space="preserve">Ricardo Fuentes Palma              </t>
  </si>
  <si>
    <t xml:space="preserve"> renatogalan@chile.com</t>
  </si>
  <si>
    <t xml:space="preserve">Freire Nº 351, comuna de, Octava Región.
</t>
  </si>
  <si>
    <t xml:space="preserve">
I. Municipalidad de Huara
</t>
  </si>
  <si>
    <t xml:space="preserve">José Andrés Bartolo Vinaya, </t>
  </si>
  <si>
    <t>Fono: 2463200</t>
  </si>
  <si>
    <t xml:space="preserve">Vicuña Mackenna S/N°, Comuna de Huara, Provincia de Tamarugal, Región de Tarapacá.
</t>
  </si>
  <si>
    <t>Tamarugal</t>
  </si>
  <si>
    <t xml:space="preserve">
I. Municipalidad de Huasco
</t>
  </si>
  <si>
    <t xml:space="preserve">Rodrigo Sebastián Loyola Morenilla, </t>
  </si>
  <si>
    <t xml:space="preserve"> Teléfono: 051-531039-531042-531010</t>
  </si>
  <si>
    <t xml:space="preserve">Calle Graig Nª 530, comuna de Huasco, Región de Atacama
</t>
  </si>
  <si>
    <t>http://www.imhuasco.cl</t>
  </si>
  <si>
    <t xml:space="preserve"> Huasco</t>
  </si>
  <si>
    <t xml:space="preserve">
I. Municipalidad de Huechuraba
</t>
  </si>
  <si>
    <t xml:space="preserve">Carlos César Luis Cuadrado Prats   
Alcalde
</t>
  </si>
  <si>
    <t xml:space="preserve">Avenida Premio Nobel Nº5555, comuna de Huechuraba.
</t>
  </si>
  <si>
    <t>Fono 27511100</t>
  </si>
  <si>
    <t xml:space="preserve">No se acompañan. Aplica Informe Jurídico Nº 09, de  fecha 14 de marzo de 2011 del Departamento Jurídico y Dictamen Nº 070791, de 2009, de la Contraloría General de la República.
</t>
  </si>
  <si>
    <t xml:space="preserve">
I. Municipalidad de Illapel
</t>
  </si>
  <si>
    <t xml:space="preserve">Denis Enrique Cortés Vargas </t>
  </si>
  <si>
    <t>Constitución 24, Illapel, Cuarta Región.</t>
  </si>
  <si>
    <t xml:space="preserve"> Illapel</t>
  </si>
  <si>
    <t xml:space="preserve">
I. Municipalidad de Independencia
</t>
  </si>
  <si>
    <t xml:space="preserve">Gonzalo Durán Baronti, </t>
  </si>
  <si>
    <t xml:space="preserve">relacionespublicas@independencia.cl
</t>
  </si>
  <si>
    <t xml:space="preserve">Avda. Independencia Nº 834, comuna de Independencia,  Región Metropolitana .
</t>
  </si>
  <si>
    <t>Fono: 4442000</t>
  </si>
  <si>
    <t xml:space="preserve">
I. Municipalidad de Iquique
</t>
  </si>
  <si>
    <t xml:space="preserve">Jorge Alejandro Soria Quiroga, </t>
  </si>
  <si>
    <t>Tarapacá Nº 477, Iquique, Primera Región.</t>
  </si>
  <si>
    <t xml:space="preserve">
I. Municipalidad de Isla de Maipo
</t>
  </si>
  <si>
    <t xml:space="preserve">Carlos Francisco Adasme Godoy </t>
  </si>
  <si>
    <t xml:space="preserve">Alcalde David López Nº09, comuna de Isla de Maipo, Región Metropolitana.
</t>
  </si>
  <si>
    <t xml:space="preserve">Fono 56-2-8769100
</t>
  </si>
  <si>
    <t>Isla de Maipo</t>
  </si>
  <si>
    <t xml:space="preserve">
I. Municipalidad de Isla de Pascua
</t>
  </si>
  <si>
    <t xml:space="preserve">Pedro Pablo Edmunds Paoa           </t>
  </si>
  <si>
    <t xml:space="preserve">Atamu Tekena S/N, comuna de Isla de Pascua, Quinta Región.
</t>
  </si>
  <si>
    <t>Fono: (56-32) 2100226 2100230</t>
  </si>
  <si>
    <t>Se acompaña Certificado Financiero, correspondiente al año 2009, aprobados por el Sub Departamento de Supervisión Financiera Nacional</t>
  </si>
  <si>
    <t xml:space="preserve">
I. Municipalidad de La Calera
</t>
  </si>
  <si>
    <t xml:space="preserve">Trinidad del Carmen Rojas Augusto, </t>
  </si>
  <si>
    <t xml:space="preserve">Marathon Nº312, comuna de La Calera, quinta Región 
</t>
  </si>
  <si>
    <t>Fonos (33) 2381700, 2381701.</t>
  </si>
  <si>
    <t xml:space="preserve"> La Calera</t>
  </si>
  <si>
    <t xml:space="preserve">
I. Municipalidad de La Cisterna
</t>
  </si>
  <si>
    <t xml:space="preserve">Reginaldo Santiago Rebolledo Pizarro    </t>
  </si>
  <si>
    <t xml:space="preserve">Pedro Aguirre Cerda Nº0161, La Cisterna.
</t>
  </si>
  <si>
    <t>La Cisterna</t>
  </si>
  <si>
    <t xml:space="preserve">
I. Municipalidad de Lago Ranco
</t>
  </si>
  <si>
    <t xml:space="preserve">Miguel Meza Shwenke, </t>
  </si>
  <si>
    <t xml:space="preserve">Calle Viña del Mar Nº 345, Lago Ranco.
</t>
  </si>
  <si>
    <t>Lago Ranco</t>
  </si>
  <si>
    <t xml:space="preserve">
I. Municipalidad de Lampa
</t>
  </si>
  <si>
    <t xml:space="preserve">Graciela Ortúzar Novoa          </t>
  </si>
  <si>
    <t xml:space="preserve">Baquedano Nº 824, comuna de Lampa, Región Metropolitana.
</t>
  </si>
  <si>
    <t xml:space="preserve">
Ilustre Municipalidad de Lanco
</t>
  </si>
  <si>
    <t xml:space="preserve">Rolando Peña Riquelme, </t>
  </si>
  <si>
    <t>: alcaldia@munilanco.cl</t>
  </si>
  <si>
    <t xml:space="preserve">Libertad N° 251, Comuna de Lanco.
</t>
  </si>
  <si>
    <t xml:space="preserve">Fonos: 63-670100 / 670101.
</t>
  </si>
  <si>
    <t xml:space="preserve"> Lanco</t>
  </si>
  <si>
    <t xml:space="preserve">
I. Municipalidad de Las Condes
</t>
  </si>
  <si>
    <t>comunicaciones@lascondes.cl</t>
  </si>
  <si>
    <t xml:space="preserve">Avda. Apoquindo Nº 3400, comuna de Las Condes, Región Metropolitana.
</t>
  </si>
  <si>
    <t>Fonos: 9507008 – 9507009</t>
  </si>
  <si>
    <t>Las Condes,</t>
  </si>
  <si>
    <t xml:space="preserve">
I. Municipalidad de La Florida
</t>
  </si>
  <si>
    <t xml:space="preserve">Rodolfo Carter Fernández, </t>
  </si>
  <si>
    <t xml:space="preserve">Serafín Zamora Nº 6600, La Florida, Región Metropolitana. </t>
  </si>
  <si>
    <t>Teléfono: 6365000;</t>
  </si>
  <si>
    <t xml:space="preserve">
I. Municipalidad de La Granja
</t>
  </si>
  <si>
    <t xml:space="preserve">Avenida Américo Vespucio 002, paradero 25, comuna de La Granja, Región Metropolitana.
</t>
  </si>
  <si>
    <t>Fono 5503700</t>
  </si>
  <si>
    <t>La Granja</t>
  </si>
  <si>
    <t xml:space="preserve">
I. Municipalidad de La Higuera 
</t>
  </si>
  <si>
    <t>Constitución Política de la República, artículo 118 y siguientes.</t>
  </si>
  <si>
    <t xml:space="preserve">Yerko Hernaldo Galleguillos Ossandón, 
</t>
  </si>
  <si>
    <t xml:space="preserve">Avenida La Paz Nº 2, Comuna de La Higuera. Región de Coquimbo.
</t>
  </si>
  <si>
    <t xml:space="preserve">Teléfono: 51-2-429902 </t>
  </si>
  <si>
    <t>La Higuera.</t>
  </si>
  <si>
    <t xml:space="preserve">
I. Municipalidad de La Ligua
</t>
  </si>
  <si>
    <t xml:space="preserve">Rodrigo Sánchez Villalobos, </t>
  </si>
  <si>
    <t>Portales Nº 555, La Ligua, Quinta Región.</t>
  </si>
  <si>
    <t>La Ligua</t>
  </si>
  <si>
    <t xml:space="preserve">
I. Municipalidad de La Pintana
</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</si>
  <si>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</si>
  <si>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</si>
  <si>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</si>
  <si>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 xml:space="preserve">
I. Municipalidad de La Reina
</t>
  </si>
  <si>
    <t>José Manuel Palacios Parra ,</t>
  </si>
  <si>
    <t>La Reina.</t>
  </si>
  <si>
    <t xml:space="preserve">
I. Municipalidad de La Serena.
</t>
  </si>
  <si>
    <t xml:space="preserve">Roberto Elías Jacob Jure, </t>
  </si>
  <si>
    <t>Arturo Prat Nº 451, comuna de La Serena, Cuarta Región.</t>
  </si>
  <si>
    <t xml:space="preserve">
I. Municipalidad de La Unión 
</t>
  </si>
  <si>
    <t xml:space="preserve">Aldo Rodrigo Pinuer Solis </t>
  </si>
  <si>
    <t xml:space="preserve">Arturo Prat  N° 680, comuna de La Unión, Décima Región.
</t>
  </si>
  <si>
    <t>Fonos (64) 322441- 322445</t>
  </si>
  <si>
    <t xml:space="preserve"> La Unión</t>
  </si>
  <si>
    <t xml:space="preserve">
I. Municipalidad de Lago Verde
</t>
  </si>
  <si>
    <t xml:space="preserve">Nelson Fredy Opazo López, 
</t>
  </si>
  <si>
    <t>Teléfono: 67-2 573180 / 67-2-573181</t>
  </si>
  <si>
    <t xml:space="preserve">Calle Cacique Blanco Nº 131, Comuna de Lago Verde, Región de Aysén. 
</t>
  </si>
  <si>
    <t>http://lagoverdeaysen.cl   parteslagoverde@gmail.com</t>
  </si>
  <si>
    <t xml:space="preserve"> Lago Verde</t>
  </si>
  <si>
    <t xml:space="preserve">
I. Municipalidad de Lautaro
</t>
  </si>
  <si>
    <t xml:space="preserve">Raúl Alberto Schifferli Díaz.  </t>
  </si>
  <si>
    <t xml:space="preserve">Fono (45) 5315115 </t>
  </si>
  <si>
    <t>IX Región de la Araucanía</t>
  </si>
  <si>
    <t xml:space="preserve">Bernardo O’Higgins 1032, c. IX Región de la Araucanía
</t>
  </si>
  <si>
    <t xml:space="preserve">
I. Municipalidad de Lebu
</t>
  </si>
  <si>
    <t xml:space="preserve">Cristian Peña Morales   </t>
  </si>
  <si>
    <t xml:space="preserve">Andres Bello Nº 233, comuna de Lebu, Octava Región
</t>
  </si>
  <si>
    <t xml:space="preserve"> Lebu</t>
  </si>
  <si>
    <t xml:space="preserve">
I. Municipalidad de Licantén
</t>
  </si>
  <si>
    <t xml:space="preserve">Oscar Marcelo Fernández Vilos 
</t>
  </si>
  <si>
    <t xml:space="preserve">Juan Esteban Montero N°25, comuna de Licantén,  provincia de Curicó, Séptima Región.
</t>
  </si>
  <si>
    <t xml:space="preserve"> Licantén</t>
  </si>
  <si>
    <t xml:space="preserve">
I. Municipalidad de Limache
</t>
  </si>
  <si>
    <t xml:space="preserve">Daniel Morales Espíndola, </t>
  </si>
  <si>
    <t xml:space="preserve">Avenida Palmira Romano N° 340. Limache
</t>
  </si>
  <si>
    <t xml:space="preserve">Fono: 03-297200
</t>
  </si>
  <si>
    <t xml:space="preserve"> Limache</t>
  </si>
  <si>
    <t xml:space="preserve">
I. Municipalidad de Linares
</t>
  </si>
  <si>
    <t xml:space="preserve">Rolando Rentería Moller, </t>
  </si>
  <si>
    <t xml:space="preserve">Calle Kurt Moller Nº 391, comuna de Linares, Séptima Región.
</t>
  </si>
  <si>
    <t xml:space="preserve">Fono: (73) 634513 - </t>
  </si>
  <si>
    <t xml:space="preserve">
I. Municipalidad de Litueche
</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</si>
  <si>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</si>
  <si>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</si>
  <si>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</si>
  <si>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</si>
  <si>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
I. Municipalidad de Llanquihue
</t>
  </si>
  <si>
    <t>Juan Fernando Vasquez Vasquez,</t>
  </si>
  <si>
    <t xml:space="preserve">Erardo Werner Nº 450, comuna de Llanquihue, Región de Los Lagos. 
</t>
  </si>
  <si>
    <t>Fono: 2244540- 2244500</t>
  </si>
  <si>
    <t>Llanquihue,</t>
  </si>
  <si>
    <t xml:space="preserve">
I. Municipalidad de Lo Barnechea
</t>
  </si>
  <si>
    <t xml:space="preserve">Avenida Las Condes Nº14.891, comuna de Lo Barnechea. Región Metropolitana.
</t>
  </si>
  <si>
    <t xml:space="preserve"> Lo Barnechea</t>
  </si>
  <si>
    <t xml:space="preserve">alcalde@llamquihue.cl 
</t>
  </si>
  <si>
    <t>Acompaña antecedentes financieros correspondientes al año 2013, aprobados por el departamento de Administración y finanzas.</t>
  </si>
  <si>
    <t xml:space="preserve">
I. Municipalidad de Lo Espejo
</t>
  </si>
  <si>
    <t xml:space="preserve">Miguel Ángel Bruna Silva </t>
  </si>
  <si>
    <t>Teléfono: 29636606</t>
  </si>
  <si>
    <t>Lo Espejo</t>
  </si>
  <si>
    <t xml:space="preserve">
I. Municipalidad de  Longaví
</t>
  </si>
  <si>
    <t xml:space="preserve">Cristián Menchaca Pinochet
</t>
  </si>
  <si>
    <t xml:space="preserve">1 Oriente N°224, comuna de Longaví, provincia de Linares, Séptima Región.
</t>
  </si>
  <si>
    <t>Longaví</t>
  </si>
  <si>
    <t xml:space="preserve">
I. Municipalidad de Lo Prado
</t>
  </si>
  <si>
    <t xml:space="preserve">Maximiliano Ríos Galleguillos. </t>
  </si>
  <si>
    <t>Avenida San Pablo Nº5959, Lo Prado, Región Metropolitana.</t>
  </si>
  <si>
    <t>Lo Prado</t>
  </si>
  <si>
    <t xml:space="preserve">
I. Municipalidad de Los Álamos.
</t>
  </si>
  <si>
    <t xml:space="preserve">Lautaro Huberto Melita Vinett </t>
  </si>
  <si>
    <t xml:space="preserve">Ignacio Carrera Pinto Nº555, Octava Región; </t>
  </si>
  <si>
    <t xml:space="preserve">Fono: 533261,  </t>
  </si>
  <si>
    <t>Los Álamos</t>
  </si>
  <si>
    <t>Acompaña Certificado de Patrimonio de fecha 17 de febrero de 2006 aprobado por la Unidad de Auditoria</t>
  </si>
  <si>
    <t xml:space="preserve">
I. Municipalidad de los Andes
</t>
  </si>
  <si>
    <t>Esmeralda Nº536, Los Andes, Quinta Región.</t>
  </si>
  <si>
    <t xml:space="preserve">
I. Municipalidad de Los Ángeles
</t>
  </si>
  <si>
    <t xml:space="preserve">Eduardo Neftalí Borgoño Bustos </t>
  </si>
  <si>
    <t xml:space="preserve">Caupolicán Nº 399, comuna de Los Ángeles, Octava Región.
</t>
  </si>
  <si>
    <t>Fonos (43) 409400- 409501- 409502</t>
  </si>
  <si>
    <t>Los Ángele</t>
  </si>
  <si>
    <t xml:space="preserve">No corresponde.
</t>
  </si>
  <si>
    <t>Ilustre Municipalidad de Los Lagos</t>
  </si>
  <si>
    <t xml:space="preserve">Alcalde Titular: Samuel Iván Torres Sepulveda, 
</t>
  </si>
  <si>
    <t>Calle San Martín N°1, comuna de Los Lagos, Región de Los Ríos.</t>
  </si>
  <si>
    <t xml:space="preserve">
I. Municipalidad de Los Vilos
</t>
  </si>
  <si>
    <t xml:space="preserve">Manuel Yahnosse Marcarian Julio, </t>
  </si>
  <si>
    <t>Sergio.paladines@munilosvilos.cl</t>
  </si>
  <si>
    <t xml:space="preserve">Lincoyan Nº255, Los Vilos
</t>
  </si>
  <si>
    <t xml:space="preserve">Fono: (056) 53 353084
</t>
  </si>
  <si>
    <t xml:space="preserve">
I. Municipalidad de Lota
</t>
  </si>
  <si>
    <t xml:space="preserve">Mauricio Velásquez Valenzuela. </t>
  </si>
  <si>
    <t xml:space="preserve"> comunicaciones@lota.cl </t>
  </si>
  <si>
    <t xml:space="preserve">Pedro Aguirre Cerda Nº302, Lota, Octava Región.
</t>
  </si>
  <si>
    <t xml:space="preserve">Mesa Central: (41) 2405000 </t>
  </si>
  <si>
    <t>Lota</t>
  </si>
  <si>
    <t xml:space="preserve">
I. Municipalidad de Llay Llay.
</t>
  </si>
  <si>
    <t xml:space="preserve">Mario Regino Marillanca Ramírez, </t>
  </si>
  <si>
    <t xml:space="preserve">Balmaceda 174, comuna de Llay Llay, Quinta Región.
</t>
  </si>
  <si>
    <t>Fonos (34) 498600</t>
  </si>
  <si>
    <t>Llay Llay</t>
  </si>
  <si>
    <t xml:space="preserve">
I. Municipalidad de Machalí
</t>
  </si>
  <si>
    <t xml:space="preserve">José Miguel Urrutia Celis.  </t>
  </si>
  <si>
    <t xml:space="preserve">Plaza de Armas Nº11, comuna de Machalí, Sexta Región.
</t>
  </si>
  <si>
    <t>Fono (72) 2411210, (72) 2746740, (72) 2330300</t>
  </si>
  <si>
    <t>Machalí</t>
  </si>
  <si>
    <t xml:space="preserve">
I. Municipalidad de Macul
</t>
  </si>
  <si>
    <t xml:space="preserve">Municipalidad
</t>
  </si>
  <si>
    <t xml:space="preserve">Indefinida.
</t>
  </si>
  <si>
    <t xml:space="preserve">Gonzalo Eugenio Montoya Riquelme  </t>
  </si>
  <si>
    <t>Fono: 56) - (2) - 28100600</t>
  </si>
  <si>
    <t xml:space="preserve">Avenida Los Plátanos Nº3130, Macul, Región Metropolitana.
</t>
  </si>
  <si>
    <t xml:space="preserve">
I. Municipalidad de Mafil
</t>
  </si>
  <si>
    <t xml:space="preserve">
I. Municipalidad de Maipú
</t>
  </si>
  <si>
    <t xml:space="preserve">Cathy Carolina Barriga Guerra.   </t>
  </si>
  <si>
    <t xml:space="preserve">Avda. 5 de abril Nº 0260, comuna Maipú, Región Metropolitana.
</t>
  </si>
  <si>
    <t xml:space="preserve">Teléfonos: 677 6000 – 677 6092 – 677 6095. </t>
  </si>
  <si>
    <t>Maipú</t>
  </si>
  <si>
    <t xml:space="preserve">
I. Municipalidad de Malloa
</t>
  </si>
  <si>
    <t xml:space="preserve">Avenida Bernardo O´Higgins N° 525, Malloa.
</t>
  </si>
  <si>
    <t>Malloa</t>
  </si>
  <si>
    <t xml:space="preserve">
I. Municipalidad de María Pinto.
</t>
  </si>
  <si>
    <t xml:space="preserve">Jessica Paola del Carmen Mualim Fajuri.
</t>
  </si>
  <si>
    <t>www.municipalidaddemariapinto.cl</t>
  </si>
  <si>
    <t xml:space="preserve">Francisco Costabal Nº 78, comuna de María Pinto, Región Metropolitana. 
</t>
  </si>
  <si>
    <t>Fonos: 8354252/8351936</t>
  </si>
  <si>
    <t>María Pinto</t>
  </si>
  <si>
    <t xml:space="preserve">
I. Municipalidad de Mariquina
</t>
  </si>
  <si>
    <t>No tiene</t>
  </si>
  <si>
    <t xml:space="preserve">Erwin Pacheco Ayala, </t>
  </si>
  <si>
    <t xml:space="preserve"> alcaldia@munimariquina.cl</t>
  </si>
  <si>
    <t xml:space="preserve">Mariquina N° 54. Comuna de Mariquina. XIV Región de los Ríos.
</t>
  </si>
  <si>
    <t>Fono: 63-2453200, Fax 63-2453227.</t>
  </si>
  <si>
    <t>Mariquina.</t>
  </si>
  <si>
    <t xml:space="preserve">
I. Municipalidad de Maule
</t>
  </si>
  <si>
    <t xml:space="preserve">Luis Gabriel Vásquez Gálvez 
</t>
  </si>
  <si>
    <t xml:space="preserve"> munmaule@mi.terra.cl
wwwmunicipalidaddemaule.cl</t>
  </si>
  <si>
    <t xml:space="preserve">Balmaceda Nº 350, comuna de Maule, Séptima Región.
</t>
  </si>
  <si>
    <t xml:space="preserve">Fonos: 71-715244 – 71-715278 </t>
  </si>
  <si>
    <t xml:space="preserve"> Maule</t>
  </si>
  <si>
    <t xml:space="preserve">
I. Municipalidad de Maullín
</t>
  </si>
  <si>
    <t>Gaspar del Río Nº 85, Maullín, Décima Región</t>
  </si>
  <si>
    <t>Maullín</t>
  </si>
  <si>
    <t>Se acompaña certificado de antecedentes financieros correspondiente al año 2009, aprobado por la Unidad de Supervisión Financiera Nacional.</t>
  </si>
  <si>
    <t xml:space="preserve">
I. Municipalidad de Mejillones
</t>
  </si>
  <si>
    <t xml:space="preserve">Alcalde Titular: Sergio Vega Venegas
</t>
  </si>
  <si>
    <t xml:space="preserve"> informaciones@mejillones.cl
alcaldia@mejillones.cl</t>
  </si>
  <si>
    <t xml:space="preserve">Francisco Antonio Pinto Nº 200, comuna de Mejillones, Región de Antofagasta.
</t>
  </si>
  <si>
    <t>Fonos: 55-557300 - 55-557390 - 55-557308</t>
  </si>
  <si>
    <t>Mejillones,</t>
  </si>
  <si>
    <t xml:space="preserve">
I. Municipalidad de Melipilla
</t>
  </si>
  <si>
    <t xml:space="preserve">Silva Chávez Nº 480, comuna de Melipilla, Región Metropolitana, </t>
  </si>
  <si>
    <t>Melipilla</t>
  </si>
  <si>
    <t xml:space="preserve">
I. Municipalidad de Molina
</t>
  </si>
  <si>
    <t xml:space="preserve">Priscilla Castillo Gerli, </t>
  </si>
  <si>
    <t xml:space="preserve">Yerbas Buenas Nº1389, comuna de Molina, VII Región.
</t>
  </si>
  <si>
    <t>Fonos (75) 491994</t>
  </si>
  <si>
    <t>Molina</t>
  </si>
  <si>
    <t xml:space="preserve">
I. Municipalidad de Monte Patria
</t>
  </si>
  <si>
    <t xml:space="preserve">Camilo Valentín Ossandón Espinoza.
</t>
  </si>
  <si>
    <t>contacto@montepatria.net</t>
  </si>
  <si>
    <t xml:space="preserve">Diaguitas 31, comuna de Monte Patria, provincia de Limarí, Cuarta Región.
</t>
  </si>
  <si>
    <t>Fonos: 53-711-058, 53-712-002</t>
  </si>
  <si>
    <t>Monte Patria</t>
  </si>
  <si>
    <t xml:space="preserve">
I. Municipalidad de Mostazal
</t>
  </si>
  <si>
    <t xml:space="preserve">Sergio Hernán Medel Acosta
</t>
  </si>
  <si>
    <t>infanciayadolescencia@mostazal.cl</t>
  </si>
  <si>
    <t xml:space="preserve">Plaza de Armas sin número, comuna de Mostazal, Provincia de Cachapoal, Sexta Región.
</t>
  </si>
  <si>
    <t xml:space="preserve">Fono 072-350016
</t>
  </si>
  <si>
    <t xml:space="preserve"> Mostazal</t>
  </si>
  <si>
    <t xml:space="preserve">
I. Municipalidad de Mulchén
</t>
  </si>
  <si>
    <t xml:space="preserve">Jorge Alberto Rivas Figueroa.
</t>
  </si>
  <si>
    <t xml:space="preserve">Avenida Pedro Lagos Nº 410, comuna de Mulchén, Región del Biobío.
</t>
  </si>
  <si>
    <t>Fono: 43-2401400</t>
  </si>
  <si>
    <t>Mulchén</t>
  </si>
  <si>
    <t xml:space="preserve">
I. Municipalidad de Nacimiento
</t>
  </si>
  <si>
    <t xml:space="preserve">Hugo Patricio Inostroza Ramírez 
</t>
  </si>
  <si>
    <t xml:space="preserve">OIRS@Nacimiento.cl </t>
  </si>
  <si>
    <t xml:space="preserve">Freire Nº 614, comuna de Nacimiento, Octava  Región. 
</t>
  </si>
  <si>
    <t xml:space="preserve">Fonos  (56 43 2) 534267
</t>
  </si>
  <si>
    <t>Nacimiento</t>
  </si>
  <si>
    <t>Ilustre Municipalidad de Nogales</t>
  </si>
  <si>
    <t xml:space="preserve">Margarita De Las Mercedes Osorio Pizarro, 
</t>
  </si>
  <si>
    <t xml:space="preserve">Calle Pedro Félix Vicuña N° 199, comuna de Nogales. </t>
  </si>
  <si>
    <t>Nogales</t>
  </si>
  <si>
    <t xml:space="preserve">
I. Municipalidad de Nueva Imperial.
</t>
  </si>
  <si>
    <t xml:space="preserve">Manuel Adolfo Salas Trautmann, </t>
  </si>
  <si>
    <t xml:space="preserve"> municipalidad@nuevaimperial.cl</t>
  </si>
  <si>
    <t xml:space="preserve">Arturo Prat Nº 65, comuna de Nueva Imperial, Novena Región, 
</t>
  </si>
  <si>
    <t>fono (45)611006 – 611054,</t>
  </si>
  <si>
    <t xml:space="preserve"> Nueva Imperial,</t>
  </si>
  <si>
    <t xml:space="preserve">
I. Municipalidad de Ñuñoa
</t>
  </si>
  <si>
    <t xml:space="preserve">Andrés Enrique Zarhi Troy, </t>
  </si>
  <si>
    <t>Avenida Irarrázaval Nº3550, Ñuñoa, Región Metropolitana.</t>
  </si>
  <si>
    <t xml:space="preserve">
I. Municipalidad de Ninhué
</t>
  </si>
  <si>
    <t>Luis Alberto Molina Melo,</t>
  </si>
  <si>
    <t xml:space="preserve">Arturo Prat Nº 405, Casilla 17
</t>
  </si>
  <si>
    <t>Fono (42) 1972986- 1972988</t>
  </si>
  <si>
    <t xml:space="preserve">
I. Municipalidad de Ñiquén
</t>
  </si>
  <si>
    <t>Manuel Alejandro Pino Turra</t>
  </si>
  <si>
    <t>correoniquen@yahoo.com</t>
  </si>
  <si>
    <t>Ñiquén</t>
  </si>
  <si>
    <t xml:space="preserve">
I. Municipalidad de Olmué
</t>
  </si>
  <si>
    <t xml:space="preserve">Macarena Santelices Cañas </t>
  </si>
  <si>
    <t xml:space="preserve"> dideco@olmue.cl
</t>
  </si>
  <si>
    <t xml:space="preserve">Calle Prat N° 12, comuna de Olmué, Quinta Región.
</t>
  </si>
  <si>
    <t>Fono: (56-33) 44 24 48</t>
  </si>
  <si>
    <t xml:space="preserve">
I. Municipalidad de Osorno
</t>
  </si>
  <si>
    <t xml:space="preserve">Jaime Alberto Bertin Valenzuela   
</t>
  </si>
  <si>
    <t>Mackenna Nº 851, comuna de Osorno, Décima Región</t>
  </si>
  <si>
    <t xml:space="preserve">
I. Municipalidad de Ovalle
</t>
  </si>
  <si>
    <t xml:space="preserve">Claudio Fermín Rentería Larrondo, </t>
  </si>
  <si>
    <t>Vicuña Mackenna Nº441, comuna de Ovalle, provincia del Limari IV Región,</t>
  </si>
  <si>
    <t>Ovalle</t>
  </si>
  <si>
    <t xml:space="preserve">
I. Municipalidad de Padre Hurtado
</t>
  </si>
  <si>
    <t xml:space="preserve">José Miguel Arellano Merino
</t>
  </si>
  <si>
    <t xml:space="preserve"> contacto@mph.cl
</t>
  </si>
  <si>
    <t xml:space="preserve">Avenida San Alberto Hurtado Nº3295 (ex camino a Melipilla), comuna de Padre Hurtado, Región Metropolitana.
</t>
  </si>
  <si>
    <t>Fono: 430 6000</t>
  </si>
  <si>
    <t>Padre Hurtado</t>
  </si>
  <si>
    <t xml:space="preserve">
I. Municipalidad de Padre Las Casas
</t>
  </si>
  <si>
    <t xml:space="preserve">Juan Eduardo Delgado Castro </t>
  </si>
  <si>
    <t xml:space="preserve"> alcaldía@padrelascasas.cl</t>
  </si>
  <si>
    <t xml:space="preserve">Maquehue Nº1441, comuna de Padre Las Casas, Región de La Araucanía.
</t>
  </si>
  <si>
    <t>Fono: 45-2- 590000</t>
  </si>
  <si>
    <t xml:space="preserve"> Padre Las Casas</t>
  </si>
  <si>
    <t xml:space="preserve">
I. Municipalidad de Paihuano
</t>
  </si>
  <si>
    <t>Constitución Política de la República, artículo 118 y Siguientes.</t>
  </si>
  <si>
    <t xml:space="preserve">Balmaceda S/N, comuna de Paihuano, Región de Coquimbo.
</t>
  </si>
  <si>
    <t xml:space="preserve">Teléfono: (56)(51)451015 </t>
  </si>
  <si>
    <t xml:space="preserve">
Ilustre Municipalidad de Paillaco
</t>
  </si>
  <si>
    <t>Ramona Reyes Painequeo,</t>
  </si>
  <si>
    <t xml:space="preserve"> web@munipaillaco.cl</t>
  </si>
  <si>
    <t xml:space="preserve">Vicuña Mackenna N° 340, Comuna de Paillaco.
</t>
  </si>
  <si>
    <t xml:space="preserve">Fonos: 63-2426700 / 670101.
</t>
  </si>
  <si>
    <t>Paillaco.</t>
  </si>
  <si>
    <t xml:space="preserve">
I. Municipalidad de Paine
</t>
  </si>
  <si>
    <t xml:space="preserve">Diego Vergara Rodríguez, 
</t>
  </si>
  <si>
    <t xml:space="preserve">Avenida General Baquedano Nº490, Paine.
</t>
  </si>
  <si>
    <t>Paine</t>
  </si>
  <si>
    <t xml:space="preserve">
I. Municipalidad de Palena
</t>
  </si>
  <si>
    <t xml:space="preserve">Bernardo O`Higgins Nº 740, comuna de Palena, Región de Los Lagos. </t>
  </si>
  <si>
    <t>Palena</t>
  </si>
  <si>
    <t xml:space="preserve">
I. Municipalidad de Palmilla
</t>
  </si>
  <si>
    <t xml:space="preserve">Gloria de las Mercedes Paredes Valdés, </t>
  </si>
  <si>
    <t>http://www.munipalmilla.cl</t>
  </si>
  <si>
    <t xml:space="preserve">Juan Guillermo Day Nº 80, Palmilla. VI Región de O’Higgins.
</t>
  </si>
  <si>
    <t xml:space="preserve"> Palmilla</t>
  </si>
  <si>
    <t xml:space="preserve">
I. Municipalidad de Panguipulli
</t>
  </si>
  <si>
    <t xml:space="preserve">Rodrigo Fernando Valdivia Orias </t>
  </si>
  <si>
    <t>Calle Bernardo O¨Higgins Nº 793, comuna de Valdivia, Región de Los Ríos.</t>
  </si>
  <si>
    <t xml:space="preserve"> Valdivia</t>
  </si>
  <si>
    <t xml:space="preserve">
I. Municipalidad de Panquehue. 
</t>
  </si>
  <si>
    <t xml:space="preserve">Luis Reinaldo Pradenas Moran 
</t>
  </si>
  <si>
    <t xml:space="preserve">Camino Troncal Nº 1166, Comuna de Panquehue. Región de Valparaíso.
</t>
  </si>
  <si>
    <t>Panquehue</t>
  </si>
  <si>
    <t xml:space="preserve">
I. Municipalidad de Parral
</t>
  </si>
  <si>
    <t xml:space="preserve">Paula del Carmen Retamal Urrutia, </t>
  </si>
  <si>
    <t xml:space="preserve">Dieciocho N°720, comuna de Parral, provincia de Linares, Séptima Región.
</t>
  </si>
  <si>
    <t>Fono  (73) 637700</t>
  </si>
  <si>
    <t>Parral</t>
  </si>
  <si>
    <t xml:space="preserve">
I. Municipalidad de Pedro Aguirre Cerda.
</t>
  </si>
  <si>
    <t xml:space="preserve">Juan Rozas Romero. </t>
  </si>
  <si>
    <t xml:space="preserve">Florencia Nº 1996, o Avenida Salesianos Nº2029, comuna de Pedro Aguirre Cerda,  Región Metropolitana, clasificador 1331.
</t>
  </si>
  <si>
    <t>Fonos  5209500- 5209504</t>
  </si>
  <si>
    <t>I. Municipalidad de Penco</t>
  </si>
  <si>
    <t>Según Ley Orgánica N° 18.695, artículos 1° al 4°</t>
  </si>
  <si>
    <t xml:space="preserve">Víctor Hugo Figueroa Rebolledo,
</t>
  </si>
  <si>
    <t xml:space="preserve">Bernardo O’Higgins N° 500, comuna de Penco, Octava Región
Casilla 2
</t>
  </si>
  <si>
    <t xml:space="preserve"> Penco</t>
  </si>
  <si>
    <t xml:space="preserve">
I. Municipalidad de Peñaflor
</t>
  </si>
  <si>
    <t xml:space="preserve">Nibaldo Favio Meza Garfia.  </t>
  </si>
  <si>
    <t xml:space="preserve">Calle Luis Araya Cereceda N°1215, comuna de Peñaflor, Región Metropolitana.
</t>
  </si>
  <si>
    <t>Teléfono: 56-24327700</t>
  </si>
  <si>
    <t>No corresponde.</t>
  </si>
  <si>
    <t>I. Municipalidad de Peñalolén</t>
  </si>
  <si>
    <t>Según ley Orgánica N° 18.695, artículos 1° al 4°</t>
  </si>
  <si>
    <t xml:space="preserve">Carolina Leitao Alvarez Salamanca, 
</t>
  </si>
  <si>
    <t xml:space="preserve">Avda. Grecia N° 8735, comuna de Peñalolén, Región Metropolitana.
</t>
  </si>
  <si>
    <t xml:space="preserve">
I. Municipalidad de Peralillo
</t>
  </si>
  <si>
    <t xml:space="preserve">Carlos Alejandro Omar Utman Goldschmidt.
</t>
  </si>
  <si>
    <t>Bernardo O´Higgins Nº237, comuna de Peralillo, Provincia de Colchagua, Sexta Región.</t>
  </si>
  <si>
    <t>Peralillo</t>
  </si>
  <si>
    <t xml:space="preserve">
I. Municipalidad de Perquenco
</t>
  </si>
  <si>
    <t>Luis Alberto Segundo Muñoz Pérez,</t>
  </si>
  <si>
    <t>lmunoz@perquenco.cl</t>
  </si>
  <si>
    <t xml:space="preserve">Calle Esmeralda Nº 470, comuna de Perquenco. Región de la Araucanía. 
</t>
  </si>
  <si>
    <t>Teléfono: 45-531026</t>
  </si>
  <si>
    <t>Perquenco</t>
  </si>
  <si>
    <t xml:space="preserve">
I. Municipalidad de Petorca
</t>
  </si>
  <si>
    <t xml:space="preserve">Gustavo Fernando Valdenegro Rubillo </t>
  </si>
  <si>
    <t>Calle Silva Nº225, comuna de Petorca, V Región.</t>
  </si>
  <si>
    <t>Petorca</t>
  </si>
  <si>
    <t xml:space="preserve">
I. Municipalidad de Pica
</t>
  </si>
  <si>
    <t xml:space="preserve">Iván Manuel Infante Chacón      </t>
  </si>
  <si>
    <t>www.pica.cl        alcaldía@pica.cl</t>
  </si>
  <si>
    <t xml:space="preserve">Plaza de Armas Nº 20, comuna de Pica, Primera Región.
</t>
  </si>
  <si>
    <t>Fonos: 57-741310 - 57-741340 – 57-741593</t>
  </si>
  <si>
    <t>Pica</t>
  </si>
  <si>
    <t>Se acompaña Balance General año 2004, aprobado por Unidad de Auditoría.</t>
  </si>
  <si>
    <t xml:space="preserve">
I. Municipalidad de Pichilemu
</t>
  </si>
  <si>
    <t xml:space="preserve">Roberto Córdova Carreño,  </t>
  </si>
  <si>
    <t>alcalde@pichilemu.cl</t>
  </si>
  <si>
    <t xml:space="preserve">Av. Costanera Nº170, comuna de Pichilemu, VI Región.
</t>
  </si>
  <si>
    <t xml:space="preserve">Fono: 72 - 976530 </t>
  </si>
  <si>
    <t>Pichilemu</t>
  </si>
  <si>
    <t xml:space="preserve">
I. Municipalidad de Pichidegua
</t>
  </si>
  <si>
    <t>Rubén Cerón González,</t>
  </si>
  <si>
    <t xml:space="preserve"> ventanillaunica@pichidegua.cl</t>
  </si>
  <si>
    <t xml:space="preserve">Avda. Independencia Nº525
</t>
  </si>
  <si>
    <t>Fono: (072) 2299600 / 2299601</t>
  </si>
  <si>
    <t xml:space="preserve">
I. Municipalidad de Pirque
</t>
  </si>
  <si>
    <t xml:space="preserve">Cristian Balmaceda Undurraga, 
</t>
  </si>
  <si>
    <t xml:space="preserve">
 Av. Concha y Toro 02548, Pirque
</t>
  </si>
  <si>
    <t xml:space="preserve">Mesa Central (56 02) 385 8500 </t>
  </si>
  <si>
    <t>Pirque</t>
  </si>
  <si>
    <t>Ilustre Municipalidad de Pitrufquén</t>
  </si>
  <si>
    <t xml:space="preserve">JORGE JARAMILLO HOTT
</t>
  </si>
  <si>
    <t xml:space="preserve">Francisco Bilbao N°593, comuna de Pitrufquen, región de La Araucanía. </t>
  </si>
  <si>
    <t>Pitrufquen</t>
  </si>
  <si>
    <t xml:space="preserve">
I. Municipalidad de Placilla
</t>
  </si>
  <si>
    <t xml:space="preserve">Manuel Tulio Contreras Álvarez </t>
  </si>
  <si>
    <t xml:space="preserve">Oscar Gajardo N°2250, comuna de Placilla, Sexta Región.
</t>
  </si>
  <si>
    <t xml:space="preserve"> Placilla</t>
  </si>
  <si>
    <t>Se acompaña Certificado Financiero de 11 de junio de 2008, aprobado por Unidad de Supervisión Financiera Nacional, correspondiente al año 2007.</t>
  </si>
  <si>
    <t xml:space="preserve">
I. Municipalidad de Porvenir
</t>
  </si>
  <si>
    <t xml:space="preserve">Marisol Andrade Cárdenas, </t>
  </si>
  <si>
    <t>rrozas@muniporvenir.cl</t>
  </si>
  <si>
    <t xml:space="preserve">Zavattaro Nº 434, Comuna de Porvenir, Provincia de Tierra del Fuego, XII Región de Magallanes y la Antártica Chilena.
</t>
  </si>
  <si>
    <t>Fono: (61)2581404-(61)2581189.</t>
  </si>
  <si>
    <t>Porvenir</t>
  </si>
  <si>
    <t xml:space="preserve">
I. Municipalidad de Pozo Almonte
</t>
  </si>
  <si>
    <t xml:space="preserve">José Fernando Muñoz Cáceres              </t>
  </si>
  <si>
    <t xml:space="preserve">Balmaceda Nº 276, comuna de Pozo Almonte, Primera Región.
</t>
  </si>
  <si>
    <t>Fonos: 57-751477  57-751220</t>
  </si>
  <si>
    <t xml:space="preserve">
I. Municipalidad de Primavera
</t>
  </si>
  <si>
    <t xml:space="preserve">Blagomir Alejandro Brztilo Avendaño, </t>
  </si>
  <si>
    <t>Correo electrónico: alcaldia@muniprimavera.cl</t>
  </si>
  <si>
    <t xml:space="preserve">Arturo Prat Nº 191, Cerro Sombrero. Comuna de Primavera. Región de Magallanes.
</t>
  </si>
  <si>
    <t>Teléfono: 61-2345112</t>
  </si>
  <si>
    <t>Primavera.</t>
  </si>
  <si>
    <t xml:space="preserve">
I. Municipalidad de Providencia
</t>
  </si>
  <si>
    <t xml:space="preserve">Evelyn Rose Matthei Fornet, </t>
  </si>
  <si>
    <t xml:space="preserve">Avenida de Valdivia Nº 963, comuna de Providencia, Región Metropolitana
</t>
  </si>
  <si>
    <t>Fono: 226543435</t>
  </si>
  <si>
    <t xml:space="preserve">
I. Municipalidad de Puchuncaví
</t>
  </si>
  <si>
    <t xml:space="preserve">Eliana del Carmen Olmos Solís
</t>
  </si>
  <si>
    <t xml:space="preserve">Avenida Bernardo O´Higgins Nº 70, comuna de Puchuncaví, Región de Valparaíso. 
</t>
  </si>
  <si>
    <t xml:space="preserve">Valparaíso. </t>
  </si>
  <si>
    <t>Puchuncaví</t>
  </si>
  <si>
    <t xml:space="preserve">
I. Municipalidad de Pucón
</t>
  </si>
  <si>
    <t xml:space="preserve">Carlos Reinaldo Barra Matamala </t>
  </si>
  <si>
    <t>O´Higgins 483, Pucón, Novena Región.</t>
  </si>
  <si>
    <t xml:space="preserve">No se acompañan. Aplica Informe Jurídico Nº 09, de  fecha 14 de marzo de 2011 del Departamento Jurídico y Dictamen Nº 070791, de 2009, de la Contraloría General de la República </t>
  </si>
  <si>
    <t xml:space="preserve">
I. Municipalidad de Pudahuel  
</t>
  </si>
  <si>
    <t xml:space="preserve">Johnny Igradil Carrasco Cerda, </t>
  </si>
  <si>
    <t>San Pablo Nº 8444, Pudahuel, Región Metropolitana.</t>
  </si>
  <si>
    <t xml:space="preserve">
I. Municipalidad de Puente Alto
</t>
  </si>
  <si>
    <t xml:space="preserve">Germán Codina Powers  </t>
  </si>
  <si>
    <t>José Manuel Balmaceda Nº 265, Edificio Consistorial, Puente Alto, Región Metropolitana.</t>
  </si>
  <si>
    <t xml:space="preserve">
I. Municipalidad de Punitaqui
</t>
  </si>
  <si>
    <t xml:space="preserve">Carlos Araya Bugueño, </t>
  </si>
  <si>
    <t>secretaria@munipunitaqui.cl, oficinadeproyectos@munipunitaqui.cl</t>
  </si>
  <si>
    <t xml:space="preserve">Caupolicán Nº 1147, Comuna de Punitaqui, Provincia de Limarí, IV Región de Coquimbo.
</t>
  </si>
  <si>
    <t>Fono: (53)2731106-(53)2731006-(53)2731112</t>
  </si>
  <si>
    <t>Punitaqui</t>
  </si>
  <si>
    <t>I. Municipalidad de Puerto Montt</t>
  </si>
  <si>
    <t xml:space="preserve">
Gervoy Amador Paredes Rojas, 
</t>
  </si>
  <si>
    <t xml:space="preserve">Email: contamont.@puertomonttchile.cl
</t>
  </si>
  <si>
    <t>F. 261741</t>
  </si>
  <si>
    <t xml:space="preserve">San Felipe N° 80, tercer piso, comuna de Puerto Montt, Décima Región
Casilla 77
</t>
  </si>
  <si>
    <t xml:space="preserve">Se acompaña certificado de antecedentes financiero, aprobado por la Unidad de Supervisión Financiera Nacional.
Patrimonio: $23.672.771.000.-(no actualizado)
</t>
  </si>
  <si>
    <t xml:space="preserve">
I. Municipalidad de Puerto Octay
</t>
  </si>
  <si>
    <t xml:space="preserve">María Elena Ojeda Betancourt </t>
  </si>
  <si>
    <t>Esperanza Nº555</t>
  </si>
  <si>
    <t>Puerto Octay</t>
  </si>
  <si>
    <t xml:space="preserve">gabinetealcaldiaoctay@gmail.com </t>
  </si>
  <si>
    <t>(64) 391756</t>
  </si>
  <si>
    <t>I. Municipalidad de Puerto Varas</t>
  </si>
  <si>
    <t xml:space="preserve">Álvaro Gonzalo Berger Schmidt,
</t>
  </si>
  <si>
    <t>Página web: www.ptovaras.cl</t>
  </si>
  <si>
    <t xml:space="preserve">San Francisco N° 413, comuna de Puerto Varas, Décima Región
</t>
  </si>
  <si>
    <t>Fonos: (56-65) 2361100 – 2361336 - 2361218</t>
  </si>
  <si>
    <t>I. Municipalidad de Punta Arenas</t>
  </si>
  <si>
    <t>Constitución Política de la República, art.107</t>
  </si>
  <si>
    <t xml:space="preserve">Según Ley Orgánica N° 18.695, arts. 1 a 4.
</t>
  </si>
  <si>
    <t xml:space="preserve">Claudio Andres Radonich Jiménez,
</t>
  </si>
  <si>
    <t xml:space="preserve">alcalde@puntaarenas.cl; gabinete@puntaarenas.cl
</t>
  </si>
  <si>
    <t xml:space="preserve">Plaza Muñoz gomero N°745, comuna y ciudad de Punta Arenas, Duodécima Región.
</t>
  </si>
  <si>
    <t>Fonos: 61-200327-200331-200325</t>
  </si>
  <si>
    <t>Punta Arenas,</t>
  </si>
  <si>
    <t xml:space="preserve">
I. Municipalidad de Purén
</t>
  </si>
  <si>
    <t xml:space="preserve">Jorge Doliver Rivera Leal, </t>
  </si>
  <si>
    <t xml:space="preserve"> munipurenalcaldia@gmail.com</t>
  </si>
  <si>
    <t xml:space="preserve">Calle Doctor Barriga Nº 995, comuna de Purén, Región de La Araucanía.
</t>
  </si>
  <si>
    <t xml:space="preserve">Fono: 45-2793013- 2793016
</t>
  </si>
  <si>
    <t>Purén</t>
  </si>
  <si>
    <t xml:space="preserve">
I. Municipalidad de Purranque
</t>
  </si>
  <si>
    <t>Héctor Alejandro Barría Angulo,</t>
  </si>
  <si>
    <t xml:space="preserve">Pedro Montt Nº249, comuna de Purranque.
</t>
  </si>
  <si>
    <t>Purranque.</t>
  </si>
  <si>
    <t xml:space="preserve">
I. Municipalidad de Putaendo
</t>
  </si>
  <si>
    <t xml:space="preserve">Guillermo Heriberto Reyes Cortez, </t>
  </si>
  <si>
    <t>34-2-431510</t>
  </si>
  <si>
    <t xml:space="preserve">Calle Prat Nº 1, Comuna de Putaendo, Región de Valparaíso.
</t>
  </si>
  <si>
    <t>http://www.putaendo.cl/muni/</t>
  </si>
  <si>
    <t>Putaendo</t>
  </si>
  <si>
    <t xml:space="preserve">
I. Municipalidad de Putre
</t>
  </si>
  <si>
    <t xml:space="preserve">Maricel Patricia Gutiérrez Castro, </t>
  </si>
  <si>
    <t>Correo electrónico: imputre@imputre.cl</t>
  </si>
  <si>
    <t xml:space="preserve">José Miguel Carrera N° 350. Putre. Comuna de Putre
</t>
  </si>
  <si>
    <t>Fono: 058-2594710, Fax 058-2594713.</t>
  </si>
  <si>
    <t xml:space="preserve">
I. Municipalidad de Quellón  
</t>
  </si>
  <si>
    <t xml:space="preserve">Cristian Felipe Ojeda Chiguay. </t>
  </si>
  <si>
    <t>22 de Mayo Nº 351, Quellón, Décima Región.</t>
  </si>
  <si>
    <t xml:space="preserve">
I. Municipalidad de Quilicura
</t>
  </si>
  <si>
    <t xml:space="preserve">Juan Carrasco Contreras </t>
  </si>
  <si>
    <t xml:space="preserve">José Francisco Vergara Nº450, Quilicura, Región Metropolitana. </t>
  </si>
  <si>
    <t>Fono mesa central 3666700, Dideco 3666730.</t>
  </si>
  <si>
    <t xml:space="preserve">
I. Municipalidad de Quilpué.
</t>
  </si>
  <si>
    <t xml:space="preserve">Mauricio Viñambres Adasme, </t>
  </si>
  <si>
    <t xml:space="preserve">Benjamín Vucña Mackenna Nº 684, comuna de Quilpué, Quinta Región
</t>
  </si>
  <si>
    <t>Fonos (32) 2910080</t>
  </si>
  <si>
    <t xml:space="preserve">
I. Municipalidad de Quillón 
</t>
  </si>
  <si>
    <t xml:space="preserve">Alberto Raúl Gyhra Soto, </t>
  </si>
  <si>
    <t xml:space="preserve"> Fonos: (42) 2207132</t>
  </si>
  <si>
    <t xml:space="preserve"> Quillón</t>
  </si>
  <si>
    <t xml:space="preserve">
I. Municipalidad de Quillota
</t>
  </si>
  <si>
    <t>Según Ley Orgánica N° 18.695, artículos 1°al 4°</t>
  </si>
  <si>
    <t xml:space="preserve"> Luis Alberto Mella Gajardo, 
</t>
  </si>
  <si>
    <t xml:space="preserve">Maipú N°330, comuna de Quillota, Quinta Región.
</t>
  </si>
  <si>
    <t xml:space="preserve">
I. Municipalidad de Quinchao
</t>
  </si>
  <si>
    <t xml:space="preserve">Washington Arnaldo Ulloa Villarroel.
</t>
  </si>
  <si>
    <t>Teléfono: (65)2661150 - (65)2661211</t>
  </si>
  <si>
    <t xml:space="preserve">Amunategui 018, comuna de Quinchao, Región de Los Lagos
</t>
  </si>
  <si>
    <t>http://www.municipalidadquinchao.com</t>
  </si>
  <si>
    <t>Quinchao</t>
  </si>
  <si>
    <t xml:space="preserve">
I. Municipalidad de Quinta de Tilcoco
</t>
  </si>
  <si>
    <t xml:space="preserve">Nelson  Patricio Barrios Oróstegui         </t>
  </si>
  <si>
    <t>www.municipalidadquintadetilcoco.cl</t>
  </si>
  <si>
    <t xml:space="preserve">Manuel Flores Nº50, comuna de Quinta de Tilcoco, Sexta Región
</t>
  </si>
  <si>
    <t>Fonos (72) 2541116, 2541128</t>
  </si>
  <si>
    <t xml:space="preserve">
I. Municipalidad de Quinta Normal
</t>
  </si>
  <si>
    <t xml:space="preserve">Carmen Gloria Fernández Valenzuela  
</t>
  </si>
  <si>
    <t xml:space="preserve">Avenida Carrascal Nº 4447, Quinta Normal, Región Metropolitana. 
</t>
  </si>
  <si>
    <t xml:space="preserve">Isaac Mauricio Carrasco Pardo </t>
  </si>
  <si>
    <t xml:space="preserve">Normandie 1916, comuna de Quintero, Quinta Región.
</t>
  </si>
  <si>
    <t>Quintero</t>
  </si>
  <si>
    <t>I. Municipalidad de Quirihue</t>
  </si>
  <si>
    <t xml:space="preserve">Richard Patricio Irribarra Ramírez
</t>
  </si>
  <si>
    <t>dquirihue@yahoo.es</t>
  </si>
  <si>
    <t>F. 042-531221</t>
  </si>
  <si>
    <t>I. Municipalidad de Rancagua</t>
  </si>
  <si>
    <t xml:space="preserve">Eduardo Patricio Soto Romero, 
</t>
  </si>
  <si>
    <t xml:space="preserve">Plaza Los Héroes N° 445, comuna de Rancagua, Sexta Región.
</t>
  </si>
  <si>
    <t xml:space="preserve">
I. Municipalidad de Raquil
</t>
  </si>
  <si>
    <t xml:space="preserve">Benito Bravo Delgado    </t>
  </si>
  <si>
    <t>Fonos (42) 2833700</t>
  </si>
  <si>
    <t>Ranqui</t>
  </si>
  <si>
    <t xml:space="preserve">
I. Municipalidad de Rauco
</t>
  </si>
  <si>
    <t>Enrique Francisco Ignacio Olivares Farías,</t>
  </si>
  <si>
    <t xml:space="preserve">Avenida Balmaceda Nº 35. Comuna de Rauco. Región del Maule. 
</t>
  </si>
  <si>
    <t>Fono: 075- 2 530430</t>
  </si>
  <si>
    <t>Rauco</t>
  </si>
  <si>
    <t>I. Municipalidad de Recoleta</t>
  </si>
  <si>
    <t xml:space="preserve">Avda. Recoleta N° 676, comuna de Recoleta, Región Metropolitana.
</t>
  </si>
  <si>
    <t>Recoleta,</t>
  </si>
  <si>
    <t xml:space="preserve">
I. Municipalidad de Renaico. 
</t>
  </si>
  <si>
    <t xml:space="preserve">Juan Carlos Reinao Marilao. </t>
  </si>
  <si>
    <t xml:space="preserve"> didecorenaico@yahoo.cl</t>
  </si>
  <si>
    <t xml:space="preserve">Calle Comercio Nº 206, comuna de Renaico. Región de La Araucanía.
</t>
  </si>
  <si>
    <t>Fono: (65) 202800</t>
  </si>
  <si>
    <t xml:space="preserve"> Renaico</t>
  </si>
  <si>
    <t xml:space="preserve">
I. Municipalidad de Renca
</t>
  </si>
  <si>
    <t xml:space="preserve">
Municipalidad
</t>
  </si>
  <si>
    <t xml:space="preserve">
Constitución Política de la República, artículo 107
</t>
  </si>
  <si>
    <t xml:space="preserve">
Según ley Orgánica N° 18.695, artículos 1° al 4°
</t>
  </si>
  <si>
    <t xml:space="preserve">CLAUDIO NICOLAS SALAS CASTRO, </t>
  </si>
  <si>
    <t>Página web: www.renca.cl</t>
  </si>
  <si>
    <t xml:space="preserve">Avenida Blanco Encalada N°1335, comuna de Renca, Región Metropolitana.
</t>
  </si>
  <si>
    <t>Fonos:  685 66 00 / 800-202-836</t>
  </si>
  <si>
    <t>Renca</t>
  </si>
  <si>
    <t xml:space="preserve">No se acompañan. Aplica Informe Jurídico Nº 09, de fecha 14 de marzo de 2011 del Departamento Jurídico y Dictamen Nº 070791, de 2009, de la Contraloría General de la República.  </t>
  </si>
  <si>
    <t xml:space="preserve">
I. Municipalidad de Rengo
</t>
  </si>
  <si>
    <t xml:space="preserve">Carolos Ernesto Soto González, </t>
  </si>
  <si>
    <t xml:space="preserve">Urriola Nº26, Rengo, Sexta Región. </t>
  </si>
  <si>
    <t>Teléfono (72) 512060</t>
  </si>
  <si>
    <t>Rengo</t>
  </si>
  <si>
    <t xml:space="preserve">
I. Municipalidad de  Requinoa
</t>
  </si>
  <si>
    <t xml:space="preserve">Luis Antonio Silva Vargas
</t>
  </si>
  <si>
    <t xml:space="preserve">Calle Comercio N°121, comuna de Requinoa,  provincia de Cachapoal, Sexta Región.
</t>
  </si>
  <si>
    <t>Teléfono Nº85958315</t>
  </si>
  <si>
    <t xml:space="preserve"> Requinoa</t>
  </si>
  <si>
    <t>Rodrigo Alberto Ramírez Parra</t>
  </si>
  <si>
    <t>Errázuriz Nº 240, comuna de Retiro, VII Región.</t>
  </si>
  <si>
    <t>Retiro</t>
  </si>
  <si>
    <t xml:space="preserve">
I. Municipalidad de Rio Ibáñez
</t>
  </si>
  <si>
    <t xml:space="preserve">Marcelo Orlando Santana Vargas
</t>
  </si>
  <si>
    <t xml:space="preserve">alcaldía@rioibanez.cl  </t>
  </si>
  <si>
    <t xml:space="preserve">Carlos Soza Nº161 Puerto Ibáñez, Comuna de rio Ibáñez, Región de Aysén, </t>
  </si>
  <si>
    <t>teléfono  067-2423216,</t>
  </si>
  <si>
    <t>rio Ibáñez</t>
  </si>
  <si>
    <t xml:space="preserve">
I. Municipalidad de Río Negro
</t>
  </si>
  <si>
    <t>Vicuña Mackenna Nº277, comuna de Río Negro, Décima Región.</t>
  </si>
  <si>
    <t xml:space="preserve">Carlos Javier Schwalm Urzúa, </t>
  </si>
  <si>
    <t>Río Negro</t>
  </si>
  <si>
    <t xml:space="preserve">
I. Municipalidad de Rinconada
</t>
  </si>
  <si>
    <t xml:space="preserve">Pedro Antonio Caballería Díaz, </t>
  </si>
  <si>
    <t xml:space="preserve">Carretera San Martín Nº 607, comuna de Rinconada, Región de Valparaíso. 
</t>
  </si>
  <si>
    <t>Teléfono: (34) 2509500</t>
  </si>
  <si>
    <t xml:space="preserve"> Rinconada</t>
  </si>
  <si>
    <t xml:space="preserve">
I. Municipalidad de Romeral
</t>
  </si>
  <si>
    <t xml:space="preserve">Carlos Vergara Zerega, </t>
  </si>
  <si>
    <t>Teléfono: 75-2576330</t>
  </si>
  <si>
    <t xml:space="preserve">Calle Ignacio Carrera Pinto Nº 1213, comuna de Romeral. Región del Maule.- 
</t>
  </si>
  <si>
    <t xml:space="preserve">alcaldia@muniromeral.cl </t>
  </si>
  <si>
    <t>Romeral</t>
  </si>
  <si>
    <t xml:space="preserve">
I. Municipalidad de Saavedra
</t>
  </si>
  <si>
    <t>Constitución Política de la República, artículo Nº 107.</t>
  </si>
  <si>
    <t xml:space="preserve">Juan de Dios Paillafil Calfulen,  </t>
  </si>
  <si>
    <t>municipalidad¬_saavedra@yahoo.es
www.puertosaavedra.cl</t>
  </si>
  <si>
    <t xml:space="preserve">Ejército Nº 1424, comuna de Saavedra, Novena Región.
</t>
  </si>
  <si>
    <t xml:space="preserve">Fonos: 45-634042 - 45-634058
</t>
  </si>
  <si>
    <t>Saavedra</t>
  </si>
  <si>
    <t xml:space="preserve">
I. Municipalidad de Salamanca
</t>
  </si>
  <si>
    <t xml:space="preserve">Gerardo Andrés Rojas Escudero   </t>
  </si>
  <si>
    <t xml:space="preserve">
oirs@salamanca.cl alcaldia@salamanca.cl ncruz@salamanca.cl</t>
  </si>
  <si>
    <t xml:space="preserve">Manuel Bulnes Nº599, comuna de Salamanca.
</t>
  </si>
  <si>
    <t>Fono (53) 2448600 – (53) 2448601 – (53)-2448539</t>
  </si>
  <si>
    <t>Salamanca.</t>
  </si>
  <si>
    <t xml:space="preserve">
I. Municipalidad de San Antonio
</t>
  </si>
  <si>
    <t>Avenida Ramón Barros Luco Nº1881, Barrancas, San Antonio, Quinta Región.</t>
  </si>
  <si>
    <t xml:space="preserve">Luis Omar Vera Castro    </t>
  </si>
  <si>
    <t>San Antonio</t>
  </si>
  <si>
    <t xml:space="preserve">
I. Municipalidad de San Bernardo
</t>
  </si>
  <si>
    <t xml:space="preserve">María Nora Cuevas Contreras </t>
  </si>
  <si>
    <t xml:space="preserve">Eyzaguirre Nº 450, San Bernardo, Región Metropolitana.
</t>
  </si>
  <si>
    <t xml:space="preserve">Fono: 2927 0000 – 2927 0724
</t>
  </si>
  <si>
    <t>San Bernardo</t>
  </si>
  <si>
    <t>I. Municipalidad de San Carlos</t>
  </si>
  <si>
    <t>Constitución Política de la República, art. 107</t>
  </si>
  <si>
    <t xml:space="preserve">Según Ley Orgánica N° 18.695, art 1 a 4
</t>
  </si>
  <si>
    <t xml:space="preserve">Hugo Naim Gebrie Asfura,
</t>
  </si>
  <si>
    <t xml:space="preserve">
I. Municipalidad de San Clemente
</t>
  </si>
  <si>
    <t xml:space="preserve">Juan Raúl Rojas Vergara    </t>
  </si>
  <si>
    <t xml:space="preserve">Carlos Silva Renard Nº46, San Clemente , VII Región.
</t>
  </si>
  <si>
    <t>Fonos (71) 621570</t>
  </si>
  <si>
    <t>San Clemente</t>
  </si>
  <si>
    <t xml:space="preserve">
I. Municipalidad de Río Bueno
</t>
  </si>
  <si>
    <t>Luis Roberto Reyes Álvarez,</t>
  </si>
  <si>
    <t>secretaria. alcaldia@muniriobueno.cl</t>
  </si>
  <si>
    <t xml:space="preserve">Calle Comercio Nº 603, Comuna de Río Bueno, XIV Región de los Ríos.
</t>
  </si>
  <si>
    <t>Fono: 64-2340400</t>
  </si>
  <si>
    <t xml:space="preserve"> Río Bueno</t>
  </si>
  <si>
    <t>Ilustre Municipalidad de San Fabián</t>
  </si>
  <si>
    <t xml:space="preserve">Alcalde Titular: Claudio de la Cruz Almuna Garrido, 
</t>
  </si>
  <si>
    <t xml:space="preserve">Calle 21 de mayo N° 312, comuna de San Fabián, Región del Biobío.  </t>
  </si>
  <si>
    <t>San Fabián</t>
  </si>
  <si>
    <t>I. Municipalidad de San Felipe</t>
  </si>
  <si>
    <t xml:space="preserve">Patricio Freire Canto, 
</t>
  </si>
  <si>
    <t>rrhh@sanfe.cl, secretaria@sanfe.cl</t>
  </si>
  <si>
    <t xml:space="preserve">Salinas N° 203, comuna y provincia de San Felipe, Quinta Región
</t>
  </si>
  <si>
    <t>Fonos: (34) -509000- 510077</t>
  </si>
  <si>
    <t xml:space="preserve">
I. Municipalidad de San Fernando 
</t>
  </si>
  <si>
    <t xml:space="preserve">Luis Antonio Berwart Araya    </t>
  </si>
  <si>
    <t xml:space="preserve">Calle  Argomedo Nº 480, comuna de San Fernando, Región del Libertador Bernardo O`Higgins.
</t>
  </si>
  <si>
    <t>San Fernando</t>
  </si>
  <si>
    <t xml:space="preserve">
I. Municipalidad de San Ignacio
</t>
  </si>
  <si>
    <t xml:space="preserve">Wilson Alejandro Olivares Bustamante
</t>
  </si>
  <si>
    <t xml:space="preserve">alcaldia@munisanignacio.cl
 www.municipalidadsanignacio.cl
</t>
  </si>
  <si>
    <t xml:space="preserve">Fono: (042) 651006/651032/651007/651014. </t>
  </si>
  <si>
    <t xml:space="preserve">
I. Municipalidad de San Javier
</t>
  </si>
  <si>
    <t xml:space="preserve">Jorge Ignacio Silva Sepúlveda
</t>
  </si>
  <si>
    <t>Arturo Prat Nº 2490, San Javier, Séptima Región.</t>
  </si>
  <si>
    <t>San Javier</t>
  </si>
  <si>
    <t xml:space="preserve">
I. Municipalidad de San Joaquín. 
</t>
  </si>
  <si>
    <t xml:space="preserve">Sergio Rigoberto Echeverría García.
</t>
  </si>
  <si>
    <t xml:space="preserve">Av. Santa Rosa 2606, San Joaquín. Santiago
</t>
  </si>
  <si>
    <t xml:space="preserve">
I. Municipalidad de San José de Maipo
</t>
  </si>
  <si>
    <t xml:space="preserve">Luis Hernán Pezoa Alvarez            </t>
  </si>
  <si>
    <t xml:space="preserve">Camino El Volcán Nº19775, San José de Maipo.
</t>
  </si>
  <si>
    <t xml:space="preserve">
I. Municipalidad de San Juan de La Costa
</t>
  </si>
  <si>
    <t xml:space="preserve">Bernardo Candía Henríquez, </t>
  </si>
  <si>
    <t xml:space="preserve"> alcaldía@sanjuandelacosta.cl</t>
  </si>
  <si>
    <t xml:space="preserve">Avenida Nueva Sur s/n, Puaucho, comuna de San Juan de La Costa, Región de Los Lagos
</t>
  </si>
  <si>
    <t xml:space="preserve">Fono: 064-2261911
</t>
  </si>
  <si>
    <t>San Juan de La Costa</t>
  </si>
  <si>
    <t>I. Municipalidad de San Miguel</t>
  </si>
  <si>
    <t xml:space="preserve">Luis Humberto Sanhueza Bravo, 
</t>
  </si>
  <si>
    <t xml:space="preserve">Gran Avenida José Miguel Carrera N° 3418, comuna de San Miguel, Región Metropolitana.
</t>
  </si>
  <si>
    <t>San Miguel</t>
  </si>
  <si>
    <t xml:space="preserve">
I. Municipalidad de San Nicolás
</t>
  </si>
  <si>
    <t>69.140.800-0</t>
  </si>
  <si>
    <t xml:space="preserve">Víctor Toro Leiva, </t>
  </si>
  <si>
    <t xml:space="preserve"> alcaldia@municipalidadsannicolas.cl</t>
  </si>
  <si>
    <t xml:space="preserve"> San Nicolás</t>
  </si>
  <si>
    <t>Parroquia San Pablo</t>
  </si>
  <si>
    <t>Institución eclesiástica</t>
  </si>
  <si>
    <t xml:space="preserve">Actividad religiosa
</t>
  </si>
  <si>
    <t xml:space="preserve">
I. Municipalidad de San Pedro
</t>
  </si>
  <si>
    <t xml:space="preserve">Av. Hermosilla N°11, comuna de San Pedro, provincia de Melipilla, Región Metropolitana.
</t>
  </si>
  <si>
    <t xml:space="preserve">Manuel Devia Vilches, </t>
  </si>
  <si>
    <t xml:space="preserve">
I. Municipalidad de San Pedro de Atacama
</t>
  </si>
  <si>
    <t xml:space="preserve">Sandra Berna Martínez     </t>
  </si>
  <si>
    <t xml:space="preserve"> alcaldiaspa@gmail.com </t>
  </si>
  <si>
    <t xml:space="preserve">Gustavo Le Paige Nº 328, casco antiguo, comuna de San Pedro de Atacama, provincia El Loa, II Región de Antofagasta.
</t>
  </si>
  <si>
    <t>Teléfonos: (55) 851041 – 851019 – 851103 – 851316 – 851317.</t>
  </si>
  <si>
    <t>San Pedro de Atacama</t>
  </si>
  <si>
    <t xml:space="preserve">No se acompañan. Aplica Informe Jurídico Nº 09, de  fecha 14 de marzo de 2011 del Departamento Jurídico y Dictamen Nº 070791, de 2009, de la Contraloría General de la República.  
. 
</t>
  </si>
  <si>
    <t xml:space="preserve">
I. Municipalidad de San Pedro de la Paz
</t>
  </si>
  <si>
    <t xml:space="preserve">Audito Retamal Lazo  </t>
  </si>
  <si>
    <t xml:space="preserve">Los Acacios Nº 43, Villa San Pedro, comuna de San Pedro de la Paz,  Octava Región.
</t>
  </si>
  <si>
    <t>Fono (41) 741900</t>
  </si>
  <si>
    <t>San Pedro de la Paz</t>
  </si>
  <si>
    <t xml:space="preserve">
I. Municipalidad de San Rafael.
</t>
  </si>
  <si>
    <t xml:space="preserve">Claudia Alejandra Díaz Bravo, </t>
  </si>
  <si>
    <t xml:space="preserve">Avenida Oriente Nº 2625, Comuna de San Rafael. Provincia de Talca. VII Región del Maule. 
</t>
  </si>
  <si>
    <t>Secre_alcaldia@hotmail.es rrpp@munisanrafael.cl</t>
  </si>
  <si>
    <t>San Rafael</t>
  </si>
  <si>
    <t xml:space="preserve">
I. Municipalidad de Santa Bárbara
</t>
  </si>
  <si>
    <t>Daniel Sebastián Salamanca Pérez</t>
  </si>
  <si>
    <t xml:space="preserve">Rosas Nº 160, comuna de Santa Bárbara,  Octava Región.
Casilla 216
</t>
  </si>
  <si>
    <t xml:space="preserve"> Santa Bárbara</t>
  </si>
  <si>
    <t xml:space="preserve">
I. Municipalidad de Santa Cruz
</t>
  </si>
  <si>
    <t xml:space="preserve">Gustavo William Arévalo Cornejo
</t>
  </si>
  <si>
    <t xml:space="preserve">Avenida Diego Portales N° 625, comuna de Santa Cruz,  Sexta Región.
</t>
  </si>
  <si>
    <t xml:space="preserve">Fonos (72) 821045 - 822318
</t>
  </si>
  <si>
    <t>Santa Cruz</t>
  </si>
  <si>
    <t xml:space="preserve">
I. Municipalidad de Santa Juana
</t>
  </si>
  <si>
    <t xml:space="preserve">Ángel Castro Medina, </t>
  </si>
  <si>
    <t xml:space="preserve">Yungay Nº 125, comuna de Santa Juana, Región del Biobío.
</t>
  </si>
  <si>
    <t>Santa Juana</t>
  </si>
  <si>
    <t xml:space="preserve">
I. Municipalidad de Santa María
</t>
  </si>
  <si>
    <t xml:space="preserve">Claudio Zurita Ibarra, </t>
  </si>
  <si>
    <t>http://www.imsantamaria.cl</t>
  </si>
  <si>
    <t>Santa María</t>
  </si>
  <si>
    <t xml:space="preserve">
I. Municipalidad de Santiago
</t>
  </si>
  <si>
    <t xml:space="preserve">Felipe Alessandri Vergara, </t>
  </si>
  <si>
    <t xml:space="preserve">santiago@munstgo.cl </t>
  </si>
  <si>
    <t xml:space="preserve">Plaza de Armas s/n, Casilla 52/D, comuna de Santiago, Región Metropolitana.
</t>
  </si>
  <si>
    <t xml:space="preserve">Fono (02) 27136602
</t>
  </si>
  <si>
    <t xml:space="preserve">
I. Municipalidad de San Ramón
</t>
  </si>
  <si>
    <t xml:space="preserve">Miguel Ángel Aguilera Sanhueza
</t>
  </si>
  <si>
    <t xml:space="preserve">Ossa Nº 1771, comuna de San Ramón, Región Metropolitana.
</t>
  </si>
  <si>
    <t>Fonos 25161298 - 23909108 161298298298</t>
  </si>
  <si>
    <t>San Ramón</t>
  </si>
  <si>
    <t xml:space="preserve">
I. Municipalidad de San Vicente de Tagua Tagua
</t>
  </si>
  <si>
    <t xml:space="preserve">Jaime Gonzalez Ramirez
</t>
  </si>
  <si>
    <t xml:space="preserve">Tagua Tagua N°222, comuna de San Vicente de Tagua Tagua, Sexta Región.
</t>
  </si>
  <si>
    <t xml:space="preserve"> San Vicente de Tagua Tagua</t>
  </si>
  <si>
    <t xml:space="preserve">Se acompaña Certificado con antecedentes financieros del año 2007, de fecha 5 de enero de 2009, aprobado por la Unidad de Supervisión Financiera Nacional. </t>
  </si>
  <si>
    <t xml:space="preserve">
I. Municipalidad de Sierra Gorda.
</t>
  </si>
  <si>
    <t xml:space="preserve">José Agustín Guerrero Venegas            </t>
  </si>
  <si>
    <t xml:space="preserve"> joseguerrero@munisg.cl
           comunasierrag@gmail.com.</t>
  </si>
  <si>
    <t xml:space="preserve">Avenida Salvador Allende N° 452, comuna de Sierra Gorda, Región de Antofagasta.
</t>
  </si>
  <si>
    <t xml:space="preserve"> Sierra Gorda</t>
  </si>
  <si>
    <t>Se acompaña Certificado de Antecedentes Financieros, correspondiente al año 2009, visado por Sub Departamento de Supervisión Financiera Nacional.</t>
  </si>
  <si>
    <t xml:space="preserve">
I. Municipalidad de Talagante
</t>
  </si>
  <si>
    <t xml:space="preserve">Carlos Daniel Álvarez Esteban 
</t>
  </si>
  <si>
    <t xml:space="preserve">21 de Mayo Nº 875, Talagante.
</t>
  </si>
  <si>
    <t xml:space="preserve">
I. Municipalidad de Talca
</t>
  </si>
  <si>
    <t xml:space="preserve">Juan Carlos Díaz Avendaño </t>
  </si>
  <si>
    <t>1 Norte Nº 797, comuna de Talca, Séptima Región.</t>
  </si>
  <si>
    <t xml:space="preserve"> Talca</t>
  </si>
  <si>
    <t>I. Municipalidad de Talcahuano</t>
  </si>
  <si>
    <t xml:space="preserve">Henry Campos Coa,                 </t>
  </si>
  <si>
    <t>Sargento Aldea Nº250, Talcahuano, Octava Región.</t>
  </si>
  <si>
    <t xml:space="preserve"> Talcahuano</t>
  </si>
  <si>
    <t xml:space="preserve">
I. Municipalidad de Tal Tal
</t>
  </si>
  <si>
    <t xml:space="preserve">Sergio Belmor Orellana Montejo. </t>
  </si>
  <si>
    <t xml:space="preserve">Arturo Prat 515, comuna de Tal Tal, Segunda Región
</t>
  </si>
  <si>
    <t>Tal Tal</t>
  </si>
  <si>
    <t xml:space="preserve">
I. Municipalidad de Temuco
</t>
  </si>
  <si>
    <t xml:space="preserve">Miguel Ángel Becker Alvear     
</t>
  </si>
  <si>
    <t xml:space="preserve">Arturo Prat Nº 650, Temuco, Novena Región.
</t>
  </si>
  <si>
    <t xml:space="preserve"> Temuco,</t>
  </si>
  <si>
    <t xml:space="preserve">
I. Municipalidad de Teno
</t>
  </si>
  <si>
    <t xml:space="preserve">Sandra Eugenia del Carmen Valenzuela Pérez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</si>
  <si>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</si>
  <si>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</si>
  <si>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</si>
  <si>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
I. Municipalidad de Teodoro Schmidt
</t>
  </si>
  <si>
    <t xml:space="preserve"> IX Región.</t>
  </si>
  <si>
    <t xml:space="preserve">Balmaceda Nº 410,ct, IX Región.
</t>
  </si>
  <si>
    <t>Se acompaña Certificado de Antecedentes Financieros correspondiente al ejercicio del año 2007,  aprobado por Unidad de Supervisión Financiera Nacional.</t>
  </si>
  <si>
    <t xml:space="preserve">
I. Municipalidad de Tierra Amarilla
</t>
  </si>
  <si>
    <t xml:space="preserve">: info@MuniTierraAmarilla.cl </t>
  </si>
  <si>
    <t xml:space="preserve">Avenida Miguel Lemeur Nº 544, comuna de Tierra Amarilla, Región de Atacama. 
</t>
  </si>
  <si>
    <t xml:space="preserve">
I. Municipalidad de Til Til
</t>
  </si>
  <si>
    <t xml:space="preserve">Arturo Prat Nº 200, comuna de Til Til, Región Metropolitana.
</t>
  </si>
  <si>
    <t>Til Til</t>
  </si>
  <si>
    <t xml:space="preserve">
I. Municipalidad de Tirúa
</t>
  </si>
  <si>
    <t xml:space="preserve">Adolfo Nonato Millabur Ñancuil     </t>
  </si>
  <si>
    <t>irisperez@munitirua.com</t>
  </si>
  <si>
    <t xml:space="preserve">Avda Costanera Nº 080, comuna de Tirúa, Octava Región.
</t>
  </si>
  <si>
    <t>Fonos: 41-614040 – 41-614026 – 41-2445800</t>
  </si>
  <si>
    <t>Tirúa</t>
  </si>
  <si>
    <t xml:space="preserve">
Ilustre Municipalidad de Tocopilla
</t>
  </si>
  <si>
    <t xml:space="preserve">Fernando Sebastián San Román Bascuñán, </t>
  </si>
  <si>
    <t xml:space="preserve"> fsanramon@imtocopilla.cl</t>
  </si>
  <si>
    <t xml:space="preserve">Anibal Pinto Nº 1305, de la comuna de Tocopilla, Región de Antofagasta.  
</t>
  </si>
  <si>
    <t>Fono: (55) 2421347 – 2421355</t>
  </si>
  <si>
    <t xml:space="preserve"> Tocopilla</t>
  </si>
  <si>
    <t xml:space="preserve">
I. Municipalidad de Toltén
</t>
  </si>
  <si>
    <t xml:space="preserve">Rafael García Ferlice      </t>
  </si>
  <si>
    <t xml:space="preserve">Bernardo O’Higgins Nº410, Toltén, Novena Región
</t>
  </si>
  <si>
    <t xml:space="preserve">Fonos (45) 671001
</t>
  </si>
  <si>
    <t>Toltén</t>
  </si>
  <si>
    <t>Se acompaña Certificado Financiero, de fecha 13 de enero de 2006, aprobado por Unidad de Auditoría Interna.</t>
  </si>
  <si>
    <t xml:space="preserve">
I. Municipalidad de Trehuaco
</t>
  </si>
  <si>
    <t xml:space="preserve">Luis Alberto Cuevas Ibarra      </t>
  </si>
  <si>
    <t>Fonos (42) 511351-511238</t>
  </si>
  <si>
    <t>Trehuaco</t>
  </si>
  <si>
    <t xml:space="preserve">
I. Municipalidad de Traiguén
</t>
  </si>
  <si>
    <t>Alcalde: Ricardo Sanhueza Pirce,</t>
  </si>
  <si>
    <t xml:space="preserve">Basilio Urrutia Nº914, Traiguén, Novena Región.
</t>
  </si>
  <si>
    <t xml:space="preserve"> Traiguén</t>
  </si>
  <si>
    <t xml:space="preserve">
I. Municipalidad de Valdivia
</t>
  </si>
  <si>
    <t xml:space="preserve">Omar Rashid Sabat Guzman      </t>
  </si>
  <si>
    <t xml:space="preserve">
I. Municipalidad de Vallenar
</t>
  </si>
  <si>
    <t xml:space="preserve">Plaza Nº 25, comuna de Vallenar, provincia de Huasco, Tercera Región.
</t>
  </si>
  <si>
    <t>Teléfono: (51) 611320</t>
  </si>
  <si>
    <t xml:space="preserve">
I. Municipalidad de Valparaíso
</t>
  </si>
  <si>
    <t>Constitución Política de la República, art. 118</t>
  </si>
  <si>
    <t xml:space="preserve">Jorge Enrique Castro Múñoz, </t>
  </si>
  <si>
    <t>Condell Nº 1490, Valparaíso, Quinta Región.</t>
  </si>
  <si>
    <t xml:space="preserve">
Ilustre Municipalidad de Vichuquén
</t>
  </si>
  <si>
    <t>munivichuquen@gmail.com</t>
  </si>
  <si>
    <t xml:space="preserve">Manuel Rodríguez Nº 315, de la comuna de Vichuquén, Región del Maule.  
</t>
  </si>
  <si>
    <t>Fono: (75) 2555516 – 2555501</t>
  </si>
  <si>
    <t>Vichuquén</t>
  </si>
  <si>
    <t xml:space="preserve">
I. Municipalidad de Vicuña
</t>
  </si>
  <si>
    <t xml:space="preserve">Rafael Enrique Vera Castillo.
</t>
  </si>
  <si>
    <t xml:space="preserve">San Martín N° 275, comuna de Vicuña, Cuarta Región.
</t>
  </si>
  <si>
    <t>Vicuña</t>
  </si>
  <si>
    <t xml:space="preserve">
I. Municipalidad de Victoria
</t>
  </si>
  <si>
    <t xml:space="preserve">Hugo Monsalves Castillo, </t>
  </si>
  <si>
    <t xml:space="preserve"> municipalidad@victoriachile.cl</t>
  </si>
  <si>
    <t xml:space="preserve">calle Lagos Nº680, Comuna de Victoria, Región de Araucania.
</t>
  </si>
  <si>
    <t>Mesa Central (56-45) 2 296 400</t>
  </si>
  <si>
    <t>Victoria</t>
  </si>
  <si>
    <t xml:space="preserve">
I. Municipalidad de Villa Alegre
</t>
  </si>
  <si>
    <t>Arturo del Carmen Palma Vilches,</t>
  </si>
  <si>
    <t xml:space="preserve">Avenida España Nº 196, comuna de Villa Alegre, Provincia de Linares, Séptima Región.
</t>
  </si>
  <si>
    <t>Teléfonos (73) 2381721, 23811563.</t>
  </si>
  <si>
    <t>Villa Alegre</t>
  </si>
  <si>
    <t xml:space="preserve">
I. Municipalidad de Vilcún
</t>
  </si>
  <si>
    <t xml:space="preserve">Susana Aguilera Vega, </t>
  </si>
  <si>
    <t>cwolff@vilcun.cl
              egalarce@vilcun.cl</t>
  </si>
  <si>
    <t xml:space="preserve">Lord Cochrane Nº 255, comuna de Vilcún, Novena Región.
</t>
  </si>
  <si>
    <t>Fono: (45) 918360</t>
  </si>
  <si>
    <t>Vilcún,</t>
  </si>
  <si>
    <t xml:space="preserve">
I. Municipalidad de Villarrica
</t>
  </si>
  <si>
    <t xml:space="preserve">Pablo Santiago Astete Mermoud 
</t>
  </si>
  <si>
    <t xml:space="preserve">Pedro de Valdivia N°810, comuna de Villarrica, Novena Región.
</t>
  </si>
  <si>
    <t>Se acompaña Balance General del año 2009, que contiene los antecedentes financieros del año 2009, aprobado por el Subdepartamento de Supervisión Financiera Nacional.</t>
  </si>
  <si>
    <t xml:space="preserve">
I. Municipalidad de Viña del Mar
</t>
  </si>
  <si>
    <t>Constitución Política de la República, Art. 107.</t>
  </si>
  <si>
    <t>Según Ley Orgánica Nº 18.695, Arts. 1º al 4º.</t>
  </si>
  <si>
    <t xml:space="preserve">Virginia María del Carmen Reginato Bozzo             
</t>
  </si>
  <si>
    <t>Arlegui N º 615, Viña del Mar.</t>
  </si>
  <si>
    <t xml:space="preserve">
I. Municipalidad de Yungay
</t>
  </si>
  <si>
    <t xml:space="preserve"> Yungay</t>
  </si>
  <si>
    <t xml:space="preserve">
I. Municipalidad de Zapallar
</t>
  </si>
  <si>
    <t>Nicolás Cox Urrejola</t>
  </si>
  <si>
    <t xml:space="preserve">Germán Riesco Nº 399,  comuna de Zapallar, Región de Valparaíso.
</t>
  </si>
  <si>
    <t>Fono (33) 741040- 742000</t>
  </si>
  <si>
    <t xml:space="preserve"> Zapallar</t>
  </si>
  <si>
    <t>Corporación Iglesia Alianza Cristiana y Misionera</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</si>
  <si>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</si>
  <si>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</si>
  <si>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 xml:space="preserve">Dinamarca Nº 711, Temuco, Novena Región. 
Bustamante N° 56, Providencia, RM
</t>
  </si>
  <si>
    <t>secretaria@acym.cl</t>
  </si>
  <si>
    <t xml:space="preserve">(45) 465726
+56977590129
</t>
  </si>
  <si>
    <t xml:space="preserve">
Iglesia de Dios 
</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</si>
  <si>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</si>
  <si>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</si>
  <si>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</si>
  <si>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</si>
  <si>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</si>
  <si>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</si>
  <si>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</si>
  <si>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</si>
  <si>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Iglesia Evangélica Asamblea de Dios Osorno.</t>
  </si>
  <si>
    <t>Otorgado por Decreto Supremo Nº 4.088, de fecha 6 de agosto de 1958, por el Ministerio de Justicia.</t>
  </si>
  <si>
    <t>Certificado de Vigencia de fecha 06 de mayo de 2015, emitido por el Servicio de Registro Civil e Identificación. Folio Nº 152063900</t>
  </si>
  <si>
    <t xml:space="preserve">Difundir todas las obras de predicación de acuerdo a los preceptos de la Iglesia.
El auxilio moral, espiritual y material a huérfanos, viudas y desamparados, dentro del límite de su posibilidad económica.
</t>
  </si>
  <si>
    <t>albahogar@yahoo.es</t>
  </si>
  <si>
    <t>Teléfonos: (064) 234867 – 233314</t>
  </si>
  <si>
    <t xml:space="preserve"> Osorno</t>
  </si>
  <si>
    <t xml:space="preserve">93401: Instituciones de Asistencia Social.
</t>
  </si>
  <si>
    <t xml:space="preserve">Iglesia Evangélica Luterana de Valdivia. 
</t>
  </si>
  <si>
    <t xml:space="preserve">Otorgado por Decreto Supremo Nº 803, del 14 de abril de 1890, del Ministerio de Justicia. </t>
  </si>
  <si>
    <t>Certificado de vigencia Nº 2096 emitido por el Ministerio de Justicia de fecha 29 de junio de 2005.</t>
  </si>
  <si>
    <t>Actividad religiosa.</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</si>
  <si>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</si>
  <si>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</si>
  <si>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</si>
  <si>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</si>
  <si>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</si>
  <si>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</si>
  <si>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 xml:space="preserve">
Iglesia Movilización Cristiana para América Latina
</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</si>
  <si>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</si>
  <si>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</si>
  <si>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</si>
  <si>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</si>
  <si>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</si>
  <si>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</si>
  <si>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</si>
  <si>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</si>
  <si>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Fono 3232376- 3162359</t>
  </si>
  <si>
    <t xml:space="preserve"> Estación Central</t>
  </si>
  <si>
    <t xml:space="preserve">Se acompaña certificado financiero correspondiente al año 2011, aprobado por el Subdepartamento de Supervisión Financiera Nacional. </t>
  </si>
  <si>
    <t xml:space="preserve">
Iglesia Renacimiento por el Camino de la Gracia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</si>
  <si>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</si>
  <si>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</si>
  <si>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</si>
  <si>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</si>
  <si>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</si>
  <si>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</si>
  <si>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</si>
  <si>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</si>
  <si>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la Florida</t>
  </si>
  <si>
    <t>Se acompaña Certificado Financiero año 2006 firmado ante notario público, de 30 de abril del 2007,  aprobado por la Unidad de Auditoria.</t>
  </si>
  <si>
    <t xml:space="preserve">
Instituto Chileno de Terapia Familiar. 
</t>
  </si>
  <si>
    <t>Otorgado por Decreto Supremo Nº 369, de fecha 13 de abril de 1989, del Ministerio de Justicia.</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</si>
  <si>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</si>
  <si>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</si>
  <si>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</si>
  <si>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</si>
  <si>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</si>
  <si>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</si>
  <si>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 xml:space="preserve">
Instituto de Educación y Desarrollo Carlos Casanueva.
</t>
  </si>
  <si>
    <t xml:space="preserve">Otorgado por Decreto Supremo Nº 1118 de 24 de junio de 1968, del Ministerio de Justicia.
</t>
  </si>
  <si>
    <t xml:space="preserve">Promover el desarrollo educacional, social, cultural y comunitario de todos sus asociados y de todos los habitantes del país.
</t>
  </si>
  <si>
    <t xml:space="preserve">Presidenta: 
Patricia Caselli de la Carrera.
Vice presidente: 
Carlos Espinoza Villanueva 
Secretaria:
Daniela Danae Pozo Castro. 
Tesorero:
Juan Carlos Figueroa Huenumilla.
Directores: 
Manuel Aros Malgue    
María Alicia Rosales Muñoz, 
Jaime Hueraleo Vega,
</t>
  </si>
  <si>
    <t>Directorio dura dos años</t>
  </si>
  <si>
    <t>vigente desde el 28 de junio de 2017.</t>
  </si>
  <si>
    <t xml:space="preserve">Patricia Caselli de la Carrera. 
</t>
  </si>
  <si>
    <t xml:space="preserve">José Miguel Carrera Nº 027, Quilicura, Región Metropolitana.
</t>
  </si>
  <si>
    <t>Instituto de la Bienaventurada Virgen María</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</si>
  <si>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</si>
  <si>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</si>
  <si>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</si>
  <si>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</si>
  <si>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</si>
  <si>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Instituto de la Sordera de Valparaíso. 
</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</si>
  <si>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</si>
  <si>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</si>
  <si>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</si>
  <si>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</si>
  <si>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De 31 de octubre de 2008 a 31 de octubre de 2010</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</si>
  <si>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</si>
  <si>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</si>
  <si>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</si>
  <si>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 xml:space="preserve">Instituto para el Desarrollo Comunitario IDECO Miguel de Pujadas Vergara. 
</t>
  </si>
  <si>
    <t xml:space="preserve">Otorgado por Decreto Supremo Nº 81, del 24 de enero de 1991, del Ministerio de Justicia. </t>
  </si>
  <si>
    <t xml:space="preserve">Promover y recuperar las líneas de formación, organización y producción entre los pobladores del sector urbano.  </t>
  </si>
  <si>
    <t>Durarán dos años en los cargos</t>
  </si>
  <si>
    <t>Avenida Primera Transversal Nº 2630, Maipú.</t>
  </si>
  <si>
    <t>02-24196882</t>
  </si>
  <si>
    <t>Instituto de Promoción Social</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</si>
  <si>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</si>
  <si>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</si>
  <si>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</si>
  <si>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</si>
  <si>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</si>
  <si>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</si>
  <si>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</si>
  <si>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</si>
  <si>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</si>
  <si>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</si>
  <si>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</si>
  <si>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</si>
  <si>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</si>
  <si>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</si>
  <si>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</si>
  <si>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</si>
  <si>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</si>
  <si>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</si>
  <si>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</si>
  <si>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</si>
  <si>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</si>
  <si>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Raúl Eugenio Figueroa Salas  
(Subsecretario de Educación)
</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</si>
  <si>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</si>
  <si>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</si>
  <si>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</si>
  <si>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 xml:space="preserve">Misión Evangélica San Pablo de Chile
</t>
  </si>
  <si>
    <t>Otorgado por Decreto Supremo Nº 1965, del  17 de marzo de 1960, del Ministerio de Justicia.</t>
  </si>
  <si>
    <t xml:space="preserve">Durarán tres años en sus cargos, pudiendo ser reelegidos de forma indefinida.
</t>
  </si>
  <si>
    <t>17 de abril de 2018 al 17 de abril de 2021.</t>
  </si>
  <si>
    <t xml:space="preserve">Presidente: Julio Salazar Veloso, 
Luis Elías Jara Martínez  
(Podrán actuar conjunta o indistintamente).
</t>
  </si>
  <si>
    <t xml:space="preserve">Ricardo Lyon s/n, Lota Alto, VIII Región 
</t>
  </si>
  <si>
    <t>Lota Alto</t>
  </si>
  <si>
    <t xml:space="preserve">
Organización Comunitaria Funcional “Agrupación de Ayuda Comunitaria Sur de Esperanza”
</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</si>
  <si>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</si>
  <si>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</si>
  <si>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</si>
  <si>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</si>
  <si>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</si>
  <si>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</si>
  <si>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</si>
  <si>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</si>
  <si>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</si>
  <si>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 Puerto Montt</t>
  </si>
  <si>
    <t xml:space="preserve">Se acompaña Certificado de Antecedentes Financieros, correspondientes al año 2010, firmado ante Notario Público, y autorizado por la Unidad de Supervisión Financiera Nacional.
</t>
  </si>
  <si>
    <t>Organización Comunitaria Funcional Agrupación de Monitores de Prevención de Drogas y Alcohol. (AMPAD VALDIVIA)</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</si>
  <si>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</si>
  <si>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</si>
  <si>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</si>
  <si>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</si>
  <si>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</si>
  <si>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</si>
  <si>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</si>
  <si>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</si>
  <si>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ampadevaldivia@gmail.com</t>
  </si>
  <si>
    <t xml:space="preserve">Domicilio Legal: Pedro Aguirre Cerda N°180, Las Animas, Valdivia, Región de Ríos
</t>
  </si>
  <si>
    <t>Fono: 063-2207226, 063-2343754</t>
  </si>
  <si>
    <t>Las Animas</t>
  </si>
  <si>
    <t>Se acompaña Certificado de la Institución correspondiente a antecedentes financieros del año 2017, pendiente aprobación por el Subdepartamento de Supervisión Financiera.</t>
  </si>
  <si>
    <t>Organización Comunitaria Funcional “Agrupación Deportiva de Atletas Especiales ADAES CHILE”</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</si>
  <si>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</si>
  <si>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</si>
  <si>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</si>
  <si>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</si>
  <si>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</si>
  <si>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</si>
  <si>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</si>
  <si>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 adaeschile@gmail.com</t>
  </si>
  <si>
    <t xml:space="preserve">Avenida El Parrón N° 0939, Comuna de La Cisterna, Región Metropolitana.
</t>
  </si>
  <si>
    <t xml:space="preserve">Fono: 02-5481951
</t>
  </si>
  <si>
    <t xml:space="preserve"> La Cisterna</t>
  </si>
  <si>
    <t xml:space="preserve">Organización Comunitaria Funcional “Agrupación Nehuenche”  </t>
  </si>
  <si>
    <t xml:space="preserve">Organización Comunitaria de carácter funcional.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</si>
  <si>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</si>
  <si>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</si>
  <si>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</si>
  <si>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</si>
  <si>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</si>
  <si>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</si>
  <si>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</si>
  <si>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Fono: (34) 343186- (34) 343187.
</t>
  </si>
  <si>
    <t xml:space="preserve"> Los Andes</t>
  </si>
  <si>
    <t>Certificado financiero autorizado ante Notario Público de fecha 17 de agosto de 2007, aprobado por la Sub Unidad de Control de Supervisión Financiera.</t>
  </si>
  <si>
    <t>Agrupación Religiosa Marie Poussepin</t>
  </si>
  <si>
    <t>Organización Comunitaria Funcional.</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</si>
  <si>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</si>
  <si>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</si>
  <si>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</si>
  <si>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</si>
  <si>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</si>
  <si>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</si>
  <si>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</si>
  <si>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</si>
  <si>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Teléfonos:  (065) 611250
</t>
  </si>
  <si>
    <t xml:space="preserve"> Queilén</t>
  </si>
  <si>
    <t xml:space="preserve">
Se acompaña Certificado Financiero de los antecedentes financieros del año 2012, aprobado por el Subdepartamento de Supervisión Financiera.
</t>
  </si>
  <si>
    <t>Organización Comunitaria Funcional “Renacer Atacama”</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</si>
  <si>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</si>
  <si>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</si>
  <si>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</si>
  <si>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</si>
  <si>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</si>
  <si>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</si>
  <si>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</si>
  <si>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Copiapó.</t>
  </si>
  <si>
    <t xml:space="preserve">Se acompaña Certificado de Antecedentes Financieros, correspondientes al año 2013, aprobado por la Unidad de Supervisión Financiera Nacional.
</t>
  </si>
  <si>
    <t>Organización Comunitaria Funcional de Ayuda y Protección a la Infancia de San Carlos.</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</si>
  <si>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</si>
  <si>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</si>
  <si>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</si>
  <si>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</si>
  <si>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</si>
  <si>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</si>
  <si>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San Carlos</t>
  </si>
  <si>
    <t>Se acompaña Certificado de la Institución correspondiente a antecedentes financieros del año 2010, aprobado por el Subdepartamento de Supervisión Financiera.</t>
  </si>
  <si>
    <t>Organización Comunitaria Funcional Para El Desarrollo Social Aporta</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</si>
  <si>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</si>
  <si>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</si>
  <si>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</si>
  <si>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</si>
  <si>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</si>
  <si>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</si>
  <si>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 fundacion.aporta@gmail.com
</t>
  </si>
  <si>
    <t xml:space="preserve">Antonio Varas Nº 974, Oficina E, comuna de Temuco, Provincia de Cautín, Novena Región .
</t>
  </si>
  <si>
    <t>Teléfono:  09-4433232.</t>
  </si>
  <si>
    <t xml:space="preserve">Se acompañan los siguientes antecedentes financieros, aprobados por la Unidad de Auditoria Interna del Servicio:
1.- Certificado de Antecedentes Financieros Año 2006, autorizado ante notario público, de 25 de mayo de 2007.
</t>
  </si>
  <si>
    <t>Organización Comunitaria Funcional “Asociación Chilena para la Defensa de la Familia”- ACHIDEF.</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</si>
  <si>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</si>
  <si>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</si>
  <si>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</si>
  <si>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</si>
  <si>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</si>
  <si>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</si>
  <si>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 achidef@gmail.com</t>
  </si>
  <si>
    <t xml:space="preserve">Huérfanos Nº 1555, oficina 2009, ciudad de Santiago, Región Metropolitana.
</t>
  </si>
  <si>
    <t xml:space="preserve">Fono: 6884609-6884919
</t>
  </si>
  <si>
    <t>Certificado autorizado ante Notario Público de fecha 02 de abril de 2007, aprobado por la Unidad de Auditoría Interna.</t>
  </si>
  <si>
    <t xml:space="preserve">Organización Comunitaria Funcional Carmen Droguett de Poblete. 
</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</si>
  <si>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</si>
  <si>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</si>
  <si>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</si>
  <si>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</si>
  <si>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</si>
  <si>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</si>
  <si>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</si>
  <si>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</si>
  <si>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 xml:space="preserve">Organización Comunitaria Funcional Casa de la Juventud 
</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</si>
  <si>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</si>
  <si>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</si>
  <si>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</si>
  <si>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</si>
  <si>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</si>
  <si>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</si>
  <si>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</si>
  <si>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</si>
  <si>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 xml:space="preserve">Organización Comunitaria Funcional Casa Taller La Covacha. 
</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</si>
  <si>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</si>
  <si>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</si>
  <si>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</si>
  <si>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</si>
  <si>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</si>
  <si>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</si>
  <si>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</si>
  <si>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El Quisco</t>
  </si>
  <si>
    <t>Se acompaña Certificado Financiero, correspondiente a los antecedentes financieros del año 2016, aprobado por el Sub departamento de Supervisión Financiera Nacional.</t>
  </si>
  <si>
    <t xml:space="preserve">Organización Comunitaria Funcional Centro Comunitario de Educación y Cultura TAF. 
</t>
  </si>
  <si>
    <t>Desarrollar trabajo social comunitario orientado a la educación, organización y asesoría en sectores populares.</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</si>
  <si>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</si>
  <si>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</si>
  <si>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</si>
  <si>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</si>
  <si>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</si>
  <si>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</si>
  <si>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Viña del Ma</t>
  </si>
  <si>
    <t>Se acompaña certificado financiero  del año 2011, aprobado por  el Subdepartamento de Supervisión Financiera Nacional.</t>
  </si>
  <si>
    <t xml:space="preserve">Organización Comunitaria Funcional Centro Cultural y Educacional Arcadia. 
</t>
  </si>
  <si>
    <t xml:space="preserve">1. La elevación y perfeccionamiento intelectual de sus asociados.
2. La satisfacción y realización artística, cultural y educacional en sus distintas manifestaciones.
</t>
  </si>
  <si>
    <t>Regida por la Ley 19.418, registrada en el Folio 180 Libro 02 del Registro O.C.F.T. de la I. Municipalidad de San Antonio, con fecha 16  de marzo de 1995.</t>
  </si>
  <si>
    <t xml:space="preserve">Miguel Huerta Ortiz                                             
</t>
  </si>
  <si>
    <t xml:space="preserve">Calle Sanfuentes Nº 2271, San Antonio. Región de Valparaíso
</t>
  </si>
  <si>
    <t xml:space="preserve">F: 35-2285651
</t>
  </si>
  <si>
    <t xml:space="preserve">Organización Comunitaria Funcional “Centro Cultural y Social Centro de Apoyo al Niño y la Familia”  </t>
  </si>
  <si>
    <t xml:space="preserve">Decreto Alcaldicio Nº 3546, de fecha 12 de agosto de 2005, que le otorga el beneficio de gozar de personalidad jurídica, quedando registrado en el folio Nº 103, Libro 06, del registro O.C.F.T. con esa misma fecha. 
</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</si>
  <si>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</si>
  <si>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Tres años (según Estatutos).</t>
  </si>
  <si>
    <t xml:space="preserve">De 27 de junio de 2018 a 27 de junio de 2021.
</t>
  </si>
  <si>
    <t xml:space="preserve">Bernarda Malgüe Pavez,           
Poder Coordinadora Institucional: Vanessa Evelyn Vidal Malgüe, 
</t>
  </si>
  <si>
    <t xml:space="preserve"> centroapoyoninoyfamilia@gmail.com</t>
  </si>
  <si>
    <t xml:space="preserve">Avda. El Molo Nº 171, Barrancas, comuna de San Antonio, Quinta Región.
</t>
  </si>
  <si>
    <t xml:space="preserve">Centro de Desarrollo Para La Acción Social CEDPAS </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</si>
  <si>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</si>
  <si>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</si>
  <si>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</si>
  <si>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</si>
  <si>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</si>
  <si>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</si>
  <si>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</si>
  <si>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Limache.</t>
  </si>
  <si>
    <t xml:space="preserve">Organización Comunitaria Funcional Centro de Ayuda al Niño Bernardita Serrano. 
</t>
  </si>
  <si>
    <t>Regida por la Ley 19.418, e inscrita bajo el Nº 338 con fecha 29 de abril de 2003, en los Registros de la Secretaría de la I. Municipalidad de San Pedro de la Paz.</t>
  </si>
  <si>
    <t xml:space="preserve">a) Brindar atención integral a los niños en riesgo social.
b) Lograr la reinserción del niño en su familia de origen.
c) Favorecer la toma de conciencia de la realidad familiar.
</t>
  </si>
  <si>
    <t xml:space="preserve">Giovanni Pastorini Riquelme                
</t>
  </si>
  <si>
    <t>Enrique Soro 1998, San Pedro de la Paz, Octava Región.</t>
  </si>
  <si>
    <t>041-2947165</t>
  </si>
  <si>
    <t>Organización Comunitaria Funcional “Centro de Desarrollo Social y Cultural Chile Futuro”</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</si>
  <si>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</si>
  <si>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</si>
  <si>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</si>
  <si>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</si>
  <si>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</si>
  <si>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</si>
  <si>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</si>
  <si>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chilefuturo@hotmail.com</t>
  </si>
  <si>
    <t>celular: 09-3249770</t>
  </si>
  <si>
    <t xml:space="preserve">Huérfanos Nº 779, departamento  606, Santiago Centro, Región Metropolitana.
</t>
  </si>
  <si>
    <t>Santiago Centro</t>
  </si>
  <si>
    <t>Se acompañan Certificado Financiero y balance general de los antecedentes financieros del año 2008, aprobados por la Unidad de Supervisión Financiera Nacional para su respectivo análisis.</t>
  </si>
  <si>
    <t xml:space="preserve">Organización Comunitaria Funcional “Centro de Diagnóstico, Investigación y Desarrollo Social Comunitario- CEDIS”  </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</si>
  <si>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</si>
  <si>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</si>
  <si>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</si>
  <si>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</si>
  <si>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</si>
  <si>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</si>
  <si>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</si>
  <si>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Correo electrónico: cedis@portalciudadano.cl 
</t>
  </si>
  <si>
    <t xml:space="preserve">Pasaje Claudio Arrau S/N Block D Nº 404, comuna de Concón, Quinta Región
</t>
  </si>
  <si>
    <t>Fono: (322) 2369125- 09-6793690- 09-5400726</t>
  </si>
  <si>
    <t>Certificado autorizado ante Notario Público de fecha 01 de marzo de 2007, aprobado por la Unidad de Auditoría Interna.</t>
  </si>
  <si>
    <t xml:space="preserve">O.C.F. Centro de Participación Comunitaria para el Desarrollo Social y Cultural </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</si>
  <si>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</si>
  <si>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</si>
  <si>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</si>
  <si>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</si>
  <si>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</si>
  <si>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</si>
  <si>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</si>
  <si>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</si>
  <si>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</si>
  <si>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</si>
  <si>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</si>
  <si>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</si>
  <si>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</si>
  <si>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</si>
  <si>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</si>
  <si>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</si>
  <si>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Centro de Promoción Comunitaria Galerna. </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</si>
  <si>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</si>
  <si>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</si>
  <si>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</si>
  <si>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</si>
  <si>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</si>
  <si>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</si>
  <si>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Ricardo Marcelo Goiri Borie                                    RUT: 7.603.377-3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</si>
  <si>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</si>
  <si>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</si>
  <si>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</si>
  <si>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Organización Comunitaria Funcional Centro de Promoción y Desarrollo Local de La Florida</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</si>
  <si>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</si>
  <si>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</si>
  <si>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</si>
  <si>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</si>
  <si>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</si>
  <si>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</si>
  <si>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</si>
  <si>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</si>
  <si>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</si>
  <si>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</si>
  <si>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 xml:space="preserve">
O.C.F. Centro de Desarrollo Social y Educacional Valle Maipo.
</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</si>
  <si>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</si>
  <si>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</si>
  <si>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</si>
  <si>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</si>
  <si>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</si>
  <si>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</si>
  <si>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 aucadiz@gmail.com  robinsonrecabarren@vtr.net</t>
  </si>
  <si>
    <t xml:space="preserve">Domicilio: Macario Ossa N° 907, comuna de San Bernardo.
</t>
  </si>
  <si>
    <t>Fono: 8587873-82286439</t>
  </si>
  <si>
    <t>San Bernardo.</t>
  </si>
  <si>
    <t>Se Certificado de Antecedentes Financieros del año 2007, aprobado por la Unidad de Supervisión Nacional.</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</si>
  <si>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</si>
  <si>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</si>
  <si>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</si>
  <si>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Dos años, el que puede ser reelecto indefinidamente.</t>
  </si>
  <si>
    <t>aidalourdesm@hotmail.com</t>
  </si>
  <si>
    <t xml:space="preserve">Domicilio Legal: Calle Montevideo Nº 2550, Población Huamachuco II, Comuna de Renca, Región Metropolitana.
</t>
  </si>
  <si>
    <t>Teléfono: 02. 6464808 – 02. 6414136</t>
  </si>
  <si>
    <t xml:space="preserve"> Renca</t>
  </si>
  <si>
    <t>Se acompaña Certificado de la Institución correspondiente a antecedentes financieros del año 2014, aprobado por el  Subdepartamento de Supervisión Financiera Nacional.</t>
  </si>
  <si>
    <t>Organización Comunitaria Funcional Centro de Rehabilitación Esperanza Juvenil.</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</si>
  <si>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</si>
  <si>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</si>
  <si>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</si>
  <si>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</si>
  <si>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</si>
  <si>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</si>
  <si>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</si>
  <si>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</si>
  <si>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</si>
  <si>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Organización Comunitaria Funcional Centro Infanto Juvenil Padre Damián</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</si>
  <si>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</si>
  <si>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</si>
  <si>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</si>
  <si>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</si>
  <si>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</si>
  <si>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</si>
  <si>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</si>
  <si>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</si>
  <si>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Quinta Región. R</t>
  </si>
  <si>
    <t xml:space="preserve">Organización Comunitaria Funcional Centro Integral de Apoyo Psicosocial. 
</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</si>
  <si>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</si>
  <si>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</si>
  <si>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</si>
  <si>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</si>
  <si>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</si>
  <si>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</si>
  <si>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</si>
  <si>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</si>
  <si>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 xml:space="preserve">Organización Comunitaria Funcional Centro Integral Infancia y Familia. 
</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</si>
  <si>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</si>
  <si>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</si>
  <si>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</si>
  <si>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</si>
  <si>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</si>
  <si>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</si>
  <si>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</si>
  <si>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</si>
  <si>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Vallenar.</t>
  </si>
  <si>
    <t xml:space="preserve">Se acompañó Certificado financiero del año 2012,  revisado por el Departamento de Administración y Finanzas del SENAME, quién elaboró la Ficha de Transferencia de la Institución.
</t>
  </si>
  <si>
    <t xml:space="preserve">
Organización Comunitaria Funcional Centro Juvenil El Puerto. 
</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</si>
  <si>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</si>
  <si>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</si>
  <si>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</si>
  <si>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</si>
  <si>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</si>
  <si>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</si>
  <si>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</si>
  <si>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Se acompaña Certificado de Antecedentes Financieros correspondiente al año 2014,  aprobado por el  Departamento de Administración y Finanzas.
</t>
  </si>
  <si>
    <t xml:space="preserve">Organización Comunitaria Funcional Colectivo La Isla.
</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</si>
  <si>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</si>
  <si>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</si>
  <si>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</si>
  <si>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</si>
  <si>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</si>
  <si>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</si>
  <si>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</si>
  <si>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</si>
  <si>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Organización Comunitaria Funcional “Centro Preventivo de Diagnóstico y Tratamiento PRONINF”  </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</si>
  <si>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</si>
  <si>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</si>
  <si>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</si>
  <si>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</si>
  <si>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</si>
  <si>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</si>
  <si>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</si>
  <si>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</si>
  <si>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</si>
  <si>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</si>
  <si>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</si>
  <si>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</si>
  <si>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</si>
  <si>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</si>
  <si>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</si>
  <si>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</si>
  <si>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 micaeliano@live.cl</t>
  </si>
  <si>
    <t xml:space="preserve">Calle 10 Oriente Nº 741, comuna de Talca, Séptima Región del Maule.
</t>
  </si>
  <si>
    <t>Teléfono:  (71) 215375</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</si>
  <si>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</si>
  <si>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Organización Comunitaria Funcional Colectivo Sin Fronteras.</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</si>
  <si>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</si>
  <si>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</si>
  <si>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</si>
  <si>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</si>
  <si>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</si>
  <si>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</si>
  <si>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 xml:space="preserve"> Independencia. </t>
  </si>
  <si>
    <t>Se acompaña certificado financiero año 2012, el cual se remitió al Subdepartamento de  Supervisión Financiera del SENAME, para su revisión.</t>
  </si>
  <si>
    <t xml:space="preserve">Organización Comunitaria Funcional Comunidad de Trabajo en Tecnologías Apropiadas  - COTRA.
</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</si>
  <si>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</si>
  <si>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</si>
  <si>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</si>
  <si>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</si>
  <si>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 xml:space="preserve">Calle 5 32-D, paradero 2 Reñaca Alto, Viña del Mar. 
</t>
  </si>
  <si>
    <t>Directorio dura dos años en su cargo. Actual desde 30 de septiembre de 2015 a 30 de septiembre de 2017.</t>
  </si>
  <si>
    <t xml:space="preserve">Rodrigo Ayala Ruiloba, </t>
  </si>
  <si>
    <t>32-287 23 74 // 32- 287 48 03</t>
  </si>
  <si>
    <t xml:space="preserve">cotra@123mail.cl
</t>
  </si>
  <si>
    <t xml:space="preserve">
Antecedentes financieros del año 2016, aprobados por Supervisión Financiera.
</t>
  </si>
  <si>
    <t>Organización Comunitaria Funcional Centro Juvenil, Cultural y Social La Casona de Los Jóvenes.</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</si>
  <si>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</si>
  <si>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</si>
  <si>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</si>
  <si>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</si>
  <si>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</si>
  <si>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</si>
  <si>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</si>
  <si>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</si>
  <si>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 xml:space="preserve">Organización Comunitaria Funcional Comunidad Niños Entre Calles. 
</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</si>
  <si>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</si>
  <si>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</si>
  <si>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</si>
  <si>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</si>
  <si>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</si>
  <si>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</si>
  <si>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</si>
  <si>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</si>
  <si>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
Organización Comunitaria Funcional “El Umbral, Centro de Apoyo Juvenil”
</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</si>
  <si>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</si>
  <si>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</si>
  <si>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</si>
  <si>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</si>
  <si>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</si>
  <si>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</si>
  <si>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</si>
  <si>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</si>
  <si>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</si>
  <si>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O. C. F.   Escuela Gimnasio De Aplicación Y Experimentación De Programas De Restauración Neurológica Artesanos De La Vida.</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</si>
  <si>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</si>
  <si>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</si>
  <si>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</si>
  <si>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</si>
  <si>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</si>
  <si>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</si>
  <si>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</si>
  <si>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</si>
  <si>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</si>
  <si>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</si>
  <si>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</si>
  <si>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</si>
  <si>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</si>
  <si>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</si>
  <si>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</si>
  <si>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</si>
  <si>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</si>
  <si>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promueve.oc@gmail.com</t>
  </si>
  <si>
    <t xml:space="preserve">Lautaro N° 65, Villa de Acuyo, comuna de Casablanca.
Región de Valparaíso.
</t>
  </si>
  <si>
    <t>Fono: +569 965913431- +569 993538922</t>
  </si>
  <si>
    <t>Casablanca.</t>
  </si>
  <si>
    <t>Se acompaña Certificado Financiero año 2017, aprobado por el Subdepartamento de Supervisión Financiera Nacional.</t>
  </si>
  <si>
    <t xml:space="preserve">
Organización Comunitaria Funcional Haka Pupa o Te Nga Poki
</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</si>
  <si>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</si>
  <si>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</si>
  <si>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</si>
  <si>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Irma Inés Riroroko Paoa. </t>
  </si>
  <si>
    <t>Programappf.isladepascua@gmail.com</t>
  </si>
  <si>
    <t xml:space="preserve">Heki’l s/n, Sector Mataveri, I. de Pascua, Región de Valparaíso.
</t>
  </si>
  <si>
    <t>I. de Pascua</t>
  </si>
  <si>
    <t xml:space="preserve">
Organización Comunitaria Funcional Hogar de Lactantes Ignazio Sibillo
</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</si>
  <si>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</si>
  <si>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</si>
  <si>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</si>
  <si>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Dos (2) años en sus funciones, según Estatutos.</t>
  </si>
  <si>
    <t xml:space="preserve">Avda. España N° 1101, Punta Arenas, Región de Magallanes.
</t>
  </si>
  <si>
    <t xml:space="preserve">
Organización Comunitaria Funcional Hogar Mi Familia. 
</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</si>
  <si>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</si>
  <si>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</si>
  <si>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</si>
  <si>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</si>
  <si>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</si>
  <si>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</si>
  <si>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</si>
  <si>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</si>
  <si>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</si>
  <si>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Organización Comunitaria Horizonte.</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</si>
  <si>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</si>
  <si>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</si>
  <si>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</si>
  <si>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</si>
  <si>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</si>
  <si>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</si>
  <si>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</si>
  <si>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</si>
  <si>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</si>
  <si>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OCF Organización social, cultural y deportiva “Voy por ti”</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</si>
  <si>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</si>
  <si>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</si>
  <si>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</si>
  <si>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</si>
  <si>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</si>
  <si>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</si>
  <si>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organizacionvoyporti@gmail.com</t>
  </si>
  <si>
    <t xml:space="preserve">Calle Vasco de gama N° 3120, comuna de Calama.
Región de Antofagasta.
</t>
  </si>
  <si>
    <t>Fono: +569 974987991</t>
  </si>
  <si>
    <t>Calama.</t>
  </si>
  <si>
    <t xml:space="preserve">Organización Comunitaria Funcional PRODEL Profesionales Agrupados para el Desarrollo Local. 
</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</si>
  <si>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</si>
  <si>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</si>
  <si>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</si>
  <si>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</si>
  <si>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</si>
  <si>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</si>
  <si>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</si>
  <si>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</si>
  <si>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Organización Comunitaria Funcional Red VIF de Chaitén.</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</si>
  <si>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</si>
  <si>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</si>
  <si>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</si>
  <si>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</si>
  <si>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</si>
  <si>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</si>
  <si>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 lschwerter@hotmail.com</t>
  </si>
  <si>
    <t xml:space="preserve">Almirante Riveros Nº 577, comuna de Chaitén, Provincia de Palena, Décima Región .
</t>
  </si>
  <si>
    <t xml:space="preserve"> Chaitén</t>
  </si>
  <si>
    <t xml:space="preserve">Se acompañan los siguientes antecedentes financieros, aprobados por la Unidad de Auditoria Interna del Servicio:
1.- Certificado de Antecedentes Financieros Año 2006, autorizado ante notario público, de 16 de abril de 2007.
</t>
  </si>
  <si>
    <t xml:space="preserve">
“Organización No Gubernamental de Desarrollo Social y Productivo” o  O.N.G. AMAUTAS.
</t>
  </si>
  <si>
    <t>Otorgada mediante Decreto Supremo  N°1024 de31 de Octubre de 2000.</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</si>
  <si>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</si>
  <si>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Del 16 de mayo del 2015 al 16 de mayo del 2017</t>
  </si>
  <si>
    <t xml:space="preserve">Carlos Condell N°89, Población Luis Uribe, casilla 50. Tierra Amarilla, Región de Atacama.
</t>
  </si>
  <si>
    <t>(52)329090</t>
  </si>
  <si>
    <t xml:space="preserve">ongamautas@yahoo.es
</t>
  </si>
  <si>
    <t>ORGANIZACIÓN NO GUBERNAMENTAL DE APOYO, PROTECCIÓN Y PROMOCIÓN DE LOS DERECHOS DE LOS NIÑOS, NIÑAS Y ADOLESCENTES VULNERADOS EN EL EJERCICIO DE LOS MISMOS Y FAMILIA,  O.N.G RE-CONSTRUIR</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</si>
  <si>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</si>
  <si>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</si>
  <si>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</si>
  <si>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</si>
  <si>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</si>
  <si>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</si>
  <si>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</si>
  <si>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</si>
  <si>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</si>
  <si>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</si>
  <si>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 xml:space="preserve">Organización No Gubernamental de Desarrollo, Acción Cultural y Comunitaria de Reivindicación de Derechos – 
O.N.G. ACCORDES. 
</t>
  </si>
  <si>
    <t>Organización No Gubernamental.</t>
  </si>
  <si>
    <t>Otorgado por Decreto Supremo Nº 3084, de fecha 21 de Septiembre de 2004,  por el Ministerio de Justicia.</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</si>
  <si>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</si>
  <si>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t>
  </si>
  <si>
    <t xml:space="preserve"> ongaccordes@gmail.com</t>
  </si>
  <si>
    <t xml:space="preserve">Calle Cuartel Nº 65, Hijuelas, Provincia de Quillota, Quinta Región.
</t>
  </si>
  <si>
    <t>Teléfono: (56-33) 271219</t>
  </si>
  <si>
    <t xml:space="preserve">Organización No gubernamental  de Desarrollo Almendral, “Semilla de Desarrollo”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</si>
  <si>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</si>
  <si>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</si>
  <si>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</si>
  <si>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</si>
  <si>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</si>
  <si>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</si>
  <si>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 ong.almendral@gmail.com </t>
  </si>
  <si>
    <t xml:space="preserve">Lincoyan  858, Oficina 222, Concepción.
</t>
  </si>
  <si>
    <t>Fono: 041-2464948</t>
  </si>
  <si>
    <t xml:space="preserve"> Concepción</t>
  </si>
  <si>
    <t>Certificado Financiero, correspondiente al año 2016, aprobado por el Departamento de Administración y Finanzas.</t>
  </si>
  <si>
    <t xml:space="preserve">Organización No gubernamental  de Desarrollo Almendral, “Agrupación de Profesionales Para la Inclusión Social APIS”
</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</si>
  <si>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</si>
  <si>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2 años</t>
  </si>
  <si>
    <t xml:space="preserve"> Wanda Carolina Huerta Sotelo
</t>
  </si>
  <si>
    <t xml:space="preserve">La Asunción Nº1791, Puente Alto, Santiago
</t>
  </si>
  <si>
    <t>Organización No Gubernamental de Desarrollo Alter Vía – ONG Alter Vía.</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</si>
  <si>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</si>
  <si>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</si>
  <si>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Promoción del desarrollo, especialmente de las personas, familias, grupos y comunidades que viven en condiciones de pobreza y/o marginalidad.</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</si>
  <si>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</si>
  <si>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</si>
  <si>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</si>
  <si>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ong.altervia@gmail.com
</t>
  </si>
  <si>
    <t xml:space="preserve">Calle José Bernardo Cáceres Nº 361, comuna de Rancagua, Sexta Región del Libertador Bernardo O’Hoggins
</t>
  </si>
  <si>
    <t>Se acompaña Balance financiero correspondiente al año 2012 y Certificado de Antecedentes Financieros Institucionales, correspondiente al año 2012, aprobado por el  Subdepartamento de Supervisión Financiera Nacional.</t>
  </si>
  <si>
    <t xml:space="preserve">
Corporación de Desarrollo y Gestión Calafquén u ONG Calafquén.
</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</si>
  <si>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</si>
  <si>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</si>
  <si>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</si>
  <si>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</si>
  <si>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</si>
  <si>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 ong.calafquen@gmail.com</t>
  </si>
  <si>
    <t xml:space="preserve">Calle Serrano Nº 417 piso 3, Concepción, Región del Bío Bío.
</t>
  </si>
  <si>
    <t>Teléfono: 41-2736384.</t>
  </si>
  <si>
    <t>Certificado de Antecedentes Financieros del año 2010, aprobados por  el Subdepartamento de Supervisión Financiera Nacional.</t>
  </si>
  <si>
    <t xml:space="preserve">
Organización No Gubernamental de Desarrollo Cardenal del Pueblo – ONG Cardenal del Pueblo.
</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</si>
  <si>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</si>
  <si>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</si>
  <si>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</si>
  <si>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</si>
  <si>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</si>
  <si>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</si>
  <si>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</si>
  <si>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</si>
  <si>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</si>
  <si>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</si>
  <si>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Organización No gubernamental  de Desarrollo COINCIDE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</si>
  <si>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</si>
  <si>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</si>
  <si>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</si>
  <si>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</si>
  <si>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</si>
  <si>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</si>
  <si>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 xml:space="preserve">Organización No gubernamental  de Desarrollo Corporación Andares Sur.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</si>
  <si>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</si>
  <si>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</si>
  <si>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</si>
  <si>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</si>
  <si>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</si>
  <si>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andares.sur@gmail.com </t>
  </si>
  <si>
    <t xml:space="preserve">Argomedo N° 379, Dpto  858, comuna de Santiago, región Metropolitana.
</t>
  </si>
  <si>
    <t>Fono: 762533694</t>
  </si>
  <si>
    <t>Certificado Financiero de fecha 29 de enero de 2015, correspondiente al año 2013, aprobado por el Departamento de Administración y Finanzas.</t>
  </si>
  <si>
    <t xml:space="preserve">
Organización No Gubernamental de Desarrollo Chileamérica u ONG Chileamérica.
</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</si>
  <si>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</si>
  <si>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</si>
  <si>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</si>
  <si>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</si>
  <si>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</si>
  <si>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</si>
  <si>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</si>
  <si>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</si>
  <si>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 xml:space="preserve"> corporacionchileamerica@gmail.com</t>
  </si>
  <si>
    <t>Ñuñoa,</t>
  </si>
  <si>
    <t>no a</t>
  </si>
  <si>
    <t>Se acompaña Certificado de Antecedentes Financieros del año 2014, aprobado por el  Departamento de Administración y Finanzas del SENAME.</t>
  </si>
  <si>
    <t>O.N.G. “Desarrollo Social y Crecimiento”</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</si>
  <si>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</si>
  <si>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</si>
  <si>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</si>
  <si>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</si>
  <si>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</si>
  <si>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</si>
  <si>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</si>
  <si>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Fono Fijo: 41 3362729
Celular: +569 66764871; +569 98245920</t>
  </si>
  <si>
    <t xml:space="preserve">Pedro León Ugalde N° 45, Condominio Torres del Mar, Edificio Los Albatros, Departamento 803, Localidad de Dichato, Comuna de Tomé, Región del Biobío
</t>
  </si>
  <si>
    <t xml:space="preserve">www.fundaciondsc.cl
Facebook: D.S.C.ONG
Fanpage: D.S.C Desarrollo Social y Crecimiento, Correos Electrónicos: angelicalacazette@fundaciondsc.cl lacazette@tie.cl </t>
  </si>
  <si>
    <t>Tomé</t>
  </si>
  <si>
    <t>Organización No Gubernamental de Desarrollo EL CANELO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</si>
  <si>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</si>
  <si>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</si>
  <si>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</si>
  <si>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</si>
  <si>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</si>
  <si>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</si>
  <si>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</si>
  <si>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 corporacioncanelo@gmail.com</t>
  </si>
  <si>
    <t xml:space="preserve">Sexta Oriente Playa Nº 52,  Comuna de Cartagena, Región de Valparaíso.
</t>
  </si>
  <si>
    <t>Teléfono: +56 981996845/+56 978318004</t>
  </si>
  <si>
    <t>Cartagena</t>
  </si>
  <si>
    <t>Se acompaña certificado financiero de fecha 11 de marzo, correspondiente al año 2016, aprobado por el Sub Departamento de Supervisión Financiera Nacional.</t>
  </si>
  <si>
    <t>Organización No Gubernamental de Desarrollo El Circo del Mundo – Chile.</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</si>
  <si>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</si>
  <si>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</si>
  <si>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</si>
  <si>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</si>
  <si>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</si>
  <si>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contacto@elcircodelmundo.com</t>
  </si>
  <si>
    <t xml:space="preserve">General Bonilla  Nº 6.100 B,  Comuna de Lo Prado costado ex Mundo Mágico), Región Metropolitana.
</t>
  </si>
  <si>
    <t>Fono: (56-2) 7788378</t>
  </si>
  <si>
    <t xml:space="preserve"> Lo Prado </t>
  </si>
  <si>
    <t>Se acompaña Certificado de Antecedentes Financieros Institucionales, correspondiente al año 2010, de fecha 28 de abril de 2011, aprobado por el Subdepartamento de Supervisión Financiera Nacional.</t>
  </si>
  <si>
    <t>Organización No Gubernamental  de Desarrollo Grandes Pasos- ONG GRANDES PASOS</t>
  </si>
  <si>
    <t xml:space="preserve">Presidente: 
CHRISTIAN FERNANDO ZURITA AGUILERA, 
</t>
  </si>
  <si>
    <t xml:space="preserve">Ramón Freire N°330, comuna de Buin, Región de Metropolitana.
</t>
  </si>
  <si>
    <t xml:space="preserve">Buin
</t>
  </si>
  <si>
    <t xml:space="preserve">onggrandespasos@gmail.com 
</t>
  </si>
  <si>
    <t xml:space="preserve">Organización No Gubernamental de Desarrollo Social ICTHUS- ONG ICTHUS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</si>
  <si>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</si>
  <si>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</si>
  <si>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</si>
  <si>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</si>
  <si>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</si>
  <si>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</si>
  <si>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</si>
  <si>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 ong.icthus@gmail.com </t>
  </si>
  <si>
    <t xml:space="preserve">Villa Don Max, Angel Muñoz N°1185, ciudad de Valdivia, Región de Los Ríos.
</t>
  </si>
  <si>
    <t xml:space="preserve">Teléfono: +56977777475
</t>
  </si>
  <si>
    <t>Se acompaña certificado financiero, correspondiente al año 2015, aprobado por el Sub Departamento de Supervisión Nacional.</t>
  </si>
  <si>
    <t xml:space="preserve">
Organización No Gubernamental de Desarrollo -   Corporación de Desarrollo Integral de la Familia,       (O.N.G. CODEINFA)
</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</si>
  <si>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</si>
  <si>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</si>
  <si>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</si>
  <si>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</si>
  <si>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</si>
  <si>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</si>
  <si>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</si>
  <si>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codeinfa@yahoo.es </t>
  </si>
  <si>
    <t xml:space="preserve">Carlos Valdovinos N° 283, comuna de San Joaquín, Región Metropolitana.
</t>
  </si>
  <si>
    <t>Fono: 25533416 – 25536352.</t>
  </si>
  <si>
    <t xml:space="preserve"> San Joaquín</t>
  </si>
  <si>
    <t>Acompaña Certificado Financiero del año 2012, el cual fue aprobado por el Departamento de Administración y Finanzas.</t>
  </si>
  <si>
    <t>Organización No Gubernamental de Desarrollo KALFUTRAY.</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</si>
  <si>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</si>
  <si>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</si>
  <si>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</si>
  <si>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</si>
  <si>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</si>
  <si>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</si>
  <si>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</si>
  <si>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</si>
  <si>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</si>
  <si>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 xml:space="preserve">Teléfono: (56-65) 240317
</t>
  </si>
  <si>
    <t>Llanquihue</t>
  </si>
  <si>
    <t>Se acompaña Certificado financiero del año 2011, aprobado por el Subdepartamento de  Supervisión Financiera Nacional, del SENAME.</t>
  </si>
  <si>
    <t>Organización No Gubernamental de Desarrollo “Las Alamedas”</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</si>
  <si>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</si>
  <si>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</si>
  <si>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</si>
  <si>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</si>
  <si>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</si>
  <si>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</si>
  <si>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</si>
  <si>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</si>
  <si>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</si>
  <si>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</si>
  <si>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Organización No Gubernamental  de Desarrollo ORIGEN- ONG CORPORACIÓN ORIGEN</t>
  </si>
  <si>
    <t xml:space="preserve">Otorgado por Decreto Exento Nº 979, de fecha 12 de noviembre de 2003, del Ministerio de Justicia y Derechos Humanos.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</si>
  <si>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</si>
  <si>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</si>
  <si>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</si>
  <si>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</si>
  <si>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</si>
  <si>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Copiapó
</t>
  </si>
  <si>
    <t xml:space="preserve">corporacionorigen3@gmail.com 
</t>
  </si>
  <si>
    <t xml:space="preserve">Organización No gubernamental  de Desarrollo Padre Luis Amigó.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</si>
  <si>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</si>
  <si>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</si>
  <si>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</si>
  <si>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 xml:space="preserve">Presidente: Rubén Eduardo Gutierrez Quiñones
</t>
  </si>
  <si>
    <t xml:space="preserve">Barros Arana N° 162, oficina 91, Concepción </t>
  </si>
  <si>
    <t xml:space="preserve">Concepción </t>
  </si>
  <si>
    <t>41-2767056/+56974305923 (cel. Representante Legal)</t>
  </si>
  <si>
    <t>Organización No Gubernamental de Desarrollo para la Prevención de la Delincuencia, Reinserción y Reparación Social,  O.N.G. Forja Mundos.</t>
  </si>
  <si>
    <t>Otorgado por Decreto Supremo Nº 288, de fecha 24 de marzo de 2003, del Ministerio de Justicia.</t>
  </si>
  <si>
    <t xml:space="preserve"> pilar@forjamundos.cl; marcelolorca@slegales.cl</t>
  </si>
  <si>
    <t xml:space="preserve">Calle Fuenteovejuna N° 1145,  Comuna de Las Condes.
</t>
  </si>
  <si>
    <t>Fono: (02) 696 27 86</t>
  </si>
  <si>
    <t>Las Condes.</t>
  </si>
  <si>
    <t xml:space="preserve">
Organización No Gubernamental de Desarrollo Social y Asistencia Jurídica “ONG Remolino”
</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</si>
  <si>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</si>
  <si>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</si>
  <si>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</si>
  <si>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</si>
  <si>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</si>
  <si>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</si>
  <si>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</si>
  <si>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proyectos@ongremolino.cl
</t>
  </si>
  <si>
    <t xml:space="preserve">Ismael Valdés Vergara Nº 670, Oficina 402, comuna de Santiago, Región Metropolitana.
</t>
  </si>
  <si>
    <t>Teléfono: 6380893</t>
  </si>
  <si>
    <t xml:space="preserve">Se acompaña Certificado de Antecedentes Financiero, correspondientes al año 2009,  autorizado por el Subdepartamento de Supervisión Financiera Nacional.
</t>
  </si>
  <si>
    <t xml:space="preserve">Organización No gubernamental  de Desarrollo Social Económico y Cultural San Damián – O.N.G. San Damian.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</si>
  <si>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</si>
  <si>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</si>
  <si>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</si>
  <si>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</si>
  <si>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</si>
  <si>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</si>
  <si>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</si>
  <si>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 moralesgiovanna@gmail.com </t>
  </si>
  <si>
    <t xml:space="preserve">Calle Valdivia Nº 692, 2º Piso, oficina nº 2. Los Angeles. Región del Bio-Bio
</t>
  </si>
  <si>
    <t xml:space="preserve">Fono: 91975266
</t>
  </si>
  <si>
    <t>Los Angeles</t>
  </si>
  <si>
    <t>Organización No Gubernamental de Desarrollo Red de Fomento y Desarrollo Humano y Acción Social- O.N.G. Red y Acción</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</si>
  <si>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</si>
  <si>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</si>
  <si>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</si>
  <si>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</si>
  <si>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</si>
  <si>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</si>
  <si>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 ongredyaccion@gmail.com </t>
  </si>
  <si>
    <t>Fono: 09- 81218584</t>
  </si>
  <si>
    <t xml:space="preserve">Manquimávida Nº 35, comuna de Chiguayante, Octava Región.
Casilla 1351- Concepción
</t>
  </si>
  <si>
    <t xml:space="preserve">Se acompaña certificado financiero de fecha 31 de diciembre de 2007, correspondiente al año 2007, aprobado por la Unidad de Supervisión Financiera Nacional.
</t>
  </si>
  <si>
    <t>Sitio Web: http://www.fundaciondem.cl
E-Mail: info@fundaciondem.cl admninistracioncentral@fundaciondem.cl</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</si>
  <si>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</si>
  <si>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</si>
  <si>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</si>
  <si>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Del 26 de noviembre de 2018 al 26 de noviembre de 2023</t>
  </si>
  <si>
    <t xml:space="preserve"> General Mackenna N° 593, oficina 605, ciudad y comuna de Temuco, Región de la Araucanía.</t>
  </si>
  <si>
    <t>Organización No Gubernamental de Desarrollo Programa de Atención para Drogadictos “Caleta Sur” o ONG Programa Caleta Sur</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</si>
  <si>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</si>
  <si>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</si>
  <si>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</si>
  <si>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</si>
  <si>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</si>
  <si>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</si>
  <si>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Fono: 02-5640388 </t>
  </si>
  <si>
    <t xml:space="preserve"> Lo Espejo</t>
  </si>
  <si>
    <t xml:space="preserve">Se acompaña Certificado Financiero del año 2010.
</t>
  </si>
  <si>
    <t>Organización No Gubernamental de Desarrollo Corporación de Beneficencia Padre Patricio Espinosa Sáez - O.N.G. Corporación  Padre Patricio Espinosa.</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</si>
  <si>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</si>
  <si>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</si>
  <si>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</si>
  <si>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</si>
  <si>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</si>
  <si>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</si>
  <si>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</si>
  <si>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</si>
  <si>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</si>
  <si>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</si>
  <si>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Organización No Gubernamental de Desarrollo Centro de Desarrollo Humano Carel- O.N.G. Carel.</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</si>
  <si>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</si>
  <si>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</si>
  <si>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</si>
  <si>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</si>
  <si>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</si>
  <si>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</si>
  <si>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</si>
  <si>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</si>
  <si>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 xml:space="preserve">Organización No Gubernamental de Desarrollo Corporación de Desarrollo Lonko Kilapang
</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</si>
  <si>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</si>
  <si>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</si>
  <si>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</si>
  <si>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</si>
  <si>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</si>
  <si>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</si>
  <si>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</si>
  <si>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informacion@lonkokilapang.cl</t>
  </si>
  <si>
    <t xml:space="preserve">Avenida Javiera Carrera Nº665, Temuco, Región de la Araucanía.
</t>
  </si>
  <si>
    <t xml:space="preserve">Teléfono: 045-921670
</t>
  </si>
  <si>
    <t xml:space="preserve">93401: Institución de Asistencia Social
</t>
  </si>
  <si>
    <t xml:space="preserve">Antecedentes financieros correspondientes al año 2014, aprobados por el Departamento de Administración y Finanzas. 
</t>
  </si>
  <si>
    <t xml:space="preserve">
Organización No Gubernamental de Desarrollo Ciudadanía y Progreso
</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</si>
  <si>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</si>
  <si>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</si>
  <si>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</si>
  <si>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</si>
  <si>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</si>
  <si>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</si>
  <si>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</si>
  <si>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</si>
  <si>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Organización No Gubernamental de Desarrollo - COVACHA</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</si>
  <si>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</si>
  <si>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</si>
  <si>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Tesorera: Loreto Monserrat Espinoza Aguirre </t>
  </si>
  <si>
    <t xml:space="preserve">Presidente: Alejandro Renato Tapia Cerda  
</t>
  </si>
  <si>
    <t xml:space="preserve"> alejandro@covacha.cl</t>
  </si>
  <si>
    <t xml:space="preserve">Rucapedrera Nº 287, comuna de El Quisco, Región de Valparaíso.
</t>
  </si>
  <si>
    <t xml:space="preserve">Teléfonos: 35-2474371- 56-98412553 </t>
  </si>
  <si>
    <t>Organización No Gubernamental de Desarrollo Social, Económico y Cultural CORDEBIO</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</si>
  <si>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</si>
  <si>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</si>
  <si>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</si>
  <si>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</si>
  <si>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</si>
  <si>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</si>
  <si>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cordebio@gmail.com
</t>
  </si>
  <si>
    <t xml:space="preserve">Valladolid Nº 112, Los Ángeles. Región del Bío-Bío. 
</t>
  </si>
  <si>
    <t xml:space="preserve">Teléfonos: 78797669 
</t>
  </si>
  <si>
    <t>Los Ángeles</t>
  </si>
  <si>
    <t>Certificado Financiero de fecha 10 de abril de 2014, correspondiente al año 2013, aprobado por el Departamento de Administración y Finanzas.</t>
  </si>
  <si>
    <t>Organización no Gubernamental de Desarrollo Soñando Futuro u O.N.G. Soñando Futuro</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</si>
  <si>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</si>
  <si>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</si>
  <si>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</si>
  <si>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</si>
  <si>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</si>
  <si>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</si>
  <si>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</si>
  <si>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 ongsofuchile@gmail.com</t>
  </si>
  <si>
    <t xml:space="preserve">Vargas N° 399, Comuna de Melipilla, Región Metropolitana.
</t>
  </si>
  <si>
    <t>Teléfono: 990689121-990691361</t>
  </si>
  <si>
    <t>Se acompaña certificado financiero de fecha 29 de agosto de 2018, correspondiente al año 2017, aprobado por el Sub Departamento de Supervisión Financiera Nacional.</t>
  </si>
  <si>
    <t>Organización No Gubernamental de Desarrollo,  Educación, Investigación y Cultura EKOSOL</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</si>
  <si>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</si>
  <si>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</si>
  <si>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</si>
  <si>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</si>
  <si>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</si>
  <si>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ongekosol@hotmail.com</t>
  </si>
  <si>
    <t xml:space="preserve">Manuel Guerrero Nº 391, Paradero 5, Achupallas, Viña del Mar, Quinta Región.
</t>
  </si>
  <si>
    <t xml:space="preserve">93991
</t>
  </si>
  <si>
    <t xml:space="preserve">Acompaña certificado financiero de Junio de 2009, aprobado por la Unidad de Supervisión Financiera Nacional
</t>
  </si>
  <si>
    <t>ONG R.E.O.S.S.</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</si>
  <si>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</si>
  <si>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</si>
  <si>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</si>
  <si>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</si>
  <si>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</si>
  <si>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</si>
  <si>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</si>
  <si>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</si>
  <si>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</si>
  <si>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Organización No Gubernamental de Desarrollo Gac Los Expresos.</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</si>
  <si>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</si>
  <si>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</si>
  <si>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</si>
  <si>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</si>
  <si>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</si>
  <si>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</si>
  <si>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</si>
  <si>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Fono: 9-2807808 (para correspondencia).</t>
  </si>
  <si>
    <t xml:space="preserve">Sierra Bella Nº 2880, comuna de San Joaquín, Región Metropolitana.
Horacio Leyton 0320-A, comuna de Ñuñoa, Región Metropolitana.
</t>
  </si>
  <si>
    <t>Ñuñoa, San Joaquín</t>
  </si>
  <si>
    <t>Se acompaña certificado financiero del año 2006, aprobado por la Unidad de Auditoría Interna.</t>
  </si>
  <si>
    <t>O. N. G. Corporación de Desarrollo Hualaihué</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</si>
  <si>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</si>
  <si>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</si>
  <si>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</si>
  <si>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</si>
  <si>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</si>
  <si>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onghualaihue@yahoo.com; hogarhornopiren@yahoo.com</t>
  </si>
  <si>
    <t xml:space="preserve">Diego Portales s/n, Hornopirén, comuna Hualaihué.
</t>
  </si>
  <si>
    <t>Fono: 65- 217274</t>
  </si>
  <si>
    <t xml:space="preserve"> Hualaihué.</t>
  </si>
  <si>
    <t xml:space="preserve"> Certificado de Antecedente Financiero del año 2011, aprobado por el Subdepartamento de Supervisión Financiera Nacional.</t>
  </si>
  <si>
    <t>Organización No Gubernamental de Desarrollo Integral Confía Chile</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</si>
  <si>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</si>
  <si>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</si>
  <si>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</si>
  <si>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</si>
  <si>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</si>
  <si>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</si>
  <si>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confiachile.ong@gmail.com</t>
  </si>
  <si>
    <t xml:space="preserve">Avenida Oriente N° 1820, Provincia de Curicó, Región del Maule
</t>
  </si>
  <si>
    <t xml:space="preserve">Fono: +569 79727323 </t>
  </si>
  <si>
    <t xml:space="preserve">Se acompaña Certificado Financiero año 2017, aprobado por el Subdepartamento de Supervisión Financiera Nacional. </t>
  </si>
  <si>
    <t xml:space="preserve">
Organización no gubernamental de desarrollo La Casona de los Jóvenes.
</t>
  </si>
  <si>
    <t>Decreto Nº 3636, de 9 de noviembre de 2006, del Ministerio de Justicia.</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</si>
  <si>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</si>
  <si>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Durarán dos años en sus cargos (según sus estatutos).</t>
  </si>
  <si>
    <t xml:space="preserve">Miguel Ángel Fonseca Carrillo  Pdte.
Zarelli Fonseca Carrillo, Secretaria Ejecutiva.
Washington Lizama Ormazábal  Tesorero. 
Pueden actuar individualmente.
</t>
  </si>
  <si>
    <t xml:space="preserve">“Organización No Gubernamental De Desarrollo, Nuevos Comienzos” </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</si>
  <si>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</si>
  <si>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</si>
  <si>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</si>
  <si>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</si>
  <si>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</si>
  <si>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ongnuevoscomienzos@hotmail.com</t>
  </si>
  <si>
    <t xml:space="preserve">Avenida Bustamante 730, comuna de Santiago Centro, Región Metropolitana.
</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</si>
  <si>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</si>
  <si>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
Organización no Gubernamental de Desarrollo Casa de Acogida La Esperanza
</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</si>
  <si>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</si>
  <si>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</si>
  <si>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</si>
  <si>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</si>
  <si>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</si>
  <si>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</si>
  <si>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</si>
  <si>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</si>
  <si>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</si>
  <si>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</si>
  <si>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</si>
  <si>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 xml:space="preserve">O. N. G. Casa de Acogida para Niños y Adolescentes Restauración. </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</si>
  <si>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</si>
  <si>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</si>
  <si>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</si>
  <si>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</si>
  <si>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</si>
  <si>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</si>
  <si>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</si>
  <si>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</si>
  <si>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</si>
  <si>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</si>
  <si>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Aprobados por supervisión financiera los de 2010.</t>
  </si>
  <si>
    <t xml:space="preserve">O. N. G. CIDETS Centro de Investigación y Desarrollo Tecnológico y Social. </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</si>
  <si>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</si>
  <si>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</si>
  <si>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 xml:space="preserve">Presidente: Oscar Bustamante Muñoz                 
Vice presidenta: Marcela Marmolejo Hurtado          
Secretaria: Isabel Natalia Marquez Aguayo   
Tesorero: Jaime Andrés Martínez Harms      
</t>
  </si>
  <si>
    <t>De 28 de Junio de 2005 a 27 de Junio de 2007.</t>
  </si>
  <si>
    <t xml:space="preserve">Presidente: Oscar René Armando Bustamante Muñoz    
Secretaria Ejecutiva: Soledad Gabriela Bustamante Farías           
</t>
  </si>
  <si>
    <t>Cuevas 978, comuna de Santiago.</t>
  </si>
  <si>
    <t>Se acompaña Balance General año 2005, aprobado por la Unidad de Auditoría.</t>
  </si>
  <si>
    <t xml:space="preserve">Organización No Gubernamental de Desarrollo Centro de promoción y desarrollo social de personas y comunidades O.N.G. CEMPRODE
</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</si>
  <si>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</si>
  <si>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</si>
  <si>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</si>
  <si>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</si>
  <si>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</si>
  <si>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</si>
  <si>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</si>
  <si>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Organización No Gubernamental de Desarrollo Centro de Iniciativa Empresarial Aconcagua-  O.N.G. CIEM ACONCAGUA</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</si>
  <si>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</si>
  <si>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</si>
  <si>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</si>
  <si>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</si>
  <si>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</si>
  <si>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</si>
  <si>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administración@ciem-aconcagua.org</t>
  </si>
  <si>
    <t xml:space="preserve">Almendral Nº3627, comuna de San Felipe, casilla 11-D, V Región de Valparaíso
</t>
  </si>
  <si>
    <t>Teléfonos: (34) 536649 -537980</t>
  </si>
  <si>
    <t xml:space="preserve">Se acompañan los siguientes antecedentes financieros, aprobados por la Unidad de Supervisión Nacional del Servicio:
1.- Balance General  Año 2009. 
2.- Certificado de Antecedentes Financieros año 2009
</t>
  </si>
  <si>
    <t>Corporación Carpe Diem, O.N.G. Comunidad de Tratamiento Carpe Diem.</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</si>
  <si>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</si>
  <si>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</si>
  <si>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</si>
  <si>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</si>
  <si>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</si>
  <si>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</si>
  <si>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</si>
  <si>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El Bosque</t>
  </si>
  <si>
    <t>A la espera de  Certificado de Antecedente Financiero Institucional, correspondiente al año 2017, aprobado por el Sub Departamento de Supervisión Financiera Nacional.</t>
  </si>
  <si>
    <t xml:space="preserve">Organización No Gubernamental de Desarrollo Corporación Educación El Quijote O.N.G. El Quijote
</t>
  </si>
  <si>
    <t>Otorgado por Decreto Supremo Nº 646, de fecha 29 de junio de 2001, del Ministerio de Justicia.</t>
  </si>
  <si>
    <t>Periodo 6 de octubre del 2018 al 6 de octubre del 2020.</t>
  </si>
  <si>
    <t xml:space="preserve"> Presidente: María Cecilia Sarmiento Videla  
</t>
  </si>
  <si>
    <t>elquijote5@gmail.com</t>
  </si>
  <si>
    <t>Organización No gubernamental  de Desarrollo Good Neighbors Chile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</si>
  <si>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</si>
  <si>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</si>
  <si>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</si>
  <si>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</si>
  <si>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</si>
  <si>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</si>
  <si>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</si>
  <si>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</si>
  <si>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</si>
  <si>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 xml:space="preserve">Organización No Gubernamental de Desarrollo Corporación Centro Ecumenico CEMURI - O.N.G. CEMURI
</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</si>
  <si>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</si>
  <si>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</si>
  <si>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</si>
  <si>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</si>
  <si>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</si>
  <si>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</si>
  <si>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</si>
  <si>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</si>
  <si>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 xml:space="preserve">Organización No Gubernamental de Desarrollo Corporación de Educación y Desarrollo Social CIDPA, que podrá usar también el nombre “ONG Corporación de Educación y Desarrollo Social CIDPA.” 
</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</si>
  <si>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</si>
  <si>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</si>
  <si>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</si>
  <si>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</si>
  <si>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</si>
  <si>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</si>
  <si>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</si>
  <si>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 xml:space="preserve">Organización No Gubernamental de Desarrollo Corporación de Educación y Salud para el Síndrome de Down o también O.N.G. Edudown </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</si>
  <si>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</si>
  <si>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</si>
  <si>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</si>
  <si>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</si>
  <si>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</si>
  <si>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 contacto@edudown.cl; amiranda@edudown.cl
</t>
  </si>
  <si>
    <t xml:space="preserve">Calle San Martín N° 405, comuna de  San Bernardo, Región Metropolitana.
</t>
  </si>
  <si>
    <t>Fono: 56-2-8563830</t>
  </si>
  <si>
    <t>Se acompañan Balance General y Certificado de Antecedentes Financieros Institucionales, ambos del  año 2009, aprobados por la Subunidad de Supervisión Financiera Nacional.</t>
  </si>
  <si>
    <t xml:space="preserve">
Organización No Gubernamental De Desarrollo Corporación Nacional del Teatro Musical Chileno, CONATEMUCH. 
</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</si>
  <si>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</si>
  <si>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</si>
  <si>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</si>
  <si>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</si>
  <si>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</si>
  <si>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</si>
  <si>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</si>
  <si>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</si>
  <si>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 xml:space="preserve"> San Ramón</t>
  </si>
  <si>
    <t>Acompaña certificado financiero del año 2012, el cual fue remitido, para su revisión a la Unidad de Supervisión Financiera Nacional.</t>
  </si>
  <si>
    <t xml:space="preserve">
Organización No Gubernamental de Desarrollo Corporación de Orientación Apoyo e Intervención Familiar – ONG KUTRAL.
</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</si>
  <si>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</si>
  <si>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</si>
  <si>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</si>
  <si>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</si>
  <si>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</si>
  <si>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</si>
  <si>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</si>
  <si>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</si>
  <si>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 xml:space="preserve">
Corporación para el Desarrollo, la Identidad y la Promoción Social de las Personas El Puerto u ONG El Puerto.
</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</si>
  <si>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</si>
  <si>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</si>
  <si>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</si>
  <si>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</si>
  <si>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</si>
  <si>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</si>
  <si>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:corporacionpuerto@gmail.com._</t>
  </si>
  <si>
    <t xml:space="preserve">Almirante Goñi Nº255, Barrio Puerto de Valparaíso, Región de Valparaíso. 
</t>
  </si>
  <si>
    <t>Telefono:32-2220519.</t>
  </si>
  <si>
    <t>Barrio Puerto de Valparaíso</t>
  </si>
  <si>
    <t>Se acompaña Certificado de Antecedentes Financieros del año 2012, aprobados por  el Subdepartamento de Supervisión Financiera Nacional.</t>
  </si>
  <si>
    <t>Organización No Gubernamental de Desarrollo a Tiempo- ONG A Tiempo.</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</si>
  <si>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</si>
  <si>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</si>
  <si>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</si>
  <si>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</si>
  <si>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</si>
  <si>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</si>
  <si>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</si>
  <si>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</si>
  <si>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</si>
  <si>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</si>
  <si>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Organización No Gubernamental de Desarrollo, Centro de Capacitación C.E.C.</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</si>
  <si>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</si>
  <si>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</si>
  <si>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</si>
  <si>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</si>
  <si>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</si>
  <si>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</si>
  <si>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 corporacioncec@terra.cl</t>
  </si>
  <si>
    <t xml:space="preserve">Enrique Mac Iver Nº 484, Of 77, piso 7, Santiago.
</t>
  </si>
  <si>
    <t>Se acompaña Balance General año 2005  y certificado de la Institución, aprobados por la Unidad de Auditoría Interna.</t>
  </si>
  <si>
    <t xml:space="preserve">Organización No Gubernamental de Desarrollo Colectivo para el Desarrollo Comunitario y la Acción Solidaria  – ONG Colectivo Tremún </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</si>
  <si>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</si>
  <si>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</si>
  <si>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</si>
  <si>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</si>
  <si>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</si>
  <si>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</si>
  <si>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tremún@gmail.com ; Info@colectivotremun.cl </t>
  </si>
  <si>
    <t xml:space="preserve">Brown Norte Nº 230, Departamento Nº 104, comuna de Ñuñoa, Región Metropolitana
</t>
  </si>
  <si>
    <t>Fonos: 02-223 72 14 ;  09-496 52 78</t>
  </si>
  <si>
    <t xml:space="preserve">Se acompaña Certificado de Antecedentes Financieros Institucionales 2010 de fecha 18 de febrero de 2011, aprobado por la Unidad de Supervisión Financiera Nacional
</t>
  </si>
  <si>
    <t xml:space="preserve">Corporación de Derecho Privado.
</t>
  </si>
  <si>
    <t>Otorgado por Decreto Supremo Nº222, de fecha 20 de febrero de 1995, del Ministerio de Justicia.</t>
  </si>
  <si>
    <t xml:space="preserve">Presidente: Erica del Carmen Palma Cid                               
Secretario: Claudio Aguirre Muñoz          
Tesorero: Carla Lorena Figueroa Arancibia
</t>
  </si>
  <si>
    <t>Cada cinco Años</t>
  </si>
  <si>
    <t>De fecha  22 de enero de 2016  al 22 de enero de 2021.</t>
  </si>
  <si>
    <t xml:space="preserve">Presidente: Erica Palma Cid, 
Secretario Ejecutivo: Roberto Varela Arriagada 
</t>
  </si>
  <si>
    <t xml:space="preserve">Balmaceda Nº 116, oficina 13, Llay Llay, Quinta Región 
</t>
  </si>
  <si>
    <t>(34) 2611381</t>
  </si>
  <si>
    <t>“Organización No Gubernamental de Desarrollo Convergencia para el Desarrollo de las Personas en lo Urbano y Rural”, también denominada “O.N.G. Convergencia”</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</si>
  <si>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</si>
  <si>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</si>
  <si>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</si>
  <si>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</si>
  <si>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</si>
  <si>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</si>
  <si>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 ong.convergencia@gmail.com</t>
  </si>
  <si>
    <t xml:space="preserve">Nueva Florida Nº 573, Comuna de Malloco, Peñaflor, Región Metropolitana.
</t>
  </si>
  <si>
    <t>Teléfono: 814- 0795/ 7-7493899</t>
  </si>
  <si>
    <t>Malloco</t>
  </si>
  <si>
    <t xml:space="preserve">Se acompaña certificado de antecedentes financieros autorizado ante notario público, del 29 de abril de 2008, correspondiente a los antecedentes financieros del año 2007, aprobado por la Unidad de Auditoria Interna del Servicio:
</t>
  </si>
  <si>
    <t>Organización No Gubernamental de Desarrollo - Corporación de Apoyo y Promoción de la Equidad e Inclusión Social, (O.N.G. COORPORACIÓN CAPREIS)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</si>
  <si>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</si>
  <si>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</si>
  <si>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capreis@capreis.cl</t>
  </si>
  <si>
    <t xml:space="preserve">General Velásquez Nº 1516, Villa Carmen y Dolores, San Felipe, Región de Valparaíso. 
</t>
  </si>
  <si>
    <t>Teléfonos: (34) 2359956
Celular: 56 (9) 81498358</t>
  </si>
  <si>
    <t xml:space="preserve">Organización No Gubernamental de Desarrollo Corporación Para el Desarrollo de las Comunidades y sus Territorios INCITA -  O.N.G. INCITA
</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</si>
  <si>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</si>
  <si>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</si>
  <si>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 xml:space="preserve">Presidente: 
Sandra Emma Rojas Osorio, 
Vice presidente:
Cristián Alejandro Burgos Contreras, 
Secretario: 
Carlos Alonso Roldán Ramírez, 
Tesorero: 
Marcelo Alberto Burgos Contreras, 
</t>
  </si>
  <si>
    <t xml:space="preserve"> corporación.incita.2014@gmail.com </t>
  </si>
  <si>
    <t>Otorgado por Decreto Supremo Nº 1314, de fecha 10 de diciembre de 1998, del Ministerio de Justicia.</t>
  </si>
  <si>
    <t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t>
  </si>
  <si>
    <t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t>
  </si>
  <si>
    <t>direccionadministrativa@socialcreativa.cl</t>
  </si>
  <si>
    <t>Organización No Gubernamental de Desarrollo Corporación para el Desarrollo Humano - ONG Corpadeh</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</si>
  <si>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</si>
  <si>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</si>
  <si>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</si>
  <si>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</si>
  <si>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</si>
  <si>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</si>
  <si>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</si>
  <si>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
Organización no Gubernamental de Desarrollo Corporación Cultural CREARTE
</t>
  </si>
  <si>
    <t xml:space="preserve">Corporación de derecho privado.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</si>
  <si>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</si>
  <si>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</si>
  <si>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</si>
  <si>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</si>
  <si>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</si>
  <si>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</si>
  <si>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Teléfono  32/843331
</t>
  </si>
  <si>
    <t xml:space="preserve">Gabriela Mistral Nº 260, Villa Independencia, Viña del Mar. 
</t>
  </si>
  <si>
    <t>Certificado financiero correspondiente al año 2011, aprobado por el subdepartamento de Supervisión Financiera.</t>
  </si>
  <si>
    <t xml:space="preserve">
Organización no Gubernamental de Desarrollo Corporación de Desarrollo Humano COTRA u ONG COTRA
</t>
  </si>
  <si>
    <t xml:space="preserve">Otorgado por Decreto Supremo N° 1079, de 26 de marzo de 2004, del Ministerio de Justicia.
</t>
  </si>
  <si>
    <t xml:space="preserve">La promoción del desarrollo, especialmente de las personas, familias, grupos y comunidades que viven en condiciones de pobreza y/o marginalidad.
</t>
  </si>
  <si>
    <t>Directorio dura dos años en su cargo</t>
  </si>
  <si>
    <t xml:space="preserve">Enrique Avelino Ayala Flores, 
Elisa Sara Avalos Urtubia, 
</t>
  </si>
  <si>
    <t xml:space="preserve">Calle Cinco Nº 32-D, paradero dos Reñaca Alto, Viña del Mar, Región de Valparaíso
</t>
  </si>
  <si>
    <t xml:space="preserve">32-2872374 // 32-2874803
</t>
  </si>
  <si>
    <t xml:space="preserve">
Organización no Gubernamental de Desarrollo Esperanza y Futuro
</t>
  </si>
  <si>
    <t xml:space="preserve">Corporación de Derecho Privado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</si>
  <si>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</si>
  <si>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</si>
  <si>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</si>
  <si>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</si>
  <si>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</si>
  <si>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</si>
  <si>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</si>
  <si>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</si>
  <si>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</si>
  <si>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</si>
  <si>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</si>
  <si>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</si>
  <si>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</si>
  <si>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</si>
  <si>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</si>
  <si>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</si>
  <si>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</si>
  <si>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</si>
  <si>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</si>
  <si>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 xml:space="preserve"> Loncoche</t>
  </si>
  <si>
    <t>Se acompaña Certificado Financiero, correspondiente al año 2008, aprobado por la Unidad de Supervisión Financiera Nacional.</t>
  </si>
  <si>
    <t xml:space="preserve">Organización No gubernamental  de Desarrollo Forjadores del Futuro u O.N.G. Forjadores del Futuro.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</si>
  <si>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</si>
  <si>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</si>
  <si>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</si>
  <si>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</si>
  <si>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</si>
  <si>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 ongforjadoresdelfuturo@gmail.com </t>
  </si>
  <si>
    <t xml:space="preserve">Federico Gravina Nº 477, Lomas de San Andres, Concepción.
</t>
  </si>
  <si>
    <t>Fono: 78973662/75399530/95113166</t>
  </si>
  <si>
    <t>Lomas de San Andres</t>
  </si>
  <si>
    <t xml:space="preserve">Antecedentes financieros correspondientes al año 2014, aprobados por el Departamento de Administración y Finanzas. </t>
  </si>
  <si>
    <t xml:space="preserve">
Organización no Gubernamental de Desarrollo Hogar Santa Catalina u ONG Santa Catalina
</t>
  </si>
  <si>
    <t xml:space="preserve">Otorgado por Decreto Supremo N° 1920, de 20 de abril de 2011, del Ministerio de Justicia.
</t>
  </si>
  <si>
    <t xml:space="preserve">Juan Castellón N° 4005, Quinta Normal, Santiago, Región Metropolitana. 
</t>
  </si>
  <si>
    <t>Teléfono 8944614</t>
  </si>
  <si>
    <t>Quinta Normal</t>
  </si>
  <si>
    <t>Organización No Gubernamental de Desarrollo Humano ONG Proyecta</t>
  </si>
  <si>
    <t>Otorgado por Decreto Supremo Nº 241, de fecha 31 de marzo de 1997, del Ministerio de Justicia.</t>
  </si>
  <si>
    <t xml:space="preserve">Presidenta: Magdalena Toro Montecino x
Vice presidente: Pablo Ríos Toro          
Secretaria: Marcela Yañez Ruiz            
Tesorera: Carla Ríos Toro                    
Directoras:
Ximena  Ferrada Blank                        
Berta Blank Oyaneder                         
</t>
  </si>
  <si>
    <t xml:space="preserve"> ongproyecta@yahoo.es</t>
  </si>
  <si>
    <t xml:space="preserve"> Angol</t>
  </si>
  <si>
    <t xml:space="preserve">Organización No gubernamental  de Desarrollo Lluvia de Esperanzas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</si>
  <si>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</si>
  <si>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</si>
  <si>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</si>
  <si>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</si>
  <si>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</si>
  <si>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</si>
  <si>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 onglluviadeesperanza@gmail.com </t>
  </si>
  <si>
    <t xml:space="preserve">Calle Andalien Nº 102, sector Pailao, Ciudad de Valdivia, Región de Los Ríos
</t>
  </si>
  <si>
    <t>Fono: 65-207364</t>
  </si>
  <si>
    <t xml:space="preserve">
Organización no gubernamental de desarrollo María Madre.
</t>
  </si>
  <si>
    <t>Decreto Nº 1222, de 29 de noviembre de 1996, del Ministerio de Justicia.</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</si>
  <si>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</si>
  <si>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</si>
  <si>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</si>
  <si>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</si>
  <si>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032-2622210</t>
  </si>
  <si>
    <t>Organización No Gubernamental de Desarrollo para Personas en Situación de Vulnerabilidad Social-O.N.G. Siempre Contigo</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</si>
  <si>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</si>
  <si>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</si>
  <si>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</si>
  <si>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</si>
  <si>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</si>
  <si>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</si>
  <si>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</si>
  <si>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 corp.siemprecontigo@ongsiemprecontigo.cl</t>
  </si>
  <si>
    <t xml:space="preserve">Arcadia N° 1381, comuna de San Miguel, Región Metropolitana.
</t>
  </si>
  <si>
    <t>Se acompaña Balance General año 2005 y certificado financiero año 2005, aprobados por la Unidad de Auditoría Interna.</t>
  </si>
  <si>
    <t xml:space="preserve">Organización No gubernamental  de Desarrollo Paradigma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</si>
  <si>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</si>
  <si>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</si>
  <si>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</si>
  <si>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</si>
  <si>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</si>
  <si>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</si>
  <si>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</si>
  <si>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 xml:space="preserve">Organización No Gubernamental de Desarrollo por el Ejercicio y Restitución de los Derechos Vulnerados de Niños y Jóvenes, Ceder  – ONG Ceder. </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</si>
  <si>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</si>
  <si>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</si>
  <si>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</si>
  <si>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</si>
  <si>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</si>
  <si>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</si>
  <si>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marcelostevens@gmail.com</t>
  </si>
  <si>
    <t xml:space="preserve">Picarte  Nº 1818, comuna y provincia de Valdivia , Décima Región.
</t>
  </si>
  <si>
    <t>Se acompaña Balance Clasificado, de fecha 8 de noviembre de 2005, aprobado por la Unidad de Auditoría.</t>
  </si>
  <si>
    <t>Organización No Gubernamental de Desarrollo por los Sueños y Derechos de los Niños y Niñas Soñarte - ONG Soñarte.</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</si>
  <si>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</si>
  <si>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</si>
  <si>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</si>
  <si>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</si>
  <si>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</si>
  <si>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</si>
  <si>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</si>
  <si>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Organización No Gubernamental de Desarrollo Proyecto Medio Ambiente y Sociedad - O.N.G. PROMAS.</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</si>
  <si>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</si>
  <si>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</si>
  <si>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</si>
  <si>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</si>
  <si>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</si>
  <si>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 promas@tie.cl
promas@promas.cl
http://www.promas.cl</t>
  </si>
  <si>
    <t xml:space="preserve">Sotomayor Nº 890, comuna de Coronel, VIII Región.
</t>
  </si>
  <si>
    <t>Coronel,</t>
  </si>
  <si>
    <t xml:space="preserve">Antecedentes financieros correspondientes al año 2015, aprobados por e Sub Departamento de Supervisión Financiera Nacional. </t>
  </si>
  <si>
    <t xml:space="preserve">Organización No Gubernamental de Desarrollo Quillagua ONG. Quillagua
</t>
  </si>
  <si>
    <t>Otorgado por Decreto Supremo Nº 930, de fecha 27 de febrero de 2004, del Ministerio de Justicia</t>
  </si>
  <si>
    <t>Promoción del desarrollo, especialmente de las personas, familias, grupos y comunidades que viven en condiciones de pobreza y/o marginalidad</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</si>
  <si>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</si>
  <si>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</si>
  <si>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</si>
  <si>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</si>
  <si>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</si>
  <si>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 xml:space="preserve">Organización No Gubernamental de Desarrollo Andalué para la atención de personas con trastornos severos de relación y comunicación – ONG  Corporación Andalué.
</t>
  </si>
  <si>
    <t>Otorgado por Decreto Supremo Nº 856, de fecha 24 de agosto de 1995, del Ministerio de Justicia.</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</si>
  <si>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</si>
  <si>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</si>
  <si>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Durarán en sus cargos dos años.</t>
  </si>
  <si>
    <t xml:space="preserve">Polonia Milagros Aguirre Donoso, 
</t>
  </si>
  <si>
    <t xml:space="preserve"> andalue@gmail.com.</t>
  </si>
  <si>
    <t xml:space="preserve">Aníbal Pinto N° 205, Quillota, Quinta Región de Valparaíso.
</t>
  </si>
  <si>
    <t xml:space="preserve">Teléfono: (32) 2315905      </t>
  </si>
  <si>
    <t xml:space="preserve">
Organización no Gubernamental de Desarrollo Centro de Profesionales para la Acción Comunitaria u ONG CEPPAC
</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</si>
  <si>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</si>
  <si>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</si>
  <si>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</si>
  <si>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</si>
  <si>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</si>
  <si>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</si>
  <si>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</si>
  <si>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</si>
  <si>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Organización No Gubernamental de Desarrollo SENDA HUMANA</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</si>
  <si>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</si>
  <si>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</si>
  <si>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</si>
  <si>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</si>
  <si>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</si>
  <si>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
sendastag@gmail.com 
  </t>
  </si>
  <si>
    <t>Fono 7357446</t>
  </si>
  <si>
    <t xml:space="preserve">Avenida Santa María Nº 227, Oficina 31, comuna de Recoleta,  Región Metropolitana.
</t>
  </si>
  <si>
    <t xml:space="preserve">Se acompaña Certificado Financiero, correspondiente a los antecedentes financieros del año 2012, aprobados por Subdepartamento de Supervisión Financiera Nacional.
</t>
  </si>
  <si>
    <t>Organización No Gubernamental de Desarrollo Social y Cultural Vínculos- O.N.G. Corporación Vínculos</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</si>
  <si>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</si>
  <si>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</si>
  <si>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</si>
  <si>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</si>
  <si>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</si>
  <si>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</si>
  <si>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Fono: 02-2393810
 </t>
  </si>
  <si>
    <t xml:space="preserve">Juan Antonio Ríos Sur Nº 551, ciudad de La Serena, Cuarta Región.
Joaquín Rodríguez Nº 2962, comuna de Macul, Región Metropolitana. 
</t>
  </si>
  <si>
    <t xml:space="preserve">Se acompaña certificado financiero de fecha 25 de abril de 2008, correspondiente al año 2007, aprobado por la Unidad de Supervisión Financiera Nacional.
</t>
  </si>
  <si>
    <t xml:space="preserve">Organización No gubernamental  de Desarrollo Suractiva, “Suractiva”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</si>
  <si>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</si>
  <si>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</si>
  <si>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</si>
  <si>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</si>
  <si>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</si>
  <si>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Correo electrónico: ongsuractiva@gmail.com </t>
  </si>
  <si>
    <t xml:space="preserve">Parcela N° 2, Lumbreras de Puangue, Melipilla, Región Metropolitana.
</t>
  </si>
  <si>
    <t>Fono: 89217424</t>
  </si>
  <si>
    <t>Certificado Financiero de fecha 03 de febrero de 2015, correspondiente al año 2013, aprobado por el Departamento de Administración y Finanzas.</t>
  </si>
  <si>
    <t xml:space="preserve">
Corporación ONG Educación y Gestión Solidaria CES
</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</si>
  <si>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</si>
  <si>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</si>
  <si>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</si>
  <si>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</si>
  <si>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</si>
  <si>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</si>
  <si>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</si>
  <si>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E-mail: ces@corporacionces.cl</t>
  </si>
  <si>
    <t xml:space="preserve">Calle 5 Norte N° 874, comuna de Viña del Mar 
</t>
  </si>
  <si>
    <t>Teléfono: (32) 268 00 98</t>
  </si>
  <si>
    <t xml:space="preserve">Se acompaña Certificado de Antecedentes Financieros del año 2009, aprobado por la Unidad de Supervisión Financiera Nacional.
Patrimonio $ 78.229.629.-
</t>
  </si>
  <si>
    <t>Organización No Gubernamental de Desarrollo Corporación de Desarrollo Social El Conquistador.</t>
  </si>
  <si>
    <t>Otorgado por Decreto Supremo Nº 170, de fecha 19 de febrero de 2001, del Ministerio de Justicia.</t>
  </si>
  <si>
    <t>Se renueva cada dos años.</t>
  </si>
  <si>
    <t xml:space="preserve">Presidente: Carlos Eduardo Placencia Zapata             </t>
  </si>
  <si>
    <t xml:space="preserve">
Organización No Gubernamental de Desarrollo Filadelfia 
</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</si>
  <si>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</si>
  <si>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</si>
  <si>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</si>
  <si>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</si>
  <si>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</si>
  <si>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</si>
  <si>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ongfiladelfia@irv.cl </t>
  </si>
  <si>
    <t xml:space="preserve">
Carretera Huasco Km. 6.7, comuna de Vallenar, Provincia del Huasco, Tercera Región de Atacama.
</t>
  </si>
  <si>
    <t xml:space="preserve">Fono: 51-610490
</t>
  </si>
  <si>
    <t>Certificado de Antecedentes Financieros del año 2014, aprobados por  el  Subdepartamento de Supervisión Financiera.</t>
  </si>
  <si>
    <t>Organización No gubernamental u O.N.G. Fraternidad Las Viñas</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</si>
  <si>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</si>
  <si>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</si>
  <si>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</si>
  <si>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</si>
  <si>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</si>
  <si>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</si>
  <si>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</si>
  <si>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</si>
  <si>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Pudahuel,</t>
  </si>
  <si>
    <t>226430379 -9 97059389</t>
  </si>
  <si>
    <t xml:space="preserve">sicofanny@yahoo.es
</t>
  </si>
  <si>
    <t xml:space="preserve"> Antecedentes financieros correspondientes al año 2017, aprobados por el Departamento de Administración y Finanzas. </t>
  </si>
  <si>
    <t>Corporación de Promoción Comunitaria Galerna, O.N.G. Galerna</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</si>
  <si>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</si>
  <si>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</si>
  <si>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</si>
  <si>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</si>
  <si>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</si>
  <si>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 cpc@galerna.cl</t>
  </si>
  <si>
    <t xml:space="preserve">Calle Independencia N° 2686,  Comuna de Valparaíso, Región de Valparaíso.
</t>
  </si>
  <si>
    <t xml:space="preserve">Fono: (32) 222 83 80
</t>
  </si>
  <si>
    <t xml:space="preserve">
Se acompaña Certificado de Antecedente Financiero Institucional  del año 2014,  aprobado por Subdepto. de Supervisión Financiera Nacional.
</t>
  </si>
  <si>
    <t xml:space="preserve">Organización No Gubernamental de Desarrollo Científica Educacional y Cultural “Bahía de Coquimbo”, o también “ONG Galileo”
</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</si>
  <si>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</si>
  <si>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</si>
  <si>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</si>
  <si>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</si>
  <si>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</si>
  <si>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ctagalileo@hotmail.com</t>
  </si>
  <si>
    <t xml:space="preserve">Calle Larrondo 420, Coquimbo, Cuarta Región de Coquimbo
</t>
  </si>
  <si>
    <t>Fono: 53-620177</t>
  </si>
  <si>
    <t>Se acompaña Balance General 2009, aprobado por Subdepartamento de Supervisión Financiera Nacional.</t>
  </si>
  <si>
    <t>O.N.G. JUNTOS CREANDO FUTURO (O.N.G.  J.C.F.S.B)</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</si>
  <si>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</si>
  <si>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 xml:space="preserve">Certificado de Vigencia Folio Nº500184376928, otorgado el 04 de junio de 2018, del Servicio de Registro Civil e Identificación.
</t>
  </si>
  <si>
    <t xml:space="preserve">Presidente: 
LUIS RODRIGUEZ CABRERA, 
Secretaria: 
  TERESA FLORES MAZA, 
Tesorero:
MAURICIO REYES MELO, 
</t>
  </si>
  <si>
    <t>04 años</t>
  </si>
  <si>
    <t>Del 21 de diciembre de 2017 al 21 de diciembre de 2021.</t>
  </si>
  <si>
    <t xml:space="preserve">Presidente: 
LUIS RODRIGUEZ CABRERA, 
</t>
  </si>
  <si>
    <t xml:space="preserve"> Santa Teresa N°814, villa valles de Chile, comuna de Santa Barbara, Región del Bio Bio.
</t>
  </si>
  <si>
    <t>Santa Barbara</t>
  </si>
  <si>
    <t xml:space="preserve">
Organización no Gubernamental de Desarrollo María Acoge o también ONG MARÍA ACOGE
</t>
  </si>
  <si>
    <t>Otorgado por Decreto Supremo Nº 591, de fecha 19 de junio de 1995, del Ministerio de Justicia</t>
  </si>
  <si>
    <t xml:space="preserve">Durarán dos años en los cargos. </t>
  </si>
  <si>
    <t xml:space="preserve">Secretaria Ejecutiva:
Maria Irene Duarte Figueroa                    
</t>
  </si>
  <si>
    <t xml:space="preserve">
Organización No Gubernamental de Desarrollo Centro de Promoción y Apoyo a la Infancia - ONG. PAICABI
</t>
  </si>
  <si>
    <t>Otorgado por Decreto Supremo Nº223, de fecha 23 de febrero de 2001, del Ministerio de Justicia.</t>
  </si>
  <si>
    <t>Cada dos Años</t>
  </si>
  <si>
    <t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t>
  </si>
  <si>
    <t>paicabi@paicabi.cl</t>
  </si>
  <si>
    <t xml:space="preserve"> Viña del Mar</t>
  </si>
  <si>
    <t>Organización No gubernamental  de Desarrollo Psicólogos Voluntarios de Chile</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</si>
  <si>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</si>
  <si>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</si>
  <si>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</si>
  <si>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</si>
  <si>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</si>
  <si>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</si>
  <si>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</si>
  <si>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 xml:space="preserve">Providencia. </t>
  </si>
  <si>
    <t>Antecedentes financieros correspondientes al año 2016, aprobados por el Subdepartamento de Supervisión Nacional.</t>
  </si>
  <si>
    <t>Organización No Gubernamental de Desarrollo Justicia Derechos y Desarrollo (O.N.G., Justicia Derechos y Desarrollo)</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</si>
  <si>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 Nº de inscripción 188036. </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</si>
  <si>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</si>
  <si>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</si>
  <si>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</si>
  <si>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</si>
  <si>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</si>
  <si>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justiciaderechosydesarrollo@gmail.com </t>
  </si>
  <si>
    <t xml:space="preserve">Rengo Nº 68, comuna de Concepción.
</t>
  </si>
  <si>
    <t>Fono: 41-3253393/9 y 9-66741586</t>
  </si>
  <si>
    <t xml:space="preserve">
Organización No Gubernamental de Desarrollo Licanrayén 
</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</si>
  <si>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</si>
  <si>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</si>
  <si>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</si>
  <si>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</si>
  <si>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</si>
  <si>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</si>
  <si>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</si>
  <si>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ong.licanrayen@gmail.com
www.ong-licanrayen.cl</t>
  </si>
  <si>
    <t xml:space="preserve">
Nueva Angélica Nº 6327, comuna de La Florida
</t>
  </si>
  <si>
    <t xml:space="preserve">Teléfono: 559 5912
</t>
  </si>
  <si>
    <t>Se acompañan Certificados de Antecedentes Financieros correspondientes al año 2010, los que se encuentran aprobados por el Suddepartamento de Supervisión Financiera Nacional.</t>
  </si>
  <si>
    <t xml:space="preserve">Hna. Silvia Teresa Araya Maldonado, </t>
  </si>
  <si>
    <t xml:space="preserve">Romero N° 2757, Santiago.
</t>
  </si>
  <si>
    <t>Fono 6815245</t>
  </si>
  <si>
    <t xml:space="preserve">Certificado de Vigencia de persona jurídica sin fines de lucro, folio N° 500183005964, de 17 de mayo de 2018, emitido por el Servicio de Registro Civil e Identificación. 
</t>
  </si>
  <si>
    <t xml:space="preserve">Presidente:
Gastón Francisco José Pinochet Donoso, 
Secretaria: 
Victoria del Carmen Huenante Nanco, 
Tesorera: 
Natalia Fernanda Oyaneder Sarmiento, 
Director:
José Guillermo Molina Bravo, 
Matías Alberto Lavadero Franzani, 
</t>
  </si>
  <si>
    <t>Dos años. Si, por cualquier causa no se efectúa oportunamente la elección de Directorio, se entenderá renovado el mandato de quienes se encuentran en funciones hasta que se realice la correspondiente elección.</t>
  </si>
  <si>
    <t>Del 31-07-2018 a 31-07-2020</t>
  </si>
  <si>
    <t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t>
  </si>
  <si>
    <t xml:space="preserve">Uno Oriente N°1550, comuna de Talca, Región del Maule. </t>
  </si>
  <si>
    <t xml:space="preserve">
Organización no gubernamental de Desarrollo Integral del Joven y su Familia Surcos, u ONG Surcos.
</t>
  </si>
  <si>
    <t>Decreto Supremo Nº 739, de 7 de septiembre de 1999, del Ministerio de Justicia.</t>
  </si>
  <si>
    <t xml:space="preserve">Promoción y desarrollo, especialmente de las personas, familias, grupos y comunidades que viven en condiciones de pobreza y/o marginalidad.  </t>
  </si>
  <si>
    <t xml:space="preserve">Presidente: Marcelo Ovalle Briones .Vicepresidente: Emma Alejandra Miarnda Luna 
Secretario: Marjorie Alejandra Matinez Marciel 
Tesorero: Claudio Iván Gutierrez Torres,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</si>
  <si>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</si>
  <si>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 xml:space="preserve">Presidente: Marcelo Ovalle Briones 
Ercilia Bereniche Silva Barra, 
</t>
  </si>
  <si>
    <t>Fono: 02-26387566</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</si>
  <si>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</si>
  <si>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</si>
  <si>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</si>
  <si>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</si>
  <si>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</si>
  <si>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</si>
  <si>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</si>
  <si>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</si>
  <si>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</si>
  <si>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Organización No Gubernamental de Desarrollo y Gestión Humana GESMA</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</si>
  <si>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</si>
  <si>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</si>
  <si>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</si>
  <si>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</si>
  <si>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</si>
  <si>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</si>
  <si>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</si>
  <si>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</si>
  <si>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Puerto Montt
</t>
  </si>
  <si>
    <t xml:space="preserve">onggesma@gmail.com
</t>
  </si>
  <si>
    <t>Otorgada mediante Decreto Supremo N°3191 del Departamento de Personas Jurídicas del Ministerio de Justicia, de fecha 25 de octubre de 2007.</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</si>
  <si>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</si>
  <si>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t>
  </si>
  <si>
    <t xml:space="preserve"> oficinapathernostrum@gmail.com</t>
  </si>
  <si>
    <t xml:space="preserve">Conforme a lo señalado en el artículo Vigésimo Segundo de sus Estatutos, el Directorio durará dos (2) años en sus funciones, pudiendo sus miembros ser reelegidos en forma indefinida.
</t>
  </si>
  <si>
    <t>6 de mayo de 2013 a 6 de mayo de 2015</t>
  </si>
  <si>
    <t>Curacaví</t>
  </si>
  <si>
    <t xml:space="preserve">
Organización No Gubernamental “ONG Por un Chile Responsable”
</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</si>
  <si>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</si>
  <si>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</si>
  <si>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El Directorio durará dos años en sus funciones, pudiendo sus integrantes ser reelegidos en forma indefinida</t>
  </si>
  <si>
    <t xml:space="preserve">Presidente: Juan Andrés Wiche Morel 
Primer Vicepresidenta: AliciaVilches Moreno;  
Segundo Vicepresiedente: José Luis Fernández Urcelay
Secretario: Claudio Salcedo Gabrielli 
Tesorero: Francia Gómez Román  
Directora Ejecutiva: Mildred Cecilia Herrera Díaz 
</t>
  </si>
  <si>
    <t xml:space="preserve">02 de marzo de 2011 hasta el 02 de marzo de 2013
</t>
  </si>
  <si>
    <t xml:space="preserve">Juan Andrés Wiche Morel; </t>
  </si>
  <si>
    <t xml:space="preserve">mherrera@porunchileresposable.cl; porunchileresponsable@gmail.com </t>
  </si>
  <si>
    <t xml:space="preserve">Frannkfort  Nº 4692, comuna de San Miguel, Región Metropolitana.
</t>
  </si>
  <si>
    <t xml:space="preserve">Teléfono: 76418310
</t>
  </si>
  <si>
    <t xml:space="preserve">Organización No gubernamental  de Desarrollo Corporación Padre Chango, u O.N.G. Padre Chango.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</si>
  <si>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</si>
  <si>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</si>
  <si>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</si>
  <si>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t>
  </si>
  <si>
    <t>Del 11 de abril de 2014-  al 11 de abril de 2016.</t>
  </si>
  <si>
    <t xml:space="preserve"> Presidenta: Sandra Elena López Sáez, 
</t>
  </si>
  <si>
    <t xml:space="preserve">Correo electrónico: ongpadrechango@gmail.com </t>
  </si>
  <si>
    <t>Fono: 042-2323486</t>
  </si>
  <si>
    <t xml:space="preserve">Organización No Gubernamental de Desarrollo Proyecto Sur - O.N.G. DE DESARROLLO PROYECTO SUR
</t>
  </si>
  <si>
    <t>Otorgado por Decreto Supremo Nº889, de fecha 14 de septiembre de 2000, del Ministerio de Justicia.</t>
  </si>
  <si>
    <t xml:space="preserve">Certificado de Vigencia Nº4240, de 21 de Junio de  2005, del Ministerio de Justicia.
</t>
  </si>
  <si>
    <t xml:space="preserve">Presidente: Andrés Antonio Parra Sandoval             Vicepresidente: Rogelio Francisco Galindo Veloso  
Secretario: Dante Germán Gebauer Muño                
Tesorero: José Edgardo Astete Cereceda                   
Directora: Irma Ines Inzunza Pacheco                        
</t>
  </si>
  <si>
    <t>De 21 de octubre de 2004 a 21 de octubre de 2006</t>
  </si>
  <si>
    <t xml:space="preserve">Presidente: Andrés Antonio Parra Sandoval                            
</t>
  </si>
  <si>
    <t>Janequeo Nº 557, Concepción.</t>
  </si>
  <si>
    <t>Se acompaña Balance año 2004, aprobado por la Unidad de Auditoria.</t>
  </si>
  <si>
    <t>Otorgado por Decreto Supremo Nº 1285, de fecha 2 de diciembre de 1998, del Ministerio de Justicia.</t>
  </si>
  <si>
    <t xml:space="preserve">Presidenta: Rosa Parissi Morales, 
Secretaria Ejecutiva: Denisse Araya Castelli, 
</t>
  </si>
  <si>
    <t>raices@tie.cl
www.ongraices.org</t>
  </si>
  <si>
    <t xml:space="preserve">Organización no Gubernamental de Desarrollo Raíces - O.N.G. Raíces. </t>
  </si>
  <si>
    <t>Otorgado por Decreto Supremo Nº1199, de fecha 28 de noviembre de 1995, del Ministerio de Justicia.</t>
  </si>
  <si>
    <t>Certificado de Vigencia Nº24322, de fecha 26 de Abril de 2005, del Ministerio de Justicia.</t>
  </si>
  <si>
    <t xml:space="preserve">Enzo Javier Dodero García             
Natacha Mabel Barría Padilla              
Elena del Carmen Montenegro Kellet  
Carolina Ines Barría Padilla                 
Fernando Lotina Astudillo                 
</t>
  </si>
  <si>
    <t xml:space="preserve">Durarán en sus cargos dos años.
</t>
  </si>
  <si>
    <t>15 de marzo de 2005 a 15 de marzo de 2007</t>
  </si>
  <si>
    <t xml:space="preserve">Enzo Javier Dodero Barría.                   </t>
  </si>
  <si>
    <t>Avenida Retiro Sur Nº 180, paradero 22, Quilpue, Quinta Región.</t>
  </si>
  <si>
    <t>Quilpue</t>
  </si>
  <si>
    <t>Se acompaña antecedentes financieros año 2004, aprobado por la Unidad de Auditoria..</t>
  </si>
  <si>
    <t xml:space="preserve">
Organización no Gubernamental de Desarrollo Renuevo Centro Integral u ONG Renuevo
</t>
  </si>
  <si>
    <t xml:space="preserve">Otorgado por Decreto Supremo N° 1885, de 25 de junio de 2007, del Ministerio de Justicia.
</t>
  </si>
  <si>
    <t xml:space="preserve">dura dos años en su cargo. </t>
  </si>
  <si>
    <t xml:space="preserve">
Organización No Gubernamental Taller de Aprendizaje y Formación TAF
</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</si>
  <si>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</si>
  <si>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</si>
  <si>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Presidente: Marco Antonio Arenas Oliva 
Vicepresidente: Diego Alexis Saa Sobrado 
Secretaria: Luisa Ema Aguirre González 
Tesorera: Graciela de  Las Mercedes Vergara Rodríguez 
Director: Betzabé del Carmen Cáceres Pávez.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</si>
  <si>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</si>
  <si>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</si>
  <si>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</si>
  <si>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</si>
  <si>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Organización No Gubernamental de Desarrollo TREKAN</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</si>
  <si>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</si>
  <si>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</si>
  <si>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t>
  </si>
  <si>
    <t xml:space="preserve"> jonatan.fuentealba@gmail.com</t>
  </si>
  <si>
    <t xml:space="preserve">Andrés Bello Nº 99, Casa N°1, Comuna de Limache, Región de Valparaíso.
</t>
  </si>
  <si>
    <t>Teléfono: 33-2489726/+56987625241/+56 988363405</t>
  </si>
  <si>
    <t>Limache</t>
  </si>
  <si>
    <t>Obispado de Copiapó</t>
  </si>
  <si>
    <t xml:space="preserve">Organizaciones religiosas
</t>
  </si>
  <si>
    <t xml:space="preserve">Mons. Gaspar Francisco del Rosario Quintana Jorquera
</t>
  </si>
  <si>
    <t xml:space="preserve">Chacabuco N° 441, comuna de Copiapó, Tercera Región 
</t>
  </si>
  <si>
    <t>Teléfono: (52) 212090-217087</t>
  </si>
  <si>
    <t xml:space="preserve">Prelatura de Illapel (Obispado de Illapel)  </t>
  </si>
  <si>
    <t xml:space="preserve">Institución eclesiástica.
</t>
  </si>
  <si>
    <t xml:space="preserve">Erigida conforme al derecho canónico Bula “Ad Similitudem Hominis”
</t>
  </si>
  <si>
    <t xml:space="preserve">Indefinida
</t>
  </si>
  <si>
    <t xml:space="preserve">Organización religiosa.
</t>
  </si>
  <si>
    <t xml:space="preserve">Jorge Vega Velasco </t>
  </si>
  <si>
    <t xml:space="preserve">Constitución N°0 020, comuna Illapel, Región de Coquimbo. 
</t>
  </si>
  <si>
    <t>Fono 53 521143</t>
  </si>
  <si>
    <t xml:space="preserve">93910 Organizaciones religiosas </t>
  </si>
  <si>
    <t>Obispado de Linares</t>
  </si>
  <si>
    <t>Erigida de acuerdo al Derecho Canónico, por  S.S. Pío XI a través de la Constitución Apostólica “Notabiliter Aucto”, de fecha 18 de octubre  de 1925.</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</si>
  <si>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</si>
  <si>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</si>
  <si>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</si>
  <si>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t xml:space="preserve">
Obispado de San Felipe 
</t>
  </si>
  <si>
    <t xml:space="preserve">Erigida conforme al derecho canónico
</t>
  </si>
  <si>
    <t xml:space="preserve">Merced N° 812 – Casilla 197, San Felipe
</t>
  </si>
  <si>
    <t xml:space="preserve">Fono: (34) 2510121
</t>
  </si>
  <si>
    <t xml:space="preserve">
Obispado de San José de Melipilla  
</t>
  </si>
  <si>
    <t xml:space="preserve">Enrique Troncoso Troncoso </t>
  </si>
  <si>
    <t xml:space="preserve"> melipilla@episcopado.cl</t>
  </si>
  <si>
    <t xml:space="preserve">San Agustín N° 277, comuna Melipilla, Región Metropolitana. 
</t>
  </si>
  <si>
    <t>Antecedentes financieros del año 2011, aprobados por Subdepto. de Supervisión Financiera.</t>
  </si>
  <si>
    <t xml:space="preserve">
Obispado de Valdivia  
</t>
  </si>
  <si>
    <t>Organización religiosa.</t>
  </si>
  <si>
    <t xml:space="preserve">Fono 63/213296 </t>
  </si>
  <si>
    <t xml:space="preserve">Obispado de Villarrica  (antes Vicariato Apostólico de la Araucanía) </t>
  </si>
  <si>
    <t>Erigido de acuerdo al Derecho Canónico, por Bula de la Santa Sede, de fecha 5 de enero del 2002.</t>
  </si>
  <si>
    <t xml:space="preserve">Organización religiosa.
</t>
  </si>
  <si>
    <t xml:space="preserve">Erigida de acuerdo al Derecho Canónico, en la Arquidiócesis de Santiago.
</t>
  </si>
  <si>
    <t xml:space="preserve">Huérfanos Nº 669, of 614, Casilla 525, 
</t>
  </si>
  <si>
    <t>Teléfono 02-6395684</t>
  </si>
  <si>
    <t>93910 Organizaciones religiosas.</t>
  </si>
  <si>
    <t>Orden Siervos de María</t>
  </si>
  <si>
    <t>Actividades Religiosas</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</si>
  <si>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</si>
  <si>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</si>
  <si>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</si>
  <si>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</si>
  <si>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</si>
  <si>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 xml:space="preserve">
Policía de Investigaciones de Chile 
</t>
  </si>
  <si>
    <t xml:space="preserve">Otorgado por Decreto Ley N° 2460, de 1979.
</t>
  </si>
  <si>
    <t xml:space="preserve">Según Ley N° 2460, de 1979, art. 13 inciso segundo.
</t>
  </si>
  <si>
    <t>Héctor Ángel Espinosa Valenzuela,</t>
  </si>
  <si>
    <t xml:space="preserve">General Mackenna N° 1314, Santiago, Región Metropolitana. 
</t>
  </si>
  <si>
    <t xml:space="preserve">91001 Administración Pública </t>
  </si>
  <si>
    <t>Pontificia Universidad Católica de Chile</t>
  </si>
  <si>
    <t>Corporación de Estudios Superiores de Derecho Público.</t>
  </si>
  <si>
    <t>Otorgado por Decreto Ley Nº 4807 del año 1929, del Ministerio de Educación.</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</si>
  <si>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</si>
  <si>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</si>
  <si>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</si>
  <si>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 xml:space="preserve">Se acompaña certificado financiero correspondiente al año 2016, aprobado por el Subdepartamento de Supervisión Nacional. </t>
  </si>
  <si>
    <t>Parroquia Cristo Rey de Angol</t>
  </si>
  <si>
    <t>Otorgado por derecho canónico</t>
  </si>
  <si>
    <t xml:space="preserve">Pbro. Santiago Alvarado Sánchez   </t>
  </si>
  <si>
    <t xml:space="preserve">Chacabuco Nº 68, comuna de Angol,  IX Región.  </t>
  </si>
  <si>
    <t>93910: Organización religiosa.</t>
  </si>
  <si>
    <t>Parroquia Santa Cruz de Yerbas Buenas</t>
  </si>
  <si>
    <t xml:space="preserve">Pbro. Lorenzo Solari Villa        </t>
  </si>
  <si>
    <t>Avda. Centenario Nº 124, comuna de Yerbas Buenas</t>
  </si>
  <si>
    <t xml:space="preserve"> Yerbas Buenas</t>
  </si>
  <si>
    <t xml:space="preserve">Se acompaña certificado financiero, aprobado por la Unidad de Auditoría, según consta en Memorando N° AI/2007/025, de 10 de enero de 2007. </t>
  </si>
  <si>
    <t>Parroquia Sagrado Corazón de Jesús de Coronel</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</si>
  <si>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</si>
  <si>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</si>
  <si>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Manuel Montt N° 01180, Villa Mora, comuna de Coronel, Octava Región
</t>
  </si>
  <si>
    <t>. Fono: 41-2711094.</t>
  </si>
  <si>
    <t>Parroquia Dulce Nombre de Jesús de Quirihue</t>
  </si>
  <si>
    <t>Otorgado por Derecho Canónico, Obispado de Chillán.</t>
  </si>
  <si>
    <t>Actividad Religiosa</t>
  </si>
  <si>
    <t xml:space="preserve">Pbro. Nelson Jara Adasme. </t>
  </si>
  <si>
    <t>Se acompaña Certificado de patrimonio año 2005, aprobado por la Unidad de Auditoria Interna.</t>
  </si>
  <si>
    <t xml:space="preserve">
Parroquia Los Santos Ángeles Custodios
</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</si>
  <si>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</si>
  <si>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</si>
  <si>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</si>
  <si>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</si>
  <si>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</si>
  <si>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</si>
  <si>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</si>
  <si>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</si>
  <si>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</si>
  <si>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</si>
  <si>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Parroquia Nuestra Señora de la Merced, de Petorca</t>
  </si>
  <si>
    <t>Institución Religiosa</t>
  </si>
  <si>
    <t xml:space="preserve">Ernesto Albornoz Mena, </t>
  </si>
  <si>
    <t xml:space="preserve">Matriz Nº 135, Petorca, Quinta Región, </t>
  </si>
  <si>
    <t xml:space="preserve">
Parroquia Nuestra Señora del Tránsito de Queilén
</t>
  </si>
  <si>
    <t>Erigida de acuerdo al Derecho Canónico, por el Obispado de Ancud</t>
  </si>
  <si>
    <t xml:space="preserve">Pbro. Milton Enrique Díaz Guzmán  
</t>
  </si>
  <si>
    <t>21 de mayo Nº065, comuna de Queilén, Décima Región.</t>
  </si>
  <si>
    <t>comuna de Queilén</t>
  </si>
  <si>
    <t>Se acompaña Certificado al año 2005, aprobado por la Unidad de Auditoria</t>
  </si>
  <si>
    <t>Parroquia Sagrado Corazón de Jesús de Chincolco</t>
  </si>
  <si>
    <t xml:space="preserve">Organizaciones Religiosas
</t>
  </si>
  <si>
    <t xml:space="preserve">Pbro. Hipólito Alexis Morales Fuenzalida, 
</t>
  </si>
  <si>
    <t xml:space="preserve">hogarchincolco@gmail.com.
</t>
  </si>
  <si>
    <t xml:space="preserve">Pedro Montt S/N, Chincolco, comuna de Petorca, Quinta Región, 
</t>
  </si>
  <si>
    <t>Se acompaña Certificado de Antecedentes Financieros correspondientes al año 2011, aprobado por el Subdepartamento de Supervisión Financiera Nacional.</t>
  </si>
  <si>
    <t>Parroquia San Agustín de Puerto Octay</t>
  </si>
  <si>
    <t>Otorgado por Derecho Canónico, obispado de Osorno.</t>
  </si>
  <si>
    <t xml:space="preserve">Pbro. Oscar Enrique Escobar Oyarzún      </t>
  </si>
  <si>
    <t>Urmeneta Nº 692, comuna de Puerto Octay, X Región</t>
  </si>
  <si>
    <t xml:space="preserve"> Puerto Octay</t>
  </si>
  <si>
    <t>Se acompaña Certificado Financiero correspondiente al año 2007, aprobado por la Unidad de Supervisión Nacional.</t>
  </si>
  <si>
    <t>Parroquia San Antonio de Padua de Galvarino</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</si>
  <si>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</si>
  <si>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</si>
  <si>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</si>
  <si>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</si>
  <si>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Parroquia Cristo Salvador, de Puerto Montt. </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</si>
  <si>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</si>
  <si>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</si>
  <si>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</si>
  <si>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</si>
  <si>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</si>
  <si>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Parroquia  San Buenaventura de Angol</t>
  </si>
  <si>
    <t>Erigida por Derecho Canónico</t>
  </si>
  <si>
    <t>Hugo Salvador González Guerrero.</t>
  </si>
  <si>
    <t xml:space="preserve">Vergara Nº 825, comuna de Algol, provincia de Malleco, IX Región.
</t>
  </si>
  <si>
    <t>Teléfono (45) 715536</t>
  </si>
  <si>
    <t>Parroquia San Enrique de Purén</t>
  </si>
  <si>
    <t xml:space="preserve">Pbro. Juan Antonio González Saravia  </t>
  </si>
  <si>
    <t xml:space="preserve">Dr. Garriga Nº1035, Purén
</t>
  </si>
  <si>
    <t xml:space="preserve">Teléfono 793044.
</t>
  </si>
  <si>
    <t xml:space="preserve">Parroquia San José de Curanilahue </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</si>
  <si>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</si>
  <si>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</si>
  <si>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</si>
  <si>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</si>
  <si>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</si>
  <si>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Parroquia San José Obrero de Vallenar</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</si>
  <si>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</si>
  <si>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</si>
  <si>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</si>
  <si>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</si>
  <si>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</si>
  <si>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t>Parroquia San Juan Bautista de Hualqui</t>
  </si>
  <si>
    <t>Erigida de acuerdo al Derecho Canónico, por el Arzobispado de Concepción.</t>
  </si>
  <si>
    <t>Diego Portales Nº245, Hualqui</t>
  </si>
  <si>
    <t>Hualqui</t>
  </si>
  <si>
    <t>Parroquia San Juan Evangelista de Viña del Mar</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</si>
  <si>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</si>
  <si>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</si>
  <si>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</si>
  <si>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</si>
  <si>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 xml:space="preserve">Teléfono: (32) 489706. </t>
  </si>
  <si>
    <t>Viña del Mar.</t>
  </si>
  <si>
    <t>Se acompañan certificado financiero año 2007, aprobado por la Unidad de Auditoría Interna.</t>
  </si>
  <si>
    <t xml:space="preserve">Parroquia San Rosendo </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</si>
  <si>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</si>
  <si>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</si>
  <si>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</si>
  <si>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</si>
  <si>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</si>
  <si>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</si>
  <si>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 xml:space="preserve">Pbro. Jorge Alexandro Solís Papayani   </t>
  </si>
  <si>
    <t xml:space="preserve">Santa Julia Nº 787, comuna de La Florida.
</t>
  </si>
  <si>
    <t>Teléfono (proyecto La Casona de lo Jóvenes): 2629457</t>
  </si>
  <si>
    <t xml:space="preserve"> La Florida.</t>
  </si>
  <si>
    <t>Se acompaña Certificado Financiero del 2004 a la Unidad de Auditoría.</t>
  </si>
  <si>
    <t>Parroquia Santísima Virgen de la Merced</t>
  </si>
  <si>
    <t xml:space="preserve">Juan Yamil Pinto Agloni              </t>
  </si>
  <si>
    <t xml:space="preserve">Avda. Balmaceda S/N, San Javier, VII Región. 
Casilla 59 San Javier
</t>
  </si>
  <si>
    <t>Teléfono: (73) 322355</t>
  </si>
  <si>
    <t>Sanatorio Marítimo San Juan de Dios</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</si>
  <si>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</si>
  <si>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</si>
  <si>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</si>
  <si>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</si>
  <si>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Teléfono: (32) 460220.</t>
  </si>
  <si>
    <t xml:space="preserve">
Servicio de Salud Libertador Bernardo O`Higgins
</t>
  </si>
  <si>
    <t>Según Decreto Ley Nº 2763 del año 1979, que forma los Servicios de Salud, reglamentado por el Decreto Nº 42, del año 1981.</t>
  </si>
  <si>
    <t>Administrar prestaciones de salud pública.</t>
  </si>
  <si>
    <t xml:space="preserve">Alameda Nº 609, comuna de Rancagua, Sexta Región. </t>
  </si>
  <si>
    <t xml:space="preserve"> Rancagua</t>
  </si>
  <si>
    <t xml:space="preserve">Servicio de Salud Magallanes </t>
  </si>
  <si>
    <t xml:space="preserve">Lautaro Navarro Nº1223, comuna y provincia de Punta Arenas.  
</t>
  </si>
  <si>
    <t xml:space="preserve">F:291100-291117
</t>
  </si>
  <si>
    <t>Servicio de Salud Metropolitano Norte</t>
  </si>
  <si>
    <t>Sociedad de Asistencia y Capacitación (antes denominada Sociedad Protectora de la Infancia)</t>
  </si>
  <si>
    <t xml:space="preserve">Otorgado por Decreto Supremo Nº 180, de fecha 7 de febrero de 1895, por el Ministerio de Justicia.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</si>
  <si>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</si>
  <si>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dos años</t>
  </si>
  <si>
    <t xml:space="preserve">Alicia  Amunátegui  Monckeberg   
María Inés Ross Amunategui.       
Gerente General:  Francisco Javier Loeser Bravo. 
</t>
  </si>
  <si>
    <t>secretaria.presidencia@protectora.cl
Secretario.gerencia@protectora.cl</t>
  </si>
  <si>
    <t xml:space="preserve">Concha y Toro Nº 2188, Metro Protectora de la Infancia, comuna de Puente Alto (dirección según última carta remitida por la institución).
Concha y Toro 1898, P.34 ½ Vic. Mackenna, comuna de Puente Alto.
</t>
  </si>
  <si>
    <t>Teléfono: 4848800 - 4848900</t>
  </si>
  <si>
    <t>comuna de Puente Alto</t>
  </si>
  <si>
    <t>Sociedad de Beneficencia Hogar del Niño</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</si>
  <si>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</si>
  <si>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</si>
  <si>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Balmaceda N° 6030, Collico, Valdivia.
</t>
  </si>
  <si>
    <t>Fono: 63-2214894</t>
  </si>
  <si>
    <t>Valdivia.</t>
  </si>
  <si>
    <t>Sociedad Juntos E.V.</t>
  </si>
  <si>
    <t>Otorgado por Decreto Supremo Nº 445, de fecha 20 de abril de 1993, por el Ministerio de Justicia.  Publicado en el Diario Oficial con fecha 23 de junio de 1993.</t>
  </si>
  <si>
    <t>La promoción de niños y jóvenes necesitados de ayuda social en Chile.</t>
  </si>
  <si>
    <t xml:space="preserve"> Primera Presidenta y Mandataria de la Institución en Chile:
Beatrix Edith Loos                            </t>
  </si>
  <si>
    <t>Parcela 43 A-3, El Cajón de San Pedro, Quillota, Quinta Región.</t>
  </si>
  <si>
    <t>33-316776 / 9 5443243 / 9 647 6538</t>
  </si>
  <si>
    <t>sociedadjuntos@yahoo.es</t>
  </si>
  <si>
    <t>93509: Otras Asociaciones.</t>
  </si>
  <si>
    <t xml:space="preserve">Sociedad Pro-Ayuda del Niño Lisiado </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</si>
  <si>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</si>
  <si>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</si>
  <si>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</si>
  <si>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</si>
  <si>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Dos años. Renovación anual parcial.</t>
  </si>
  <si>
    <t xml:space="preserve">Presidente: Daniel Fernandez Koprich                        
Vice presidente ejecutivo: Ademir Domic Cárdenas                                     
</t>
  </si>
  <si>
    <t xml:space="preserve">Avda. Libertador Bernardo O´Higgins Nº 4620, Estación Central, Santiago, Región Metropolitana.
</t>
  </si>
  <si>
    <t>Fono: 6772000</t>
  </si>
  <si>
    <t>Sociedad Protectora de Ciegos Santa Lucía</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</si>
  <si>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</si>
  <si>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</si>
  <si>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</si>
  <si>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Se acompaña Balance año 2004, aprobado por la Unidad de Auditoría.</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</si>
  <si>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</si>
  <si>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</si>
  <si>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</si>
  <si>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</si>
  <si>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</si>
  <si>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</si>
  <si>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 xml:space="preserve">Sociedad Protectora de la Infancia de Concepción 
</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</si>
  <si>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</si>
  <si>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</si>
  <si>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</si>
  <si>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</si>
  <si>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</si>
  <si>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</si>
  <si>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</si>
  <si>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(41) 238880</t>
  </si>
  <si>
    <t>Se acompañan antecedentes financieros correspondientes al año 2016, aprobados por el Subdepartamento de Supervisión Financiera Nacional.</t>
  </si>
  <si>
    <t>Universidad Academia de Humanismo Cristiano</t>
  </si>
  <si>
    <t>Institución de Estudios Superiores de Derecho Privado.</t>
  </si>
  <si>
    <t>Reconocida oficialmente en virtud de lo establecido en la Ley N° 18.962, Orgánica Constitucional de Enseñanza</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</si>
  <si>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</si>
  <si>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Avda. Condell N° 343, comuna de Providencia, Región Metropolitana. </t>
  </si>
  <si>
    <t>Universidad Alberto Hurtado</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</si>
  <si>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</si>
  <si>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</si>
  <si>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</si>
  <si>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</si>
  <si>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</si>
  <si>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</si>
  <si>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</si>
  <si>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</si>
  <si>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</si>
  <si>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</si>
  <si>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 xml:space="preserve">Universidad de Antofagasta
</t>
  </si>
  <si>
    <t>Decreto con fuerza de ley Nº 11, de 20 de marzo de 1981, del Ministerio de Educación, que creó la Universidad de Antofagasta.</t>
  </si>
  <si>
    <t>Educación Superior</t>
  </si>
  <si>
    <t xml:space="preserve">Luis Alberto Loyola Morales          
</t>
  </si>
  <si>
    <t xml:space="preserve">rectoria@uantof.cl 
</t>
  </si>
  <si>
    <t xml:space="preserve">Avenida Angamos Nº 601, Antofagasta,  Segunda Región.
</t>
  </si>
  <si>
    <t>Fonos: 55- 637183    55-637184</t>
  </si>
  <si>
    <t>Universidad Católica Cardenal Raúl Silva Henríquez</t>
  </si>
  <si>
    <t>Otorgado por Decreto Exento Nº 113 de 20 de abril de 1999, del Ministerio de Educación, publicado en el Diario Oficial el día 13 de mayo de 1999.</t>
  </si>
  <si>
    <t>Contribuir a mejorar la calidad de vida, la salud mental y las condiciones que favorezcan el aprendizaje de las personas, familias y grupos humanos, especialmente de aquellos en situación de vulnerabilidad o marginalidad</t>
  </si>
  <si>
    <t>General Jofré Nº 462, comuna de Santiago. Región Metropolitana</t>
  </si>
  <si>
    <t xml:space="preserve"> Teléfono: 4601106.</t>
  </si>
  <si>
    <t>Universidad Central de Chile</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</si>
  <si>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</si>
  <si>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</si>
  <si>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
Se acompaña Certificado de Vigencia Nº001738, de 18 de mayo de 2018, extendido por la Jefe de la División de Educación Superior del Ministerio de Educación, doña Silvia Gianotti Hidalgo.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</si>
  <si>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</si>
  <si>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Presidente: 
Ricardo Napadensky Bauzá                   
Subrogante del Presidente en caso de ausencia o impedimento del titular: 
Samuel Fernández Illanes.                   
Secretario General:
Neftalí Carabantes Hernández                                        
Directores:
María Teresa Del Río Albornoz               
Samuel Fernández Illanes.                     
Rita Coya Costapez.                              
Sergio Henríquez Díaz.                          
Juan Francisco Ortun Quijada.                              
</t>
  </si>
  <si>
    <t xml:space="preserve">Duración del Directorio: Durarán cinco años en sus cargos.
Duración del Presidente: Durará dos años y medio en el cargo.
</t>
  </si>
  <si>
    <t xml:space="preserve">Presidente: 
Ricardo Napadensky Bauzá                                
Subrogante del Presidente en caso de ausencia o impedimento del titular: 
Samuel Fernández Illanes.                   
</t>
  </si>
  <si>
    <t xml:space="preserve">Toesca Nº 1783, comuna y provincia de Santiago, Región Metropolitana.
</t>
  </si>
  <si>
    <t>Fono 02- 5826001</t>
  </si>
  <si>
    <t>Universidad de Chile</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</si>
  <si>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</si>
  <si>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</si>
  <si>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</si>
  <si>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Avda. Libertador Bernardo O’Higgins N° 1058, comuna de Santiago, Región Metropolitana
</t>
  </si>
  <si>
    <t xml:space="preserve">Universidad del Bío Bío
</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</si>
  <si>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</si>
  <si>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</si>
  <si>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</si>
  <si>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 xml:space="preserve">Avenida Collao  Nº 1202, Concepción, Octava Región.
</t>
  </si>
  <si>
    <t xml:space="preserve">Universidad de La Frontera
</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</si>
  <si>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</si>
  <si>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</si>
  <si>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</si>
  <si>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did@ufro.cl</t>
  </si>
  <si>
    <t xml:space="preserve">Avenida Francisco Salazar Nº 01145, Temuco, Novena Región.
</t>
  </si>
  <si>
    <t>Fonos: 45- 325095    45-325096</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</si>
  <si>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</si>
  <si>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</si>
  <si>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</si>
  <si>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rectoria@usach.cl</t>
  </si>
  <si>
    <t xml:space="preserve">Avda. Libertador Bernardo O’Higgins Nº 3363, comuna de Estación Central.
</t>
  </si>
  <si>
    <t>Fono 7180000</t>
  </si>
  <si>
    <t>Estación Central.</t>
  </si>
  <si>
    <t>Universidad de Valparaíso</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</si>
  <si>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</si>
  <si>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</si>
  <si>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</si>
  <si>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secretaria.rector@uv.cl</t>
  </si>
  <si>
    <t xml:space="preserve">Blanco N°1829, Valparaíso, Quinta Región
Casilla 123-V
</t>
  </si>
  <si>
    <t>Fono: 32- 2507000</t>
  </si>
  <si>
    <t xml:space="preserve">Se acompañan antecedentes financieros correspondientes al año 2017, pendientes de aprobación por el Subdepartamento de Supervisión Nacional. </t>
  </si>
  <si>
    <t>Universidad Diego Portales</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</si>
  <si>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</si>
  <si>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El objeto es la Educación Superior. Como tal, cultiva y difunde la enseñanza, la investigación, el raciocinio y la cultura.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</si>
  <si>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</si>
  <si>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</si>
  <si>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</si>
  <si>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</si>
  <si>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Universidad Tecnológica Metropolitana</t>
  </si>
  <si>
    <t>Institución de Educación Superior de Derecho Público.</t>
  </si>
  <si>
    <t>Otorgado por Ley Nº 19.239 del año 1993.</t>
  </si>
  <si>
    <t>Educación Superior.</t>
  </si>
  <si>
    <t xml:space="preserve">Rector: Luis Leonidas Pinto Faverio,
</t>
  </si>
  <si>
    <t>Dieciocho Nº 161, comuna de Santiago, Región Metropolitana.</t>
  </si>
  <si>
    <t xml:space="preserve">Se acompaña certificado financiero correspondiente al año 2013, aprobado por el Departamento de Administración y Finanzas. </t>
  </si>
  <si>
    <t>VICARÍA DE LA PASTORAL SOCIAL</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</si>
  <si>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</si>
  <si>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</si>
  <si>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</si>
  <si>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</si>
  <si>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</si>
  <si>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VICARIA@VICARIA.CL-WWW.VICARIA.CL .</t>
  </si>
  <si>
    <t xml:space="preserve">Catedral Nº 1063, 5º y 6º Piso, ciudad de Santiago.
</t>
  </si>
  <si>
    <t>Fonos (56-2) 7900600-79006-7900719</t>
  </si>
  <si>
    <t xml:space="preserve">Se acompañan antecedentes financieros, correspondientes al año 2011, aprobados por la Jefatura del Departamento de Administración y Finanzas.
</t>
  </si>
  <si>
    <t xml:space="preserve">
Organización No Gubernamental de Desarrollo Centro de Promoción de Derechos Ciudadanos de Valparaíso
</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</si>
  <si>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</si>
  <si>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</si>
  <si>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</si>
  <si>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</si>
  <si>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</si>
  <si>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</si>
  <si>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</si>
  <si>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</si>
  <si>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</si>
  <si>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La Cisterna.</t>
  </si>
  <si>
    <t>Puerto Aysén</t>
  </si>
  <si>
    <t>Claudio Sepúlveda Miranda,</t>
  </si>
  <si>
    <t xml:space="preserve">Bernardo O´Higgins S/N°, Mafil.
</t>
  </si>
  <si>
    <t>Mafil.</t>
  </si>
  <si>
    <t xml:space="preserve">
No se acompañan. Aplica Informe Jurídico Nº 09, de  fecha 14 de marzo de 2011 del Departamento Jurídico y Dictamen Nº 070791, de 2009, de la Contraloría General de la República.  
</t>
  </si>
  <si>
    <t xml:space="preserve">
I. Municipalidad de Tomé
</t>
  </si>
  <si>
    <t xml:space="preserve">Eduardo Aguilera Aguilera 
</t>
  </si>
  <si>
    <t>Fono: (41) 2406400 - (41) 2406410</t>
  </si>
  <si>
    <t>No procede</t>
  </si>
  <si>
    <t xml:space="preserve">Se acompaña Certificado de Antecedentes Financieros, correspondientes al año 2007, firmado ante Notario Público, y autorizado por la Unidad de Supervisión Financiera Nacional.
</t>
  </si>
  <si>
    <t xml:space="preserve">
O.N.G. Corporación de Apoyo al Desarrollo Autogestionado Grada.
O.N.G. Grada.
</t>
  </si>
  <si>
    <t>Otorgado por Decreto Supremo Nº 256, de fecha 09 de Marzo de 1995, del Ministerio de Justicia.</t>
  </si>
  <si>
    <t xml:space="preserve">Carmen Covarrubias número 213, Comuna de Ñuñoa.
</t>
  </si>
  <si>
    <t xml:space="preserve">Fono 56-2-22693942
</t>
  </si>
  <si>
    <t xml:space="preserve">
93401
</t>
  </si>
  <si>
    <t xml:space="preserve">DIRECTORIO:
Presidente: Rodolfo Rafael Carter Fernández, 
Secretario: Luis Eduardo Ramírez Carrasco, 
Tesorero: Luis Guillermo Soto Pavez, 
Directores:
Sebastián Ignacio Eyzaguierre Aravena, 
Pedro Valenzuela Aranda, 
</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</si>
  <si>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</si>
  <si>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</si>
  <si>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</si>
  <si>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</si>
  <si>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</si>
  <si>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</si>
  <si>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</si>
  <si>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</si>
  <si>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</si>
  <si>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</si>
  <si>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</si>
  <si>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
 Corporación Centro de Estudios para la Educación, El Riesgo Social y el Derecho
</t>
  </si>
  <si>
    <t>Corporación Lafken Profesionales</t>
  </si>
  <si>
    <t xml:space="preserve">Pacheco Altamirano 2875. Ciudad y comuna de Puerto Montt, región de los Lagos. </t>
  </si>
  <si>
    <t>contacto@lafken profesionales.cl</t>
  </si>
  <si>
    <t xml:space="preserve">
O.N.G. TERAPEUTAS POR LA VIDA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</si>
  <si>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</si>
  <si>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</si>
  <si>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</si>
  <si>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</si>
  <si>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Correo electrónico pveloz@yaahoo.com
</t>
  </si>
  <si>
    <t xml:space="preserve">Las Trompetas N°7516, Comuna de Las Condes
</t>
  </si>
  <si>
    <t>Teléfono 229334784</t>
  </si>
  <si>
    <t xml:space="preserve"> Las Condes
</t>
  </si>
  <si>
    <t>Corresponden al año 2018, aprobados por el Departamento de Administración y Finanzas.</t>
  </si>
  <si>
    <t xml:space="preserve">
FUNDACIÓN SINERGIA SOCIAL 
</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</si>
  <si>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</si>
  <si>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</si>
  <si>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</si>
  <si>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</si>
  <si>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</si>
  <si>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</si>
  <si>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fund.senergia.social@gmail.com</t>
  </si>
  <si>
    <t xml:space="preserve">Salomon Corvalan N°1621, Comuna de Cerro Navia
</t>
  </si>
  <si>
    <t xml:space="preserve">Teléfono 22644175
</t>
  </si>
  <si>
    <t>Corresponden al año 2017, aprobados por el Departamento de Administración y Finanzas.</t>
  </si>
  <si>
    <t xml:space="preserve">Inscripción N° 266596, de fecha 10 de noviembre de 2017. 
</t>
  </si>
  <si>
    <t xml:space="preserve">R. P. Sergio Felipe Valenzuela Ramos, Superior Provincial en Chile de la Congregación, 
Para el proyecto Pequeño Cottolengo de Quintero, el representante legal es el R.P. Bruno Pietrobon, 
Se designa como Directora para el proyecto Pequeño Cottolengo de Quintero a doña Mónica Vera Valenzuela.
Para el proyecto Pequeño Cottolengo de Santiago y de Rancagua, el representante legal es el R.P. Claudio Chávez Urrutia, 
Para el  proyecto Pequeño Cottolengo de Santiago, el representante legal es el R.P. Claudio Chávez Urrutia, 
</t>
  </si>
  <si>
    <t xml:space="preserve">Presidente: 
Alex Saul Moenen-Locoz Medina, 
Vicepresidente: 
Mauricio Alejandro Gaete Parraguez, 
Tesorero: 
Rodrigo Sandoval Castro, 
Secretario:
Carlos Javier Romero Monsalva, 
Directores:
Marixa Ortega Retamal, 
David Bascur García, 
Rodrigo Sandoval Castro, 
Heraldo mora Rojas, 
</t>
  </si>
  <si>
    <t xml:space="preserve">Presidente: 
Alex Saul Moenen-Locoz Medina, 
Directora Ejecutiva: 
Ingrid Eliana Prambs Klocker,
</t>
  </si>
  <si>
    <t>Correo electrónico: Ciemvillarrica@gmail.com</t>
  </si>
  <si>
    <t xml:space="preserve"> Villarrica</t>
  </si>
  <si>
    <t>I.Municipalidad de Alto Biobío</t>
  </si>
  <si>
    <t>I. Municipalidad de Calle Larga</t>
  </si>
  <si>
    <t>Se acompaña Certificado de Antecedentes Financieros  año 2007 aprobado por la Unidad de Supervisión Nacional</t>
  </si>
  <si>
    <t>Se acompaña Certificado Financiero, año 2005  aprobado por Unidad de Auditoria.</t>
  </si>
  <si>
    <t xml:space="preserve">Se acompaña Certificado financiero, año 2005, aprobado por Unidad de Auditoria. </t>
  </si>
  <si>
    <t>Se acompaña Certificado Financiero, año 2005 aprobado por la Unidad de Auditoría.</t>
  </si>
  <si>
    <t>Se acompaña Certificado Patrimonial, año año 2005, aprobado por la Unidad de Auditoria.</t>
  </si>
  <si>
    <t>Se adjunta certificado de los antecedentes financieros, año 2005, autorizado ante Notario Público, aprobado por la Unidad de Auditoria.</t>
  </si>
  <si>
    <t>Se acompaña certificado financiero año 2012, aprobado Departamento Auditoria</t>
  </si>
  <si>
    <t>Se acompaña Certificado Financiero, año 2005,  aprobado por la Unidad de Auditoría.</t>
  </si>
  <si>
    <t>Se acompaña certificado de la institución, año 2004, aprobado por la Unidad de Auditoría.</t>
  </si>
  <si>
    <t>45-992536</t>
  </si>
  <si>
    <t>Fundación Ciudad del Niño</t>
  </si>
  <si>
    <t>De 31 de octubre de 2018 a 31 de octubre de 2020.</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</si>
  <si>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</si>
  <si>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</si>
  <si>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X</t>
  </si>
  <si>
    <t>III</t>
  </si>
  <si>
    <t>XVI</t>
  </si>
  <si>
    <t>IV</t>
  </si>
  <si>
    <t>VI</t>
  </si>
  <si>
    <t>VII</t>
  </si>
  <si>
    <t>XIV</t>
  </si>
  <si>
    <t xml:space="preserve"> VIII </t>
  </si>
  <si>
    <t>Corporación de Beneficencia María Ayuda</t>
  </si>
  <si>
    <t xml:space="preserve">Corporación de Investigación y Desarrollo de la Sociedad y las Migraciones Colectivo Sin Fronteras </t>
  </si>
  <si>
    <t xml:space="preserve">Regida por Ley Nº 20.500, e inscrita Registro Nacional de Personas Jurídicas sin fines de lucro, a cargo del Servicio del Registro Civil e Identificación. </t>
  </si>
  <si>
    <t xml:space="preserve">Certificado de directorio de persona jurídica sin fines de lucro, fue con fecha 07 de mayo de 2014, bajo el Nº de inscripción 34347. 
Certificado de Vigencia de Persona Jurídica Sin Fines de Lucro, de fecha 10 de junio de 2014.
</t>
  </si>
  <si>
    <t xml:space="preserve">Según certificado de vigencia de fecha 27-02-2014:
Presidente: Mónica Díaz Leiva  RUT:8.864.806-4
Secretario: Francisca Zaldívar Hurtado               RUT:7.366.052-1
Tesorero: Gloria Leal Suazo: RUT:11.974.640-k.
Directores:
1º Patricia Laredo Chupan                          
 RUT: 14.640.657-2
2°  María Luisa Rodríguez Atilano              RUT:14.596.508-K
3º María Elena Vásquez Rodríguez RUT: 14.714.401-6
4º Carlos Muñoz Reyes RUT: 12.706.760-0
5º Ana Cortez Salas RUT: 10.981.303-6
6º Paula Roloff González RUT: 13.916.275-7 
</t>
  </si>
  <si>
    <t>Duraran hasta el año 2016</t>
  </si>
  <si>
    <t>Del 26 de abril del 2013 al 26 de abril del 2016.</t>
  </si>
  <si>
    <t xml:space="preserve">Patricia Laredo Chupan                          
</t>
  </si>
  <si>
    <t xml:space="preserve">Barnechea N º 320, Comuna de Independencia. </t>
  </si>
  <si>
    <t>Se acompaña certificado financiero año 2013, el cual se remitió al Subdepartamento de  Supervisión Financiera del SENAME, para su revisión.</t>
  </si>
  <si>
    <t xml:space="preserve">José Joaquín Pérez Nº 385-B, comuna de Quirihue
</t>
  </si>
  <si>
    <t>Corporación de Desarrollo Social Juventudes para el Desarrollo y la Producción, JUNDEP</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</si>
  <si>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</si>
  <si>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</si>
  <si>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Andrea Higuera López, </t>
  </si>
  <si>
    <t>65-2-284425.</t>
  </si>
  <si>
    <t>Antecedentes financieros correspondientes al año 2018, aprobados por el Sub Departamento de Supervisión Financiera Nacional</t>
  </si>
  <si>
    <t>Fundación Asilo de la Infancia de San Ramón Nonato</t>
  </si>
  <si>
    <t xml:space="preserve">
Fundación del Instituto de Capacitación y Especialización Padre Hurtado o Fundación ICEPH
</t>
  </si>
  <si>
    <t xml:space="preserve">Balmaceda Nº 477, Comuna de El Carmen
</t>
  </si>
  <si>
    <t xml:space="preserve">Libertad Nº640, segundo piso, comuna de Chillán, provincia de Ñuble
</t>
  </si>
  <si>
    <t xml:space="preserve">18 de septiembre Nº 510, comuna de Chillán
</t>
  </si>
  <si>
    <t xml:space="preserve">Serrano Nº 300, comuna de Chillán Viejo
</t>
  </si>
  <si>
    <t xml:space="preserve">Pedro León Gallo N°609, comuna de Coelemu
</t>
  </si>
  <si>
    <t xml:space="preserve">Avenida Prat Nº 1675, comuna de Coihueco
</t>
  </si>
  <si>
    <t>Casilla 17</t>
  </si>
  <si>
    <t>18 de Septiembre Nº250, comuna de Quillón</t>
  </si>
  <si>
    <t xml:space="preserve">Esmeralda N° 698, comuna de Quirihue
</t>
  </si>
  <si>
    <t xml:space="preserve">Nicolás León Nº521, Ñipas, comuna de Ranquil
</t>
  </si>
  <si>
    <t>I. Municipalidad de Retiro</t>
  </si>
  <si>
    <t xml:space="preserve">Vicuña Mackenna N° 436, comuna de San Carlos
</t>
  </si>
  <si>
    <t>41-201300</t>
  </si>
  <si>
    <t xml:space="preserve">Avenida Manuel Jesús Ortíz N° 599, San Ignacio, Provincia de Ñuble
</t>
  </si>
  <si>
    <t xml:space="preserve">Arturo Prat N° 202,  comuna de San Nicolás
</t>
  </si>
  <si>
    <t xml:space="preserve">Gonzalo Urrejola Nº460, Trehuaco
</t>
  </si>
  <si>
    <t xml:space="preserve">Esmeralda Nº 380, comuna de Yungay
</t>
  </si>
  <si>
    <t xml:space="preserve">Instituto Chileno de Estudios Humanísticos ICHE 
</t>
  </si>
  <si>
    <t xml:space="preserve">Domicilio Legal : Bilbao N° 324, comuna de San Carlos
</t>
  </si>
  <si>
    <t>Organización Comunitaria Funcional “Centro de Profesionales para la Acción y Promoción Social CEPAS”</t>
  </si>
  <si>
    <t xml:space="preserve">Avenida Ecuador Nº 368, Comuna de Chillan
</t>
  </si>
  <si>
    <t xml:space="preserve">Organización No Gubernamental de Desarrollo Raíces u ONG Raíces Santiago
</t>
  </si>
  <si>
    <t>Independencia Nº615, comuna de Quirihue</t>
  </si>
  <si>
    <t>Universidad  Católica del Norte</t>
  </si>
  <si>
    <t xml:space="preserve">Institución de Estudios Superiores de Derecho Público. Corporación de Derecho Público.
</t>
  </si>
  <si>
    <t xml:space="preserve">Otorgado por Ley Nº 15561, del Ministerio de Hacienda. </t>
  </si>
  <si>
    <t>indefinida</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</si>
  <si>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</si>
  <si>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 xml:space="preserve">Rector: 
Jorge Alberto Enrique Tabilo Álvarez, 
</t>
  </si>
  <si>
    <t>XII</t>
  </si>
  <si>
    <t xml:space="preserve">Independencia Nº300, Cobquecura
</t>
  </si>
  <si>
    <t xml:space="preserve">Calle Baquedano N° 385, comuna de El Carmen
</t>
  </si>
  <si>
    <t>Futrono</t>
  </si>
  <si>
    <t>XIIII</t>
  </si>
  <si>
    <t xml:space="preserve">Ninhue </t>
  </si>
  <si>
    <t xml:space="preserve">Freire Nº 188, comuna de Ñiquén.
</t>
  </si>
  <si>
    <t xml:space="preserve">Los Carrera Nº 429, comuna y ciudad de Osorno,  
</t>
  </si>
  <si>
    <t xml:space="preserve"> La Serena</t>
  </si>
  <si>
    <t>San felipe</t>
  </si>
  <si>
    <t xml:space="preserve"> Indepedencia</t>
  </si>
  <si>
    <t>C.P. 7931090</t>
  </si>
  <si>
    <t>Fundación Elige</t>
  </si>
  <si>
    <t>Inscripción N° 278933, de fecha 8 de agosto de 2018, del Registro de Personas Jurídicas, del Servicio de Registro Civil e Identificación.</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</si>
  <si>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</si>
  <si>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</si>
  <si>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</si>
  <si>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</si>
  <si>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9-77572957</t>
  </si>
  <si>
    <t>ps.robertomorales@gmail.com</t>
  </si>
  <si>
    <t>Fono: 22 9181586</t>
  </si>
  <si>
    <t>Fund.sentidos@gmail.com
ppfestacioncentral@fundacionsentidos.org
http://www.fundacionsentidos.org</t>
  </si>
  <si>
    <t xml:space="preserve">Obispo Manuel Umaña N° 917, comuna de Estación Central, Región Metropolitana.  
</t>
  </si>
  <si>
    <t xml:space="preserve">(de acuerdo a certificado de Directorio)-Presidente: 
Marcela Araya Martínez                      
-Vicepresidente 
Mariann Alejandra Davila Coggiola
-Secretario:
Richard Jesús Ron Farías
-Tesorero:
Amaru Andrés Ugaz Ayala
</t>
  </si>
  <si>
    <t xml:space="preserve">Roberto Ernesto Morales Norambuena,  (Presidente)
Paola Andrea Morales Norambuena, (Secretaria)
Maricel del Pilar Morales Norambuena, (Tesorera)
Andrés Alejandro Morales Norambuena Director Suplente)
</t>
  </si>
  <si>
    <t>71)  2220285</t>
  </si>
  <si>
    <t xml:space="preserve">corporacioneducacionalabatemolina@ceam.cl
www.ceam.cl
</t>
  </si>
  <si>
    <t xml:space="preserve">Litoral Nº 6225, Lo Hermida, Peñalolén
</t>
  </si>
  <si>
    <t xml:space="preserve">Peñañolén </t>
  </si>
  <si>
    <t>Casilla E</t>
  </si>
  <si>
    <t>Certificado de vigencia Nº 728/2019, de fecha 03 de mayo de 2019 del Secretario Municipal de la Ilustre Municipalidad de Antofagasta.</t>
  </si>
  <si>
    <t xml:space="preserve">Presidenta: Patricia González Bravo 
Vicepresidente: Raúl Rodríguez Cortés
Secretaria: Edith Reyes Villazón
Tesorero: Herman Mundaca Alfaro
</t>
  </si>
  <si>
    <t>16 de abril de 2021</t>
  </si>
  <si>
    <t xml:space="preserve">PPresidente del Consejo Directivo: Sergio Vallejos Carle.
Director General Suplente: Gonzalo Felipe Contreras Reyes, RUN N° 13.795.783-3
</t>
  </si>
  <si>
    <t xml:space="preserve">Fono (41) 2735951- 2735950
</t>
  </si>
  <si>
    <t>dirgen@cajbiobio.cl</t>
  </si>
  <si>
    <t>Casilla 647, Concepción</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</si>
  <si>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</si>
  <si>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</si>
  <si>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</si>
  <si>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</si>
  <si>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</si>
  <si>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</si>
  <si>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Corporación Asociación Chilena Pro derechos de los Niños y Jóvenes PRODENI.</t>
  </si>
  <si>
    <t>Certificado de Vigencia Folio Nº 66261229, de 13 de mayo de 2019, del Servicio de Registro Civil e Identificación.</t>
  </si>
  <si>
    <t xml:space="preserve">73-2212168 y (984722392).  </t>
  </si>
  <si>
    <t xml:space="preserve">alcaldia@rionegrochile.cl / amadorojeda@rionegrochile.cl </t>
  </si>
  <si>
    <t>64-2363200/64-2363229</t>
  </si>
  <si>
    <t>marteaga@sanjosedemaipo.cl</t>
  </si>
  <si>
    <t xml:space="preserve">Presidente: 
Delfina Amalia Ibacache Estay                                       
Vicepresidente: 
Bárbara Angélica Vásquez Elos                  
Secretario: 
Eva Barcelisa Gamboa Castillo,                                         
Tesorera:
Janela Viviana Vicencio Cepeda,                         
Director:
José Saavedra Ibacache,                            
</t>
  </si>
  <si>
    <t>Hasta 22-10-2020.</t>
  </si>
  <si>
    <t xml:space="preserve">Calle O’Higgins Nº 555, piso 3, comuna de Copiapó, Región de Atacama
</t>
  </si>
  <si>
    <t>svallejos@fundiep.cl</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</si>
  <si>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</si>
  <si>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Presidente: Jorge Alfaro Colmans
Directora Ejecutiva: Carla Brown Prato
</t>
  </si>
  <si>
    <t xml:space="preserve">Eliodoro Yáñez N° 869, comuna de Providencia, Región Metropolitana.
</t>
  </si>
  <si>
    <t>Fonos: 225476300 – 9-77974928</t>
  </si>
  <si>
    <t xml:space="preserve">Correo electrónico: contacto@proyectob.cl </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</si>
  <si>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</si>
  <si>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Certificado de Vigencia folio Nº 500227247469, fecha de emisión 14 de mayo de 2019, del Servicio de Registro Civil e Identificación</t>
  </si>
  <si>
    <t xml:space="preserve">Américo Vespucio Norte 0601, Quilicura. 
</t>
  </si>
  <si>
    <t xml:space="preserve">Fonos 223653276, 223653197, 989067827. 
</t>
  </si>
  <si>
    <t xml:space="preserve">Correos bernardo.vasquez@reinventarse.cl y jonathan.monsalve@reinventarse.cl
</t>
  </si>
  <si>
    <t xml:space="preserve">Alcaldía: 1) alcalde@municipalidaddecodegua.cl 2) alcaldia@municipalidaddecodegua.cl. Fono: (72)-2 973500 y (72)-2 973513.
POD: opdconveniocordillera@gmail.com. Fono: (72)-2 973521 y Fono: (72)-2 973522
</t>
  </si>
  <si>
    <t>Gobernador Provincial Titular: don Luis Ignacio Baez Chavarría</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</si>
  <si>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</si>
  <si>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</si>
  <si>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Alcalde Titular: Rafael Arcangel Cifuentes Rodríguez, 
</t>
  </si>
  <si>
    <t>Fonos (42) 2205601 (42) 2205602</t>
  </si>
  <si>
    <t>Correo Electrónico: alcaldia@yungay.cl</t>
  </si>
  <si>
    <t xml:space="preserve">Calle Bernardo O’Higgins Nº 843, comuna de Santa María, Región de Valparaíso
</t>
  </si>
  <si>
    <t xml:space="preserve"> Teléfono: (34) 2595331 – (34) 2595348
(34) 2593000 (Operadora Central Telefónica I. Municipalidad de Santa María)
</t>
  </si>
  <si>
    <t>Teléfonos- 32-2161300</t>
  </si>
  <si>
    <t xml:space="preserve">Luis Felipe Delpin Aguilar 
</t>
  </si>
  <si>
    <t xml:space="preserve">Presidenta: Josefina Andrea Riveaux García Huidobro, 
Directora Ejecutiva: Bernardita García – Huidobro Catalan, 
Sub Directora Ejecutiva: Karina Rojas Arancibia
</t>
  </si>
  <si>
    <t>Teléfonos: (71) 2212344 / (71) 2203651</t>
  </si>
  <si>
    <t>Correo Electrónico: jdiaz@talca.cl / alcaldia@talca.cl</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</si>
  <si>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</si>
  <si>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t xml:space="preserve">Ignacio Serrano N° 1185, , comuna de Tomé, Octava Región del Bío – Bío.
</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</si>
  <si>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</si>
  <si>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 xml:space="preserve">Teléfonos directos alcaldía: 32-2185002/32-2185003/32-2185005
Otros: 32-2185000/800377700
</t>
  </si>
  <si>
    <t xml:space="preserve">virginia.reginato@munvina.cl
julia.pincheira@munvina.cl
patricia.frias@munvina.cl
Jeannette.donoso@munvina.cl
</t>
  </si>
  <si>
    <t xml:space="preserve">Fono: (45) 2885500 (Secretaria Alcalde)
Celular: 991792914
</t>
  </si>
  <si>
    <t xml:space="preserve">alcaldesanhuezap@mtraiguen.cl
municipalidad@traiguen.cl 
</t>
  </si>
  <si>
    <t xml:space="preserve">Fonos:042 - 561416 /042 – 561443  </t>
  </si>
  <si>
    <t>Correos electrónicos fvdcasacentral@gmail.com, fvdsocial@gmail.com</t>
  </si>
  <si>
    <t>Fono: 42-2201502</t>
  </si>
  <si>
    <t>alcaldia@chillanviejo.cl</t>
  </si>
  <si>
    <t>Alfredo Riquelme Arriagada.</t>
  </si>
  <si>
    <t>45-2-922714 - 45-2-922731</t>
  </si>
  <si>
    <t xml:space="preserve">agendalacaldeteodoro@gmail.com
             adm.muniteodoro@gmail.com
</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</si>
  <si>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</si>
  <si>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</si>
  <si>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Teléfono: 227080156</t>
  </si>
  <si>
    <t xml:space="preserve">Correo electrónico: dirgral@investigaciones.cl
</t>
  </si>
  <si>
    <t xml:space="preserve">Fabio Andres López Aguilera </t>
  </si>
  <si>
    <t xml:space="preserve">Telefono 722337841 anexo 727841 </t>
  </si>
  <si>
    <t xml:space="preserve">Mesa Central: (55) 2683000
DIDECO: (55) 2683010 (55) 2683057
</t>
  </si>
  <si>
    <t xml:space="preserve">Municipalidad: alcaldia@taltal.cl
Directora de DIDECO: ingrid.penaloza@gmail.com
</t>
  </si>
  <si>
    <t>(71) 2651012</t>
  </si>
  <si>
    <t xml:space="preserve">Teléfono: (562) 2 810 8409
Teléfono Oficina Alcaldía: (562) 28108359
</t>
  </si>
  <si>
    <t xml:space="preserve">alcalde@sanjoaquin.cl
Dirección Jurídica (Laura Quintanilla): lauraquintanilla@sanjoaquin.cl 
http://www.redsanjoaquin.cl/
</t>
  </si>
  <si>
    <t xml:space="preserve">curanil@munichue.cl
alcalde@minichue.cl, Beatriz.arnado@munichue.cl, secretaria.alcaldia@munichue.cl.
</t>
  </si>
  <si>
    <t>(75) 547500 – (75) 547513 – (75) 547519</t>
  </si>
  <si>
    <t>secmunicipal@cisterna.cl</t>
  </si>
  <si>
    <t>Fono 225407541- 225407586</t>
  </si>
  <si>
    <t xml:space="preserve">(56-42) 432330 / 430786.
                     (42)-283-4139/ (42)-283-4130
</t>
  </si>
  <si>
    <t xml:space="preserve"> aalcaldiaelcarmen@yahoo.es
           alcaldejuandiaz@gmail.com.
           munielcarmen@gmail.com
</t>
  </si>
  <si>
    <t>45275700-452757002</t>
  </si>
  <si>
    <t xml:space="preserve">jjaramillo@mpitrufquen.cl
                            ichesta@mpitrusfquen.cl
</t>
  </si>
  <si>
    <t>224868052/ 2248688050/ 224868051</t>
  </si>
  <si>
    <t xml:space="preserve">Correo electrónico: alcaldesa@penalolen.cl
                            nmaray@penalolen.cl
</t>
  </si>
  <si>
    <t>232407050/ 232407005</t>
  </si>
  <si>
    <t xml:space="preserve">Correo electrónico: alcalde@nunoa.cl
</t>
  </si>
  <si>
    <t xml:space="preserve">daniel.jadue@recoleta.cl </t>
  </si>
  <si>
    <t xml:space="preserve">Oscar Daniel Jadue Jadue 
</t>
  </si>
  <si>
    <t>322) 231184-231134-216552-977640343</t>
  </si>
  <si>
    <t xml:space="preserve">cuyamo@municipalidadcorral.cl
alcaldia@municipalidadcorral.cl
</t>
  </si>
  <si>
    <t>alcaldecuracautin@yahoo.es</t>
  </si>
  <si>
    <t>casilla 100</t>
  </si>
  <si>
    <t>alcaldecuadrado@huechuraba.cl</t>
  </si>
  <si>
    <t>denis.cortes@municipalidadillapel.cl</t>
  </si>
  <si>
    <t xml:space="preserve">Manuel Eduardo Rivera Martínez  </t>
  </si>
  <si>
    <t>34-250-7753</t>
  </si>
  <si>
    <t>nquero@munilosandes.cl</t>
  </si>
  <si>
    <t xml:space="preserve">gmontoya@munimacul.cl
acampos@munimacul.cl
evaldesm@munimacul.cl
</t>
  </si>
  <si>
    <t>Se acompaña Certificado de Antecedentes Financieros de la Institución, correspondientes  al años 2018, aprobados por el  Subdepartamento de Supervisión Financiera.</t>
  </si>
  <si>
    <t xml:space="preserve">
Corporación Familia de Linares 
</t>
  </si>
  <si>
    <t>Corporación para la Atención Integral del Maltrato al menor en la región del Bío-Bío CATIM</t>
  </si>
  <si>
    <t xml:space="preserve">Presidente: Rodrigo Riquelme Lepez
Directora Ejecutiva: Sandra Castro Salazar, </t>
  </si>
  <si>
    <t>(56) 41- 3111200/3111201</t>
  </si>
  <si>
    <t xml:space="preserve">mcataldo@ubiobio.cl </t>
  </si>
  <si>
    <t>mcorti@interior.gob.cl</t>
  </si>
  <si>
    <t>Gobernadora Provincial Titular: doña María Carolina Corti Badía.</t>
  </si>
  <si>
    <t xml:space="preserve">Juan Eduardo Vera Sanhueza.  </t>
  </si>
  <si>
    <t>652-538001</t>
  </si>
  <si>
    <t>arojas@castromunicipio.cl</t>
  </si>
  <si>
    <t>O.N.G. de Desarrollo Integral de niños, niñas y adolescentes Aurora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</si>
  <si>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</si>
  <si>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</si>
  <si>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</si>
  <si>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</si>
  <si>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</si>
  <si>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</si>
  <si>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Correo electrónico: 171341@gmail.com</t>
  </si>
  <si>
    <t xml:space="preserve">Bandera N° 4665, oficina 8075, ciudad de Santiago.
</t>
  </si>
  <si>
    <t>Teléfono +56226888075- +56989232049</t>
  </si>
  <si>
    <t xml:space="preserve">Teléfono Alcaldía: (52-2) 890296 – 890201.
</t>
  </si>
  <si>
    <t>E-Mail: alcaldia@municipalidadcalama.cl.</t>
  </si>
  <si>
    <t xml:space="preserve">Fono (45) 2657056.
</t>
  </si>
  <si>
    <t>E-Mail: enrique.neira@angol.cl</t>
  </si>
  <si>
    <t xml:space="preserve">Avenida Alcalde Fernando Castillo Velasco N° 9925, La Reina.
</t>
  </si>
  <si>
    <t xml:space="preserve">Fono: 25927211/ 225927277
</t>
  </si>
  <si>
    <t>Correo Electrónico: jpalacios@mlareina.cl</t>
  </si>
  <si>
    <t xml:space="preserve">Fono 7573100/ 223073230
Fax   2156629
</t>
  </si>
  <si>
    <t>pgamarra@lobarnechea.cl</t>
  </si>
  <si>
    <t xml:space="preserve"> Teléfono: (35) 245 6100
</t>
  </si>
  <si>
    <t xml:space="preserve">Teléfono: 632-460312/ 632-461271/632-462308
</t>
  </si>
  <si>
    <t xml:space="preserve">Correo electrónico: alcaldía@muniloslagos.cl
</t>
  </si>
  <si>
    <t xml:space="preserve">Fonos: 225989284
</t>
  </si>
  <si>
    <t xml:space="preserve">
Correo electrónico: alcaldia@talagante.cl
</t>
  </si>
  <si>
    <t xml:space="preserve">Fono: 26789131-232419301
</t>
  </si>
  <si>
    <t xml:space="preserve">Correo electrónico: alcaldiasanmiguel@sanmiguel.cl </t>
  </si>
  <si>
    <t xml:space="preserve">Fono: (41) 2779242-(41) 2779152- (41)2779243
</t>
  </si>
  <si>
    <t xml:space="preserve">santajuana@santajuana.cl
acastro@santajuana.cl 
</t>
  </si>
  <si>
    <t>San Pedro</t>
  </si>
  <si>
    <t xml:space="preserve">Fonos: 228405961 Anexo 16
</t>
  </si>
  <si>
    <t xml:space="preserve">Correo: 
alcaldia@munisanpedro.cl 
</t>
  </si>
  <si>
    <t>Arturo Floridor Campos Astete</t>
  </si>
  <si>
    <t xml:space="preserve">
Fono: 72 2 38 7078 
</t>
  </si>
  <si>
    <t>Correo electrónico: contacto@comunamalloa.cl</t>
  </si>
  <si>
    <t xml:space="preserve">Teléfono: 722-443529/ 722-443533
</t>
  </si>
  <si>
    <t>Correo electrónico: sec.alcalde@rancagua.cl
                             sec.juridica@rancagua.cl</t>
  </si>
  <si>
    <t xml:space="preserve"> Iván Campos Aravena</t>
  </si>
  <si>
    <t>22-9027002</t>
  </si>
  <si>
    <t>Correo electrónico: alcaldia@munimelipilla.cl</t>
  </si>
  <si>
    <t xml:space="preserve">Correo electrónico: hector.barria@purranque.cl 
                              gabinete@purranque.cl
                              partes@purranque.cl
</t>
  </si>
  <si>
    <t xml:space="preserve">Fono: 642351133/ 642351129 
</t>
  </si>
  <si>
    <t xml:space="preserve">Fono: 2379709710/ 2379615/ 2379655 
</t>
  </si>
  <si>
    <t>Correo electrónico: mcarrasco@muniquintero.cl
                             mvillarroel@muniquintero.cl
                             dideco@muniquintero.cl
                             plucarelli@muniquintero.cl</t>
  </si>
  <si>
    <t>Asociación Cristiana de Jóvenes ACJ de Iquique</t>
  </si>
  <si>
    <t>Se acompañan Certificados de Antecedentes Financieros correspondientes al año 2018, aprobados por el Subdepartamento de Supervisión Financiera Nacional.</t>
  </si>
  <si>
    <t>Se acompaña certificado financiero correspondiente al año 2018, aprobado por el Sub Departamento de Supervisión Financiera Nacional.</t>
  </si>
  <si>
    <t xml:space="preserve">Presidenta:   Bernarda Malgüe Pavez                               
Secretaria:    Rebeca Gómez García
Tesorero: Juan Agustín Valenzuela Sarmiento     
Cargos suplentes: 
1° Director:  Olga Cárcamo Solis de Ovando
2° Director: Raúl Romero Santis
</t>
  </si>
  <si>
    <t>2 AÑOS</t>
  </si>
  <si>
    <t>Casilla 699</t>
  </si>
  <si>
    <t xml:space="preserve">San Ignacio N° 979, comuna de Puerto Varas, Décima Región.
</t>
  </si>
  <si>
    <t>Fundación Instituto de Educación Popular IEP</t>
  </si>
  <si>
    <t>Certificado Folio Nº 500231789358, emitido por SRCeI con fecha 07 de junio de 2019.</t>
  </si>
  <si>
    <t xml:space="preserve">Presidente: Carlos Mauricio Gacitúa Godoy
Vicepresidente: Sofia Macarena Baez Herrera   
Tesorera: Paola Agley Pérez Zamora.       
Secretaria: Sofia Macarena Baez Herrera. 
</t>
  </si>
  <si>
    <t xml:space="preserve"> Fono: 53-2-627361/ 53-2-661202/ 53-2-661209
</t>
  </si>
  <si>
    <t>Correo electrónico: gabineteovalle@gmail.com
                             opdmuniovaalle@gmail.com
                      hflores@municipalidaddeovallle.cl</t>
  </si>
  <si>
    <t>Ricardo Soto Said</t>
  </si>
  <si>
    <t xml:space="preserve">Fono: 652-741702
</t>
  </si>
  <si>
    <t>Correo electrónico: alcalde@municipalidadpalena.cl</t>
  </si>
  <si>
    <t xml:space="preserve">Fono: 228218615
</t>
  </si>
  <si>
    <t>Correo electrónico: alcaldia@paine.cl</t>
  </si>
  <si>
    <t xml:space="preserve">Fono: (64) 2264200/ (64) 2264201/ (64) 2264204
</t>
  </si>
  <si>
    <t>Correo electrónico: alcaldia@imo.cl
                             rocio.castro@imo.cl</t>
  </si>
  <si>
    <t>02 de diciembre de 2018 a 02 de diciembre de 2020</t>
  </si>
  <si>
    <t>Fono (58) 2- 246387 - +56966559270</t>
  </si>
  <si>
    <t>directorio@corfal.com</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</si>
  <si>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</si>
  <si>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F. 2-25428116- 9-73322020
</t>
  </si>
  <si>
    <t>Correo electrónico: mreyesgaldames@gmail.com</t>
  </si>
  <si>
    <t>Fundación Hábitos</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</si>
  <si>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</si>
  <si>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</si>
  <si>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</si>
  <si>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MAURICIO ALEJANDRO SILVA PÉREZ</t>
  </si>
  <si>
    <t>Pasaje La Recoleta N° 5586, comuna de Huechuraba</t>
  </si>
  <si>
    <t xml:space="preserve">Huechuraba </t>
  </si>
  <si>
    <t>fundacionhabitos@gmail.com</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</si>
  <si>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t>
  </si>
  <si>
    <t>Corporación de Oportunidad y Acción Solidaria OPCIÓN</t>
  </si>
  <si>
    <t xml:space="preserve">Certificado de vigencia, folio Nº 500233447698, de fecha 18 de junio de 2019, del Servicio de Registro Civil e Identificación.
</t>
  </si>
  <si>
    <t xml:space="preserve">Presidente: Exequiel González Balbontín
Vicepresidenta: María Patricia Contreras Largo
Secretaria: María Francisca Concha Contreras
Tesorera: Sandra Cepeda Zepeda
</t>
  </si>
  <si>
    <t>21 de marzo de 2019 a 21 de marzo de 2022</t>
  </si>
  <si>
    <t>Fono 223393900- 223393901</t>
  </si>
  <si>
    <t>Hna. Mónica Izquierdo Yáñez        Mónica Izquierdo Yáñez (Representante legal del “Hogar Casa de Caridad Don Orione).</t>
  </si>
  <si>
    <t>652260103-652251031.</t>
  </si>
  <si>
    <t xml:space="preserve">Janequeo esq Diego Portales s/n, Población Bdo O’Higgins, Puerto Montt.
</t>
  </si>
  <si>
    <t>infosanpablo@gmail.com</t>
  </si>
  <si>
    <t>De fecha 12 de marzo de 2019 a 12 de marzo de 2024.</t>
  </si>
  <si>
    <t>Cada 5 Años</t>
  </si>
  <si>
    <t xml:space="preserve">Se recepciona Certificado Financiero de 2018,  aprobado por Subdepto. Unidad de Supervisión Nacional.
</t>
  </si>
  <si>
    <t>Teléfonos:  +56993286839 +56989001256 +56958734375</t>
  </si>
  <si>
    <t xml:space="preserve">O’Higgins 500, Curarrehue, Villarrica.
</t>
  </si>
  <si>
    <t xml:space="preserve"> Correo electrónico: oscargil@diocesisdevillarrica.cl
aitor@escolapios.cl 
hogarsanmartin@gmail.com 
</t>
  </si>
  <si>
    <t xml:space="preserve">OSCAR EDUARDO GIL CATER
FRANCISCO JAVIER STEGMEIER SCHMIDLIN
</t>
  </si>
  <si>
    <t>Se acompañan antecedentes financieros correspondientes al año 2018, aprobados por el Subdepartamento de Supervisión Nacional.</t>
  </si>
  <si>
    <t xml:space="preserve">Eduardo Rodolfo Alfredo Hebel Weiss 
</t>
  </si>
  <si>
    <t xml:space="preserve">Correo electrónico:
alcaldía@loespejo.cl      
municipalidad@loespejo.cl
</t>
  </si>
  <si>
    <t xml:space="preserve">Avenida Central Raúl Silva Henríquez N° 8321, Lo Espejo, Región Metropolitana.
</t>
  </si>
  <si>
    <t xml:space="preserve">Fonos: 2586100 – 2586115 /226568500/226568501
 Fax:  8422622 – 8422652
</t>
  </si>
  <si>
    <t xml:space="preserve">alcaldia@lampa.cl
www.lampa.cl
</t>
  </si>
  <si>
    <t>Fonos (41)551221 / (41) 2866704/ (41) 2866705</t>
  </si>
  <si>
    <t>alcalde@lebu.cl</t>
  </si>
  <si>
    <t>Antecedentes Financieros correspondientes al año 2018, aprobados por el Subdepartamento de Supervisión Financiera Nacional.</t>
  </si>
  <si>
    <t>Corporación Comunidad Terapéutica Esperanza</t>
  </si>
  <si>
    <t xml:space="preserve">Calle Merced N° 741, sector centro, ciudad y comuna de Vallenar, Provincia  de Huasco, Región de Atacama.
</t>
  </si>
  <si>
    <t>Teléfono: 51 (2) 612617</t>
  </si>
  <si>
    <t>ORGANIZACIÓN NO GUBERNAMENTAL DE DESARROLLO INVOLÚCRATE U ONG INVOLÚCRATE CENTRO INTEGRAL</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</si>
  <si>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</si>
  <si>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</si>
  <si>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</si>
  <si>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</si>
  <si>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</si>
  <si>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</si>
  <si>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</si>
  <si>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</si>
  <si>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</si>
  <si>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 xml:space="preserve">Presidente: Rene de La Vega Fuentes, 
Secretaria General: Tania Alejandra Alvarado Sotomayor
</t>
  </si>
  <si>
    <t>Teléfonos: 412767056
Celular: +56974305923</t>
  </si>
  <si>
    <t xml:space="preserve">Correos electrónicos: eduardo.gut@gmail.com
                                        paula.quilodran@programasamigo.cl
</t>
  </si>
  <si>
    <t>Correo: enlacechile@hijasdelacaridad.net</t>
  </si>
  <si>
    <t>Teléfonos: 2-27370395 – 27376415</t>
  </si>
  <si>
    <t>SANTIAGO</t>
  </si>
  <si>
    <t xml:space="preserve">Casilla 51.918 </t>
  </si>
  <si>
    <t>Certificado de Vigencia de Persona Jurídica Sin Fines de Lucro, Folio Nº 500230145458, de 30 de mayo de 2019, del Servicio de Registro Civil e Identificación.</t>
  </si>
  <si>
    <t>coartre@coartre.cl</t>
  </si>
  <si>
    <t>AL 04.09.2021</t>
  </si>
  <si>
    <t>Presidente: 
Ermes Andrade Barría, 
Vice Presidenta: 
María Victoria Gyllen López
Tesorero: 
Iris Chávez Chaparro
Secretario: 
Marina Inés González Cabeza</t>
  </si>
  <si>
    <t>Teléfono: 32-2110125- 32-2518572 / 73 / 74</t>
  </si>
  <si>
    <t>27 de marzo de 2019 al 27 de marzo de 2021</t>
  </si>
  <si>
    <t xml:space="preserve">Certificado de vigencia de personalidad jurídica canónica N° C/797/2019, con miembros del Directorio
</t>
  </si>
  <si>
    <t xml:space="preserve">Presidente:    Tomás Fernández Goycolea
Doña Bernardita Egaña Baraona
Don Juan Pablo Vicuña Melo
Pbro. Pedro Ríos Dempster.
Don Enrique Oyarzún Ebensperger.
Don Cristián Ataegui Cruchaga.
Doña Cynthia Ossa Orellano.
Doña Verónica Matte Rubilar.
Don Alejandro Jordán Cruz.
</t>
  </si>
  <si>
    <t xml:space="preserve">E-Mail: pilarmedina@fundacionsanjose.cl </t>
  </si>
  <si>
    <t>15 de noviembre de 2018 a 15 de noviembre de 2022</t>
  </si>
  <si>
    <t xml:space="preserve">Teléfono: 232780640
</t>
  </si>
  <si>
    <t xml:space="preserve">E-Mail: roberto.celedon@creaequidad.cl
           claudio.tobar@creaequidad.cl
</t>
  </si>
  <si>
    <t xml:space="preserve">De 30.05.2019 a 30.05.2022.
</t>
  </si>
  <si>
    <t>Fono: 63-2204154</t>
  </si>
  <si>
    <t xml:space="preserve">Presidente: Denisse Vanessa Araya Gallardo, 
Tesorera: Viviana Andrea Morales Aranda
Secretaria: María Fernanda Codina Cáceres
Director Ejecutivo: Ramiro Rodrigo González Figueroa,
</t>
  </si>
  <si>
    <t xml:space="preserve">Presidente: Denisse Vanessa Araya Gallardo
Director Ejecutivo: Ramiro Rodrigo González Figueroa
</t>
  </si>
  <si>
    <t>De 06 de junio de 2019 a 06 de junio de 2022.</t>
  </si>
  <si>
    <t xml:space="preserve">Puren Nº 541, comuna de Angol, IX Región de La Araucanía.
</t>
  </si>
  <si>
    <t xml:space="preserve">Teléfono: 41-2293100
</t>
  </si>
  <si>
    <t>32-211-0125</t>
  </si>
  <si>
    <t xml:space="preserve">Av. Jorge Montt  N° 1630, departamento 211, comuna de Viña del Mar, Región de Valparaíso.
</t>
  </si>
  <si>
    <t xml:space="preserve"> 
fund.talitakum@gmail.com</t>
  </si>
  <si>
    <t>Se acompaña Certificado de Antecedentes Financieros, correspondientes al año 2018, aprobados por el Subdepartamento de Supervisión Financiera Nacional</t>
  </si>
  <si>
    <t xml:space="preserve">
Fonos: 32-22250839/+56979508116 
</t>
  </si>
  <si>
    <t xml:space="preserve">Carlos Lyon Nº543, Cerro Cárcel, comuna de Valparaíso.comuna de Valparaíso.
</t>
  </si>
  <si>
    <t xml:space="preserve">Antecedentes financieros correspondientes al año 2018, aprobados por el Sub Depto. de Supervisión Financiera Nacional. </t>
  </si>
  <si>
    <t xml:space="preserve">Avenida Angamos Nº 0610, comuna de Antofagasta, Segunda Región.
</t>
  </si>
  <si>
    <t xml:space="preserve">Telefono: 55-2355065
</t>
  </si>
  <si>
    <t>Mail: forellana@ucn.cl</t>
  </si>
  <si>
    <t>Se  acompañan los antecedentes financieros correspondientes al año 2018, aprobados por el Departamento de Administración y Finanzas.</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</si>
  <si>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</si>
  <si>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</si>
  <si>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si tiene Consejo Directivo</t>
  </si>
  <si>
    <t>No se acompañan. Aplica Informe Jurídico N° 09, de fecha 14 de marzo de 2011 del Departamento Jurídico y Dictamen N° 070791, de 2009, de la Contraloría General de la República.</t>
  </si>
  <si>
    <t xml:space="preserve">Director General (S) Alejandro Andrés Díaz Letelier
Secretaria Regional Ministerial de Justicia y D.D.H.H. RM: Carolina Lavín Aliaga
</t>
  </si>
  <si>
    <t xml:space="preserve">El/la SEREMI de Justicia y D.D.H.H. de la RM, miembro del Consejo Directivo, durará mientras permanezca en su cargo. Respecto de los abogados de libre ejercicio de la profesión, durarán 2 años en sus funciones. </t>
  </si>
  <si>
    <t xml:space="preserve">Corporación Kaleidos para la Promoción, Defensa y Restitución de los Derechos de la Infancia y Adolescencia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</si>
  <si>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</si>
  <si>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</si>
  <si>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</si>
  <si>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</si>
  <si>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5 AÑOS</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</si>
  <si>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</si>
  <si>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</si>
  <si>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</si>
  <si>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</si>
  <si>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</si>
  <si>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 xml:space="preserve">Antecedentes financieros correspondientes al año 2018, aprobados por el Sub Departamento de Supervisión Financiera Nacional. </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</si>
  <si>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</si>
  <si>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</si>
  <si>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corprix@gmail.cl
</t>
  </si>
  <si>
    <t>Al 08-08-2022</t>
  </si>
  <si>
    <t>Presidente: don Tomás Fernández Goycolea                     Mandatarios Clase A:
Doña Viviane Antonieta Galaz Reyes
Doña Verónica Matte Rubilar
Don Tomás Fernández Goycolea, 
Don Cristián Ataegui Cruchaga
Mandatarios Clase B:
Don Alejandro Jordán Cruz, 
Doña Magdalena Letamendi Arregui, 
Doña Cynthia Ossa Orellano .
Don Enrique Oyarzún Ebensperger, R
Don Juan Pablo Vicuña Melo, 
Pbro. Pedro Ríos Dempster, 
Los que deberán actuar en conjunto 2 de la Clase A o 1 de la Clase A con 1 de la Clase B.</t>
  </si>
  <si>
    <t>Corporación para la Promoción, el Respeto y la Protección de los Derechos de los niños, niñas, adolescentes, familias y comunidad ANTÜ-KÜYEN</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</si>
  <si>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</si>
  <si>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</si>
  <si>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</si>
  <si>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</si>
  <si>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</si>
  <si>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</si>
  <si>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</si>
  <si>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</si>
  <si>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</si>
  <si>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</si>
  <si>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Corporación de Desarrollo Social Piwkeyen</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</si>
  <si>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</si>
  <si>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</si>
  <si>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</si>
  <si>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</si>
  <si>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</si>
  <si>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</si>
  <si>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</si>
  <si>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</si>
  <si>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ONG DE DESARROLLO OLIMPO</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</si>
  <si>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</si>
  <si>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</si>
  <si>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</si>
  <si>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</si>
  <si>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</si>
  <si>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</si>
  <si>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Teléfono: 989809953, 950623853</t>
  </si>
  <si>
    <t xml:space="preserve">Villa Las Brisas Calle 1, N°30, comuna de Cauquenes, región del Maule.
</t>
  </si>
  <si>
    <t>Correo electrónico: jlsol3@gmail.com, mcriffo@gmail.com</t>
  </si>
  <si>
    <t xml:space="preserve">Antecedentes financieros correspondientes al año 2018, aprobados por el Sub Depto de Supervisión Financiera Nacional. </t>
  </si>
  <si>
    <t>ORGANIZACIÓN NO GUBERNAMENTAL DE DESARROLLO CORPORACIÓN PARA EL RECONOCIMIENTO, ESTUDIO Y APOYO DE LA PARTICIPACIÓN SOCIAL INCLUSIVA- ONG CREAPSI</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</si>
  <si>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</si>
  <si>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</si>
  <si>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Teléfono: 34-223-6101</t>
  </si>
  <si>
    <t xml:space="preserve">Calle General Velásquez N°1430, villa Carmen y Dolores, comuna de San Felipe, región de Valparaíso.
</t>
  </si>
  <si>
    <t xml:space="preserve">Correo electrónico: ongcreapsi@gmail.com
</t>
  </si>
  <si>
    <t>Emails: mbecker@temuco.cl</t>
  </si>
  <si>
    <t>Correo: recepcion@aldeasinfantiles.cl</t>
  </si>
  <si>
    <t xml:space="preserve">Teléfono: 2626924
</t>
  </si>
  <si>
    <t>Correo: comunidadlaroca@yahoo.com</t>
  </si>
  <si>
    <t xml:space="preserve">Avenida Errázuriz N° 2710, Valparaíso
</t>
  </si>
  <si>
    <t>422419025-422419034</t>
  </si>
  <si>
    <t>alcalde@sanfabian.cl; administrador@sanfabian.cl; dideco@sanfabian.cl</t>
  </si>
  <si>
    <t>Mario Arturo Morales Carrasco</t>
  </si>
  <si>
    <t xml:space="preserve">Fono: (52) 320017- 320054- 320277- 320936
</t>
  </si>
  <si>
    <t xml:space="preserve">Teléfonos: 41-3835302- 98088293
</t>
  </si>
  <si>
    <t>alcaldia@talcahuano.cl
Ximena.pantoja@talcahuano.cl</t>
  </si>
  <si>
    <t>Certificado de Vigencia inscripción Nº9366 de fecha 04-05-1990, extendido por el SRCEI con fecha 11 de julio de 2019.</t>
  </si>
  <si>
    <t>Certificado de Vigencia de Persona Jurídica sin Fines de Lucro, Folio Nº500238514360, de fecha 11 de julio de 2019, del Servicio de Registro Civil e Identificación.</t>
  </si>
  <si>
    <t xml:space="preserve">JORGE WESTERMEIER ESTRADA
     </t>
  </si>
  <si>
    <t xml:space="preserve">Teléfono: 652482501- 652482580
</t>
  </si>
  <si>
    <t xml:space="preserve">Correo electrónico:jorgewestermeier@gmail.com
                           Alejandra.navarro@munimaullin.cl
</t>
  </si>
  <si>
    <t>Teléfono: 2232251-2232252</t>
  </si>
  <si>
    <t>contacto@tdesperanza.cl</t>
  </si>
  <si>
    <t xml:space="preserve">Maruri Nº 272, comuna de Indepedencia, Región Metropolitana.
</t>
  </si>
  <si>
    <t xml:space="preserve">director.ssmm@redsalud.gov.cl  </t>
  </si>
  <si>
    <t xml:space="preserve">Juan Esteban Maass Vivanco.
</t>
  </si>
  <si>
    <t>28 de mayo de 2018 al 28 de mayo de 2021.</t>
  </si>
  <si>
    <t>El Overo N° 175, Villa Alemana. Región de Valparaíso</t>
  </si>
  <si>
    <t>Certificado de Vigencia Folio Nº500240304455, otorgado el 23 de julio de 2019, del Servicio de Registro Civil e Identificación.</t>
  </si>
  <si>
    <t>DE 25.08.2017 a 25.08.2020</t>
  </si>
  <si>
    <t xml:space="preserve">Calle Castellón Nº1438, Concepción, Región del Biobío. 
</t>
  </si>
  <si>
    <t xml:space="preserve">Correo electrónico: psocialconce@gmail.com
</t>
  </si>
  <si>
    <t>E-mail: fmihogarcauquenes@gmail.com</t>
  </si>
  <si>
    <t xml:space="preserve">Presidente:   Felipe Zúñiga Peña          </t>
  </si>
  <si>
    <t>Certificado de Vigencia de Persona Jurídica sin Fines de Lucro Folio N° 500237858010, de fecha 8 de julio de 2019, emitido por el Servicio de Registro Civil e Identificación.</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</si>
  <si>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</si>
  <si>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Del 23 de abril de 2019 al 23 de abril de 2020</t>
  </si>
  <si>
    <t>: Durarán 2 años en sus cargos, renovándose por mitades cada año.</t>
  </si>
  <si>
    <t xml:space="preserve">Se adjuntan antecedentes financieros actualizados al año 2018, aprobados por el Sub departamento de Supervisión Nacional. 
</t>
  </si>
  <si>
    <t>:  Consta en acta de proclamación elección de miembros Junta Directiva, de 8 de septiembre de 2016, reducida a escritura pública el 4 de septiembre de 2017, ante Notario Público doña Valeria Ronchera Flores, titular de la Décima Notaría de Santiago.
Última elección Presidente: De 16 de abril de 2019 al 16 de octubre de 2021</t>
  </si>
  <si>
    <t xml:space="preserve">Primera Presidenta:
Beatrix Edith Loos                    
Vicepresidente:
Carola Reyes
Gerente en Alemania: 
Rüdiger Loos.
Gerente en Chile:
Sandra Irene Lucila Urquiza Salgado.              </t>
  </si>
  <si>
    <t>De 13 de abril de 2019 a 13 de abril de 2021</t>
  </si>
  <si>
    <t>Mario Andres Salas Becerra      Viviana Contreras Menodoza (representante legal del Hogar San Pedro Armengol y Residencia San pedro Armengol El Salto en lo relativo a contratos con SENAME en la Región Metropolitana)</t>
  </si>
  <si>
    <t>De  03 de julio de 2019 al 03 de julio de 2020.</t>
  </si>
  <si>
    <t xml:space="preserve">Presidenta: Ana María Ordenes Lopez 
Director Ejecutivo: Justo Pastor Valdes Manzanares
</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</si>
  <si>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</si>
  <si>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</si>
  <si>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Del 15 de marzo de 2019 al 15 de marzo de 2023. </t>
  </si>
  <si>
    <t xml:space="preserve">Presidenta: María Matilde Pozo Álvarez
</t>
  </si>
  <si>
    <t xml:space="preserve">centralhellenkeller@gmail.com </t>
  </si>
  <si>
    <t>direccionjuridica.rectoria@uchile.cl</t>
  </si>
  <si>
    <t>612-621009-26</t>
  </si>
  <si>
    <t xml:space="preserve">Gobernador: E-mail: ncarcamo@ interior.gob.cl
Asistente Gobernador: E-mail: ysaez@interior.gob.cl
</t>
  </si>
  <si>
    <t xml:space="preserve">Gobernador Provincial Titular: don Nelson Isaac Cárcamo Barrera.
</t>
  </si>
  <si>
    <t xml:space="preserve">(572) 248270 - (572) 248075
</t>
  </si>
  <si>
    <t xml:space="preserve">Gobernador Provincial Titular: don Luis Alberto Tobar Toledo.
</t>
  </si>
  <si>
    <t>Fono: (32) 2139603</t>
  </si>
  <si>
    <t>E-mail Alcaldesa: Eliana.olmos@munipuchuncavi.cl</t>
  </si>
  <si>
    <t xml:space="preserve">412 168071 - 412 168072
</t>
  </si>
  <si>
    <t>alcaldia@muniarauco.cl</t>
  </si>
  <si>
    <t>19 de diciembre de 2018 al 19 de diciembre de 2019</t>
  </si>
  <si>
    <t>Certificado de Vigencia Folio Nº 500233763494, de 19 de JUNIO de 2019, emitido por el Servicio de Registro Civil e Identificación</t>
  </si>
  <si>
    <t>27 de abril de 2019 al 27 de abril de 2021</t>
  </si>
  <si>
    <t xml:space="preserve">Maipú N° 168, Casilla 520, Valdivia, Región de Los Ríos. 
</t>
  </si>
  <si>
    <t>Casilla 520</t>
  </si>
  <si>
    <t>Certificado de Vigencia otorgado por SRCeI con fecha 12 de junio de 2019, bajo folio Nº 500232460024</t>
  </si>
  <si>
    <t>Se recibe certificado de antecedentes financieros del año 2018, aprobados por la Unidad de Supervisión Financiera Nacional.</t>
  </si>
  <si>
    <t xml:space="preserve">De 22 de abril de 2019 a 22 de abril de 2021.
</t>
  </si>
  <si>
    <t>Email: administracion@mariaacoge.cl
contabilidad@mariaacoge.cl</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</si>
  <si>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</si>
  <si>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Se acompaña certificado de antecedentes financieros año 2018, aprobados por el Subdepartamento de Supervisión Nacional.</t>
  </si>
  <si>
    <t xml:space="preserve">27-05-2019 al 27-05-202021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</si>
  <si>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</si>
  <si>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</si>
  <si>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</si>
  <si>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</si>
  <si>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</si>
  <si>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ideco@corporacionideco.cl</t>
  </si>
  <si>
    <t xml:space="preserve">Certificado de Vigencia Nº 500234944729 de fecha 25 de junio de 2019, del  Servicio de Registro Civil e Identificación..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</si>
  <si>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</si>
  <si>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</si>
  <si>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Certificado de Vigencia, folio Nº 500230986939, de fecha 04 de Junio de 2019, del Servicio del Registro Civil e Identificación</t>
  </si>
  <si>
    <t xml:space="preserve">contacto@corporacionacogida.cl </t>
  </si>
  <si>
    <t>Casilla 274</t>
  </si>
  <si>
    <t xml:space="preserve">Presidente: 
John Paul Hernández, Pasaporte EEUU N° 546129340
Delegación de Poderes del Directorio (actúa individualmente):
Annette Viola Scifres, 
Facultades expresas de representante legal designado por Directorio
Marcelo Rodrigo Marcón
</t>
  </si>
  <si>
    <t>29.03.19</t>
  </si>
  <si>
    <t xml:space="preserve">Presidente: Rodrigo Riquelme Lepez
Secretaria: María Rodríguez Tastests 
Tesorera: Claudia Abusleme Ramos 
</t>
  </si>
  <si>
    <t>Fundación Reencuadre</t>
  </si>
  <si>
    <t>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</si>
  <si>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</si>
  <si>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</si>
  <si>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</si>
  <si>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</si>
  <si>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</si>
  <si>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</si>
  <si>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</si>
  <si>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Antecedentes financieros año 2018 aprobado Sub Departamento de Supervisión Financiera Nacional.</t>
  </si>
  <si>
    <t xml:space="preserve">Certificado de Vigencia emitido por el Servicio de Registro Civil e Identificación, Folio 500237417851, de fecha 5 de julio de 2019.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</si>
  <si>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</si>
  <si>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Correo electrónico: evelyn.matthei@providencia.cl</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</si>
  <si>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</si>
  <si>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Presidenta: 
Jacqueline Roumeau Cresta, 
Vicepresidente: 
Roberto Carrizo Pozo,
Secretaria: 
Marianella  Roumeau Cresta, 
Tesorero: 
Jorge Iturrieta Quintanilla
</t>
  </si>
  <si>
    <t xml:space="preserve">18 de abril de 2018 </t>
  </si>
  <si>
    <t xml:space="preserve">CCertificado de Vigencia de Persona Jurídica sin Fines de Lucro Folio N° 500240587722, de 24 de julio de 2019, del Servicio de Registro Civil e Identificación. </t>
  </si>
  <si>
    <t xml:space="preserve">Presidente: 
Luis Antonio Ruíz Sumaret
Vicepresidente: 
Nelson Roberto García Araneda
Secretario General: 
Silma Aguilera Olivares
Secretario de Actas: 
Daniela Cabrera Aguilera
Tesorero: 
Víctor Castro Campos
Directores:
Pablo López Toro
Doris de la Fuente Riveros
</t>
  </si>
  <si>
    <t>05-04-2019 al 05-04-2021</t>
  </si>
  <si>
    <t xml:space="preserve"> 42-2426627 y 42-2426628</t>
  </si>
  <si>
    <t xml:space="preserve"> Correo electrónico: directorio@corporacionllequen.cl, llequencentral4@gmail.com </t>
  </si>
  <si>
    <t xml:space="preserve">Certificado de Vigencia de Persona Jurídica Sin Fines de Lucro, Folio N° 500235016110, de 25 de junio de 2019, del Servicio de Registro Civil e Identificación. </t>
  </si>
  <si>
    <t>41) 2780417</t>
  </si>
  <si>
    <t>parroquihualqui@gmail.com</t>
  </si>
  <si>
    <t xml:space="preserve">Antecedentes financieros correspondientes al año 2018, suscritos ante Notario con fecha 3 de julio de 2019, aprobados por el Subdepto. De Supervisión Financiera Nacional, según Memorándum N° 077, de 14 de agosto de 2019. </t>
  </si>
  <si>
    <t>Antecedente Financiero del año 2018, aprobado por Subdepto. De Supervisión Financiera Nacional, según consta de Memorándum N° 077, de 14 de agosto de 2019.</t>
  </si>
  <si>
    <t xml:space="preserve">Certificado de Vigencia Folio Nº 500240795973, de fecha 25 de julio de 2019, del Servicio de Registro Civil e Identificación.
</t>
  </si>
  <si>
    <t xml:space="preserve">Colipi N° 570, oficina 521, comuna de Copiapó, Región de Atacama
</t>
  </si>
  <si>
    <t>Se acompañan antecedentes Financieros correspondiente al año 2018, aprobados por el Subdepartamento de Supervisión Financiera Nacional</t>
  </si>
  <si>
    <t xml:space="preserve">Eleuterio Ramírez s/n, Población Manuel Rodríguez, comuna de Melipilla, Región Metropolitana
</t>
  </si>
  <si>
    <t xml:space="preserve">Fono: 224897900- 224897901
</t>
  </si>
  <si>
    <t xml:space="preserve">E mail: gerencia@cormumel.cl </t>
  </si>
  <si>
    <t xml:space="preserve">Presidente: Iván Campos Aravena
Directores:
Paulo Ariztía Benoit
Juan Eduardo González Dölz,  
Enrique Tobar Reyes, 
Rolando Terra Yañez
</t>
  </si>
  <si>
    <t xml:space="preserve">De 28 de Abril de 2010 hasta el 28 de Abril de 2012.
Última designación Gerente General: 28 de junio de 2018. 
</t>
  </si>
  <si>
    <t xml:space="preserve">Presidente: Iván Campos Aravena
Gerente General: César José Araos Aguirre,
</t>
  </si>
  <si>
    <t xml:space="preserve">Fono:652336252- 997293345
</t>
  </si>
  <si>
    <t>E mail: losmuermosresidenciarenacer@gmail.com- alcalde@muermos.cl</t>
  </si>
  <si>
    <t xml:space="preserve">Presidente: Emilio Rafael González Burgos  
</t>
  </si>
  <si>
    <t>Mail: directoralascreches@gmail.com</t>
  </si>
  <si>
    <t xml:space="preserve">03 de junio de 2019 a 03 de junio de 2021. </t>
  </si>
  <si>
    <t>Agosto de 2017. Nombramiento Director Suplente: 10 de junio de 2019 al 31 de diciembre de 2012.</t>
  </si>
  <si>
    <t xml:space="preserve">Presidente: Clemente Muñiz Trigo   
Vicepdte: María Teresa Herrera Azocar
Tesorero: Félix Vergara Ruiz         
Secretaria: María Luisa Leuthner Wanner
Director: Gaspar Handgraaf Schaaper  </t>
  </si>
  <si>
    <t>contacto@cotra.cl</t>
  </si>
  <si>
    <t xml:space="preserve"> Certificado de Vigencia Folio Nº 500230863858, de fecha 04 de junio de 2019, del Servicio de Registro Civil e Identificación.</t>
  </si>
  <si>
    <t>Se acompañan los Antecedentes financieros correspondientes al año 2018, aprobados por la Unidad de Supervisión Financiera</t>
  </si>
  <si>
    <t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t>
  </si>
  <si>
    <t>Joaquín Lavin Infante,</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</si>
  <si>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</si>
  <si>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CORPORACIÓN DE PROFESIONALES PARA EL DESARROLLO REGIONAL IQUIQUE</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</si>
  <si>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</si>
  <si>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</si>
  <si>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</si>
  <si>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</si>
  <si>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AL 03-03-2024</t>
  </si>
  <si>
    <t>Francisco Arenas Lozano</t>
  </si>
  <si>
    <t>Salvador Allende N° 448, Edificio Reina Ana, departamento 106, ciudad de Iquique, Región de Tarapacá.</t>
  </si>
  <si>
    <t>57-2217509- 0963425953- 954162324</t>
  </si>
  <si>
    <t>coprode.iqq@gmail.com</t>
  </si>
  <si>
    <t>ORGANIZACIÓN NO GUBERNAMENTAL VIDES CHILE- ORGANIZACIÓN NO GUBERNAMENTAL ASOCIACIÓN VOLUNTARIADO INTERNACIONAL MUJER EDUCACIÓN DESARROLLO</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</si>
  <si>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</si>
  <si>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</si>
  <si>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</si>
  <si>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</si>
  <si>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</si>
  <si>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</si>
  <si>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</si>
  <si>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Universidad de Santiago de Chile USACH</t>
  </si>
  <si>
    <t xml:space="preserve">Se acompañan antecedentes financieros 2018, aprobados por el Subdepartamento de Supervisión Nacional.
</t>
  </si>
  <si>
    <t>14 de enero de 2019 al 14 de enero de 2022.</t>
  </si>
  <si>
    <t xml:space="preserve">
Jessica Raquel Letelier Trincado
</t>
  </si>
  <si>
    <t xml:space="preserve">Certificado de Vigencia Nº 06/04010, de 09 de julio de 2019, de la Jefa de la Unidad de Registro Institucional, División de Educación Superior del Ministerio de Educación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</si>
  <si>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</si>
  <si>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Se acompaña certificado financiero, correspondiente al año 2018q, que han sido remitidos a USUFI mediante Memorándum N° 2393 con fecha 04-09-2019..
</t>
  </si>
  <si>
    <t>225569454- 225517112</t>
  </si>
  <si>
    <t xml:space="preserve">Certificado de Vigencia de Persona Jurídica sin fines de Lucro, Folio Nº 500231278060, de fecha 05 de junio de 2019 del Servicio de Registro Civil e Identificación.
</t>
  </si>
  <si>
    <t>712-2146440</t>
  </si>
  <si>
    <t>rquillagua@gmail.com</t>
  </si>
  <si>
    <t xml:space="preserve">
Certificado financiero correspondiente al año 2018, Aprobado por el Sub-Departamento de Supervisión Financiera Nacional del SENAME.
</t>
  </si>
  <si>
    <t>Se acompaña Certificado financiero correspondiente al año 2018, aprobado Sub Departamento de Supervisión Financiera Nacional</t>
  </si>
  <si>
    <t>I.Municipalidad de Olivar</t>
  </si>
  <si>
    <t>Alcaldesa doña Praxedes Pérez Aránguiz</t>
  </si>
  <si>
    <t>Calle Plaza Esmeralda S/N, Olivar, Región de O’Higgins.</t>
  </si>
  <si>
    <t>Olivar</t>
  </si>
  <si>
    <t>72-2358300.</t>
  </si>
  <si>
    <t>alcaldia@muniolivar.cl</t>
  </si>
  <si>
    <t xml:space="preserve">5 años
</t>
  </si>
  <si>
    <t xml:space="preserve">30 de septiembre de 2017 a 30 de septiembre de 2022.
</t>
  </si>
  <si>
    <t xml:space="preserve">CalleAlmirante Cristobal Colón N° 523, Quilicura, Región Metropolitana.
</t>
  </si>
  <si>
    <t xml:space="preserve">Presidente: Miguel Fonseca Carrillo 
Vicepdte.: Alfredo Jacob Feres Reyes 
Secretaria: Rosa Carrillo Salas 
Tesorero: Washington Lizama Ormazábal 
Director: Alejandro Ignacio Ortiz Quintana 
</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</si>
  <si>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</si>
  <si>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08 de noviembre de 2018 al 08 de noviembre de 2020.</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</si>
  <si>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</si>
  <si>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 xml:space="preserve">Presidente: Jonathan Rafael Yañez Palleres, 
</t>
  </si>
  <si>
    <t xml:space="preserve">Se acompaña certificado de antecedentes financieros del año 2018. </t>
  </si>
  <si>
    <t xml:space="preserve">Certificado de Vigencia Nº 06/00238, de 30 de agosto de 2019, del subsecretario de Educación Superior del Ministerio de Educación.
</t>
  </si>
  <si>
    <t>De 11-12-2017 a 11-12-2020.</t>
  </si>
  <si>
    <t xml:space="preserve">CCertificado de Vigencia Folio N° 500255058789, emitido por el Servicio de Registro Civil e Identificación con fecha 11 de septiembre de 2019. 
</t>
  </si>
  <si>
    <t>De 12 de junio de 2019 a 12 de junio de 2021</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</si>
  <si>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</si>
  <si>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</si>
  <si>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</si>
  <si>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Ramón Subercaseaux N°8061, comuna de Pirque, región Metropolitana.
</t>
  </si>
  <si>
    <t xml:space="preserve">Presidente: Rodrigo Dominguez Wagner, 
Vicepresidente Ejecutivo: Pablo de Iruarrizaga Samaniego,
Directores: 
Teresa Izquierdo Walker, 
Raúl Rencoret Domínguez, 
María Luisa Sepúlveda Edwards, 
María Teresa Correa Fontecilla,
Adriana Swett Lira
</t>
  </si>
  <si>
    <t xml:space="preserve">Blanco Nº1117, Valparaíso.Blanco N° 1117, Valparaíso, Región de Valparaíso. 
</t>
  </si>
  <si>
    <t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t>
  </si>
  <si>
    <t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</si>
  <si>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Fundación Profesionales Asociados para el Desarrollo Regional o Fundación PRODERE</t>
  </si>
  <si>
    <t>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Nº500244811935, de fecha 12 de agosto de 2019, ello aconteció el 26 de diciembre de 2017, bajo el Nº de inscripción N° 268469.</t>
  </si>
  <si>
    <t>Certificado de Vigencia de Persona Jurídica sin Fines de Lucro, Folio Nº 500244811923, de fecha 12 de agosto de 2019,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</si>
  <si>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</si>
  <si>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 xml:space="preserve">Presidente: 
Evelyn Paola Garrote Jirón
Vicepresidente:
Polette Franchesca Garrote Jirón
Tesorero: 
Rodrigo Alberto Díaz Bustos
Secretaria: 
Betsy Yanola Garrote Jirón
</t>
  </si>
  <si>
    <t>Evelyn Paola Garrote Jirón</t>
  </si>
  <si>
    <t>Pasaje Gema N° 2543, ciudad de Arica, Región de Arica y Parinacota</t>
  </si>
  <si>
    <t>fundacion.prodere@gmail.com</t>
  </si>
  <si>
    <t xml:space="preserve">Hernán Andres Ahumada Ahumada
</t>
  </si>
  <si>
    <t>Paihuano</t>
  </si>
  <si>
    <t xml:space="preserve">alcalde@munipaihuani.cl 
jefe.gabinete@munipaihuano.cl
</t>
  </si>
  <si>
    <t>Correo electrónico: vh.figueroa@penco.cl</t>
  </si>
  <si>
    <t>Teléfono: (41) 2261453</t>
  </si>
  <si>
    <t>Fundación Crispi Lago</t>
  </si>
  <si>
    <t>Otorgado por Decreto Supremo N° 1234, de 28 de marzo de 2008, del Ministerio de Justicia.</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</si>
  <si>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</si>
  <si>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Certificado Financiero 2018 aprobado por Subdepartamento de Supervisión financiera.</t>
  </si>
  <si>
    <t xml:space="preserve">Ana Maria Crispi Soler </t>
  </si>
  <si>
    <t>Teléfonos:
Fijo: 75-2 432429
Celular: 999492362</t>
  </si>
  <si>
    <t xml:space="preserve">Calle Oscar Bonilla N° 56, comuna del Romeral, Región del Maule.
</t>
  </si>
  <si>
    <t xml:space="preserve">Correo: Fundacióncrispilagos.cl </t>
  </si>
  <si>
    <t>Fundación Pares</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</si>
  <si>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</si>
  <si>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Certificado de Vigencia de Persona Jurídica sin fines de lucro Folio N° 500252111385, de 03 de septiembre de 2019.</t>
  </si>
  <si>
    <t>Calle Santiago N° 710, oficina 200, Comuna de Villa Alemana. Región de Valparaíso</t>
  </si>
  <si>
    <t>Jairo Lionel Seguel Muñoz</t>
  </si>
  <si>
    <t>Certificado Financiero 2019 aprobado por Subdepartamento de Supervisión financiera.</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</si>
  <si>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</si>
  <si>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Alexandra Fabiola Monsalves Morgado
Mandataria: 
Gabriela Beatriz Morgado Ibaceta
</t>
  </si>
  <si>
    <t xml:space="preserve">ORGANIZACIÓN NO GUBERNAMENTAL PARA EL DESARROLLO DE LA EDUCACIÓN CRATEDUC – ONG CRATEDUC </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</si>
  <si>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</si>
  <si>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Del 19.03.2019 al 19.03.2021</t>
  </si>
  <si>
    <t xml:space="preserve">Calle 1 Norte N°550, segundo piso, comuna de Talca, región del Maule.
</t>
  </si>
  <si>
    <t xml:space="preserve">Presidenta: María Margarita Guzmán Montes
Secretaria: Camila María Costagliola Zambrano
Tesorera: Francisca Cummins Haeussler
Directora: Pilar Goycoolea Ferrer
Directora: Claudia Alexandra Oddo Franulic
Directora: Catalina Jaramillo Montt
</t>
  </si>
  <si>
    <t>TRANSFERENCIAS A INSTITUCIONES COLABORADORAS AÑO 2020 - LEY Nº19.862</t>
  </si>
  <si>
    <t>Calle Santiago Nº 851, Oficina 31, tercer piso, Comuna de Villa Alemana, Región de Valparaíso.</t>
  </si>
  <si>
    <t xml:space="preserve">Presidente: 
Francisco Javier Herrera Alcaino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</si>
  <si>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</si>
  <si>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</si>
  <si>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cecilia.monrroy@cifan.cl
Iñaki.larraza@gmail.com</t>
  </si>
  <si>
    <t xml:space="preserve">Ramón Tapia N°2930, comuna de Valdivia, región de Los Ríos 
</t>
  </si>
  <si>
    <t>Teléfono: 
63-02-340900</t>
  </si>
  <si>
    <t xml:space="preserve">Organización No Gubernamental de Desarrollo Paihuén </t>
  </si>
  <si>
    <t xml:space="preserve">Cabe señalar que dicha Fundación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</si>
  <si>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</si>
  <si>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Patricia Mabel de la Fuente Riveros
</t>
  </si>
  <si>
    <t>ongpaihuen@gmail.com</t>
  </si>
  <si>
    <t>Teléfono: 
988892887</t>
  </si>
  <si>
    <t xml:space="preserve">Calle El Roble N° 214, comuna de Chillan, región del Ñuble.
</t>
  </si>
  <si>
    <t xml:space="preserve">Providencia 835, oficina 17, comuna de Providencia.
</t>
  </si>
  <si>
    <t>achnu@achnu.cl 
franscisvalverde@achnu.cl</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</si>
  <si>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</si>
  <si>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 xml:space="preserve">mariaayuda@mariaayuda.cl
www.mariaayuda.cl
</t>
  </si>
  <si>
    <t xml:space="preserve">Presidente: Álvaro Pezoa Bissieres, 
Secretaria: Vivian Nazal Zedan, 
Tesorera: Mº Inés Nilo Guerrero, 
Directores: 
Sergio Andrés Bianchi Echeñique
Fernando García Barrientos, 
Jorge Javier Obregón Kuhn, 
Paola Silvana Alvano Contador
</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</si>
  <si>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</si>
  <si>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225451947-96645763</t>
  </si>
  <si>
    <t xml:space="preserve">contacto@corporacionccm.cl
</t>
  </si>
  <si>
    <t>Fundación Casa de Caridad Don Orione</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</si>
  <si>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</si>
  <si>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</si>
  <si>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</si>
  <si>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</si>
  <si>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</si>
  <si>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</si>
  <si>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</si>
  <si>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</si>
  <si>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</si>
  <si>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 xml:space="preserve">
Fundación Centro Nacional de la Familia - CENFA
</t>
  </si>
  <si>
    <t>Fundación Centro Regional de Asistencia Técnica y Empresarial o Fundación CRATE</t>
  </si>
  <si>
    <t>Corporación Asociación de Asistencia y Desarrollo de Personas Vulnerables  - UNE</t>
  </si>
  <si>
    <t>Fundación Guadalupe Acoge</t>
  </si>
  <si>
    <t xml:space="preserve">Fundación La Familia de María </t>
  </si>
  <si>
    <t>Fundación por un Mundo Mejor</t>
  </si>
  <si>
    <t>Fundación Social, Educacional y Cultural CIFAN</t>
  </si>
  <si>
    <t>Orrganización No Gubernamental de Desarrollo OIKOSONG</t>
  </si>
  <si>
    <t>Organización No Gubernamental de Desarrollo TIMOUN PITI</t>
  </si>
  <si>
    <t>Fundación Mi Hogar- Mi Familia</t>
  </si>
  <si>
    <t xml:space="preserve">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</si>
  <si>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Certificado de Vigencia Folio Nº 72868606, de fecha 15 de noviembre de 2019, del Servicio de Registro Civil e Identificación.</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</si>
  <si>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</si>
  <si>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 xml:space="preserve">Presidenta: Carol Opazo Espinoza, 
Vice – presidente: Leonardo Vásquez Tricot
Secretaria: Ana Rosa Rojas Guevara, 
Tesorera: Francisca Figueroa Gutiérrez, </t>
  </si>
  <si>
    <t>Carol Opazo Espinoza</t>
  </si>
  <si>
    <t>Calle 2 Poniente N° 170, comuna de Viña del Mar, Región de Valparaíso.</t>
  </si>
  <si>
    <t>32 – 3852541</t>
  </si>
  <si>
    <t>fundacionmihofarmifamilia@gmail.com</t>
  </si>
  <si>
    <t xml:space="preserve">Antecedentes financieros correspondientes al año 2019, aprobados por el Sub Departamento de Supervisión Financiera Nacional. </t>
  </si>
  <si>
    <t>Certificado de Vigencia de Persona Jurídica sin fines de lucro Folio N° 500262917363, de 30 de septiembre de 2019.</t>
  </si>
  <si>
    <t xml:space="preserve">Consejo Directivo:     Presidente:
 Ana Maria Crispi Soler 
Vicepdte: 
Jaime Crispo Soler
Secretario: 
Pilar Montory Castillo
Tesorera: 
Magdalena Soler Ruiz
</t>
  </si>
  <si>
    <t>18-05-2019 al 18-05-2021</t>
  </si>
  <si>
    <t>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</si>
  <si>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 xml:space="preserve">Directorio Provisorio: Presidente:
 Jairo Lionel Seguel Muñoz 
Vicepdte: 
Carolina Verónica Murgas Reinoso, 
Secretario: 
Karla Fanny Altamirano Huanel
Tesorera: 
Hernán Lenin Briones Cordero
</t>
  </si>
  <si>
    <t>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t>
  </si>
  <si>
    <t>17-06-2019 dura hasta 03-10-2019</t>
  </si>
  <si>
    <t xml:space="preserve">Fono: 966910337
</t>
  </si>
  <si>
    <t xml:space="preserve">Correo electrónico: f.pares2019@gmail.com
</t>
  </si>
  <si>
    <t>Certificado de Vigencia Folio Nº 500265873487, otorgado el 14 de octubre de 2019, del Servicio de Registro Civil e Identificación.</t>
  </si>
  <si>
    <t>Vigente hasta el 12-11-2022 (Directorio inicial)</t>
  </si>
  <si>
    <t xml:space="preserve">Avenida Salvador Allende N° 92, Oficina 10, comuna de San Joaquín
</t>
  </si>
  <si>
    <t xml:space="preserve">email: jessica.letelier@ongrenuevo.cl
</t>
  </si>
  <si>
    <t xml:space="preserve"> Teléfono: 225529266</t>
  </si>
  <si>
    <t>Fundación para la Infancia de Coquimbo</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</si>
  <si>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</si>
  <si>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</si>
  <si>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</si>
  <si>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</si>
  <si>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</si>
  <si>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Correo electrónico:
contacto@fundacionparainfanciacoquimbo.cl </t>
  </si>
  <si>
    <t xml:space="preserve">Luis Michea N°1188, comuna de Coquimbo, región de Coquimbo. 
</t>
  </si>
  <si>
    <t>Teléfono: 
09-9-6446685</t>
  </si>
  <si>
    <t>Fundación Cuidarte Chile</t>
  </si>
  <si>
    <t xml:space="preserve">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</si>
  <si>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</si>
  <si>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</si>
  <si>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</si>
  <si>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</si>
  <si>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</si>
  <si>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</si>
  <si>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</si>
  <si>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</si>
  <si>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</si>
  <si>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Corporación para la Equidad, el Derecho y la Justicia Social- CEDEJUS</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</si>
  <si>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</si>
  <si>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</si>
  <si>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</si>
  <si>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</si>
  <si>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</si>
  <si>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</si>
  <si>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</si>
  <si>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</si>
  <si>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 xml:space="preserve">Antecedentes financieros correspondientes al año 2019, aprobados por el Sub Depto de Supervisión Financiera Nacional. </t>
  </si>
  <si>
    <t xml:space="preserve">María Cecilia Suárez Indart 
Director Nacional: 
CARLOS ARACENA MELLADO
Jorge Lavanderos Svec
</t>
  </si>
  <si>
    <t>Don Orione N° 7306</t>
  </si>
  <si>
    <t>Se acompaña certificado financiero, correspondiente al año 2019,aprobado por el  Departamento de Administración y Finanzas.</t>
  </si>
  <si>
    <t xml:space="preserve">Presidenta: 
Graciela Haydee Suarez Pérez
Vicepresidenta: 
Sergio Valenzuela
Tesorera: 
Verónica Villa
Pro- Tesorero: 
Zerobia Ventura
Secretaria General: 
Ascención Brevis
Secretaria de Actas:
Eliana Campos Gutierrez
Directoras: 
Berta Caro
Juana Vicencio
Elena de La Fuente
</t>
  </si>
  <si>
    <t>10 de diciembre de 2018 al 10 de diciembre de 2020</t>
  </si>
  <si>
    <t>Graciela Haydee Suarez Pérez</t>
  </si>
  <si>
    <t>Camino Las Mariposas, km.7, ciudad de Chillán, Región del Ñuble,</t>
  </si>
  <si>
    <t>Certificado financiero correspondiente al año 2019, aprobado por el  Subdepartamento de Supervisión Financiera Nacional.</t>
  </si>
  <si>
    <t xml:space="preserve">Moneda Nº 812, oficina 1014, Santiago, Región Metropolitana Situación CORONAVIRUS: Calle Santa Isabel, N° 41, departamento 607. Comuna de Santiago, Stgo
</t>
  </si>
  <si>
    <t>Se acompaña Certificado de Antecedentes Financieros correspondiente al año 2019, aporbado por el  Subdepartamento de Supervisión Financiera Nacional.</t>
  </si>
  <si>
    <t xml:space="preserve">Hogar de Cristo N° 3812, comuna de Estación Central, Región Metropolitana
</t>
  </si>
  <si>
    <t xml:space="preserve">Camino del Pastor s/n, comuna de El Quisco
</t>
  </si>
  <si>
    <t>ALDEACARDENAL.DIRECCION@GMAIL.COM</t>
  </si>
  <si>
    <t>Organización No Gubernamental de Desarrollo para las Buenas Prácticas y Desarrollo Comunitario u ONG CAELIS</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</si>
  <si>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</si>
  <si>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</si>
  <si>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</si>
  <si>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</si>
  <si>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</si>
  <si>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</si>
  <si>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</si>
  <si>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</si>
  <si>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</si>
  <si>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 xml:space="preserve">Antecedentes financieros correspondientes al año 2020, aprobados por el Sub Departamento de Supervisión Financiera Nacional. </t>
  </si>
  <si>
    <t>contacto@fundacionninoypatria.cl</t>
  </si>
  <si>
    <t xml:space="preserve">Avenida Padre Nelson Aguilar S/N, comuna de Los Muermos, Región de Los Lagos, casilla 112.
</t>
  </si>
  <si>
    <t xml:space="preserve"> 10 Sur 31 y 32 Oriente Nº  1345, Población Carlos Trupp, Talca, VII Región.
</t>
  </si>
  <si>
    <t>Fundación IMSA Creando Lazos</t>
  </si>
  <si>
    <t>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</si>
  <si>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</si>
  <si>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</si>
  <si>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</si>
  <si>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</si>
  <si>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</si>
  <si>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</si>
  <si>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</si>
  <si>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 xml:space="preserve">Antecedentes financieros correspondientes al año 2019, aprobados por el Subdepartamento de Supervisión Financiera Nacional. </t>
  </si>
  <si>
    <t xml:space="preserve">Certificado de antecedentes financieros correspondiente al año 2019, aprobados por el Subdepartamento de Supervisión Financiera.
</t>
  </si>
  <si>
    <t xml:space="preserve">Velero Helvetien N°21, Brisas de la Ribera, Las Brisas Las Ánimas, Valdivia
</t>
  </si>
  <si>
    <t>16 de octubre de 2019 al 16 de octubre de 2021.</t>
  </si>
  <si>
    <t xml:space="preserve">Avenida O´Higgins N° 1271, Chillan. 
</t>
  </si>
  <si>
    <t xml:space="preserve">Arturo Prat N° 350, Ciudad de Temuco
</t>
  </si>
  <si>
    <t xml:space="preserve">Fono: (45) 2407654
</t>
  </si>
  <si>
    <t xml:space="preserve">Antecedentes financieros correspondientes al año 2019, aprobados por el Subdepartamento de Supervisión Nacional. </t>
  </si>
  <si>
    <t xml:space="preserve">Se acompañan antecedentes financieros correspondientes al año 2019,  aprobados por el Subdepartamento de Supervisión Financiera Nacional. </t>
  </si>
  <si>
    <t>Fundación Integrando Niños con un Toque de Luz</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</si>
  <si>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</si>
  <si>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</si>
  <si>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</si>
  <si>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</si>
  <si>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 xml:space="preserve">Rancagua </t>
  </si>
  <si>
    <t>Pilar.zamora@fundacionintegrando.cl</t>
  </si>
  <si>
    <t xml:space="preserve">Certificado de Antecedentes financieros, correspondientes al año 2019, aprobados por  USUFI </t>
  </si>
  <si>
    <t>Se acompaña Certificado financiero de la Institución, correspondiente al año 2019, aprobado por el  Subdepartamento de Supervisión Nacional.</t>
  </si>
  <si>
    <t>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</si>
  <si>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</si>
  <si>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Marcelo Cristian Zambra Yáñez,         
Vicepresidente: Francisco Prado Oyarzo, 
Secretaria: Luz María Loreto Baghetti Gómez, 
Tesorero: José Guillermo Ríos Campos,           
Directora: María Elena Campusano Bakovic,</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</si>
  <si>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</si>
  <si>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</si>
  <si>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Organización No Gubernamental de Desarrollo Familiar- CORDEFAM</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</si>
  <si>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</si>
  <si>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 xml:space="preserve">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</si>
  <si>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 xml:space="preserve">Directorio inicial: 
Presidenta: 
Priscilla Andrea Sabando Zamora, 
Secretaria: 
Diana Carolina Alcon Henríquez, 
Tesorero:
Edwin Antonio Vera Marin, 
Primer Director:
Cecilia Verónica Fuentes Icarte, 
Segundo Director:
Elizabeth Eugenia Taylor Cofre, 
</t>
  </si>
  <si>
    <t>3 AÑOS (MÁXIMO 5 AÑOS)</t>
  </si>
  <si>
    <t>Directorio Inicial: hasta el 15.11.2022 o 2024</t>
  </si>
  <si>
    <t>Presidenta:
Priscilla Andrea Sabando Zamora,</t>
  </si>
  <si>
    <t>Pedro Aguirre Cerda N°1246, Población Maipú oriente</t>
  </si>
  <si>
    <t xml:space="preserve">Arica </t>
  </si>
  <si>
    <t>Cordefam.arica@gmail.com</t>
  </si>
  <si>
    <t xml:space="preserve">Yasna Cancino Rosson
</t>
  </si>
  <si>
    <t xml:space="preserve">cvf.renacer@gmail.com </t>
  </si>
  <si>
    <t xml:space="preserve">Calle Patricio Lynch N° 108, de la ciudad de Linares. </t>
  </si>
  <si>
    <t xml:space="preserve">
Presidente: Luis Felipe Ovalle Valdés, 
VicePresidente: Pablo Andrés Vicuña Tupper, 
Tesorero: Gustavo Favre Dominguez, 
Secretario:Pilar Villarino Herrera
Directores: 
Teresa Izquierdo Walker,  
Isabel Margarita Paul Pérez, 
Alejandro Bezanilla Mena,
</t>
  </si>
  <si>
    <t>25 de abril de 2019 a 25 de abril de 2020.</t>
  </si>
  <si>
    <t xml:space="preserve">Presidente: Jenaro Bahamondes Urrutia, 
Vicepresidente: Pedro Maquehue Caniqueo, 
Secretario: Ricardo Ojeda Cea, 
Tesorero General: Claudio Andrade Agüero, 
Directores:
José Luis Arcos Castillo, 
Javier Gallegos Arteaga, 
Juan Nilian Nilian, </t>
  </si>
  <si>
    <t>04 de enero de 2020</t>
  </si>
  <si>
    <t>Jenaro Segundo Bahamondes Urrutia      Poder especial: Claudio Bhamondes Sobarzo, RUT N 13.322.314-2 (Director Hogar El Alba)</t>
  </si>
  <si>
    <t xml:space="preserve">Se acompaña certificado financiero de la Institución, correspondiente al año 2019, aprobado  por el Sub Departamento de Supervisión Financiera Nacional. </t>
  </si>
  <si>
    <t>Independencia Nº 455, Valdivia, Décima Cuarta Región</t>
  </si>
  <si>
    <t>Corporación para el Fomento del Desarrollo Comunitario, Educativo, Social y Cultural COFEDUC</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</si>
  <si>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</si>
  <si>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</si>
  <si>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</si>
  <si>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</si>
  <si>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Presidente: Francisco Manuel Arce Torres</t>
  </si>
  <si>
    <t>AL 07-01-2022</t>
  </si>
  <si>
    <t>General Vergara N° 3483, Villa La Concepción, Ciudad de Arica</t>
  </si>
  <si>
    <t xml:space="preserve">cofeduc@gmail.com </t>
  </si>
  <si>
    <t>Se acompaña certificado financiero , correspondiente al año 2019, APROBADOS del  Sub Departamento de Supervisión Financiera Nacional.</t>
  </si>
  <si>
    <t>Se acompaña antecedentes Financieros correspondiente al año 2019, aprobados por USUFI</t>
  </si>
  <si>
    <t xml:space="preserve">Freire N° 434, Linares
</t>
  </si>
  <si>
    <t>073-627226- 627227</t>
  </si>
  <si>
    <t xml:space="preserve">Correo electrónico : caritas@caritaslinares.cl
</t>
  </si>
  <si>
    <t xml:space="preserve">Ignacio Carrera Pinto N° 1050, Población Los Trigales, Temuco, Región de La Araucanía.
</t>
  </si>
  <si>
    <t xml:space="preserve">Fono (45) 2861400
Cel 99317337
</t>
  </si>
  <si>
    <t xml:space="preserve">rosarico56@hotmail.com      hogarwidmer@yahoo.es </t>
  </si>
  <si>
    <t>asanfelipe@iglesia.cl</t>
  </si>
  <si>
    <t>Certificado de antecedentes financieros, correspondientes al año 2018 y 2019 aprobados por el  Sub Departamento de Supervisión Nacional.</t>
  </si>
  <si>
    <t xml:space="preserve">Rvdo. Prbo. Bismarck de Jesús Valle Palacios,  </t>
  </si>
  <si>
    <t xml:space="preserve">Agustinas Nº2874, Santiago.
</t>
  </si>
  <si>
    <t xml:space="preserve">Antecedentes Financiero correspondientes al año 2019, aprobados por el Subdepartamento de Supervisión Financiera Nacional. </t>
  </si>
  <si>
    <t>Se remite Certificado de Antecedentes Financieros correspondientes al año 2019, aprobados por el al Subdepartamento de Supervisión Financiera Nacional</t>
  </si>
  <si>
    <t xml:space="preserve">Certificado de antecedentes financieros, correspondientes al año 2019, aprobados por el Subdepartamento de Supervisión Financiera Nacional. </t>
  </si>
  <si>
    <t xml:space="preserve">Certificado de Antecedentes Financieros, correspondientes al año 2019, aprobados por el  Subdepartamento de Supervisión Financiera Nacional .  </t>
  </si>
  <si>
    <t>Certificado de Antecedentes Financieros correspondientes al año 2019, aprobados por el  Subdepartamento de Supervisión Financiera Nacional.</t>
  </si>
  <si>
    <t>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</si>
  <si>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Certificado de Vigencia Folio Nº 500288385067, otorgado el 14 de enero de 2020, del Servicio de Registro Civil e Identificación.</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</si>
  <si>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</si>
  <si>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</si>
  <si>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 xml:space="preserve">Amanda Elizabeth Alarcón Herrera
</t>
  </si>
  <si>
    <t xml:space="preserve">Calle Merino Jarpa N°46, comuna de Curicó, región del Maule.
</t>
  </si>
  <si>
    <t xml:space="preserve">Teléfono: 75-23111132/ 0990174873
</t>
  </si>
  <si>
    <t xml:space="preserve">Correo electrónico: altatierraong@gmail.com </t>
  </si>
  <si>
    <t>Organización No Gubernamental de Desarrollo – ALTA TIERRA</t>
  </si>
  <si>
    <t xml:space="preserve">Simona de la Barra Cruzat
Rafael Mella Gallegos.
Podrán actuar conjunta o separadamente.
</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</si>
  <si>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</si>
  <si>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Hasta el 25 de enero de 2021</t>
  </si>
  <si>
    <t xml:space="preserve">Se acompañan antecedentes financieros correspondientes al año 2019, aprobados Subdepartamento de Supervisión Financiera Nacional
</t>
  </si>
  <si>
    <t xml:space="preserve">Presidente: 
Carolina Murgas Reinoso, 
Secretario: 
Álvaro Manterola Lazcano,           
Tesorero
Adrian Alexander Vergara Baygorria, 
1era Directora:
Olga Serey Vidal, 
</t>
  </si>
  <si>
    <t xml:space="preserve">De 03 de febrero de 2020 al 03 de febrero de 2022.
</t>
  </si>
  <si>
    <t>CORPORACIÓN DE DESARROLLO Y EXTENSIÓN SOCIAL CODESS</t>
  </si>
  <si>
    <t>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</si>
  <si>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Certificado de Vigencia Folio Nº 500287151601, otorgado el 08 de enero de 2020, del Servicio de Registro Civil e Identificación</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</si>
  <si>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</si>
  <si>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 xml:space="preserve">Presidente: 
Augusto Raúl Fernandez Saa
 Secretaria:
Maribel Margarita Nieto Alonso
Tesorero:
Guillermo Arturo Mardones Rivera
</t>
  </si>
  <si>
    <t>De 05.01.2019 al 05.01.2024</t>
  </si>
  <si>
    <t xml:space="preserve">Augusto Raúl Fernandez Saa
 </t>
  </si>
  <si>
    <t xml:space="preserve">Calle Condell N°1176, oficina 144 comuna de Valparaíso, región de Valparaíso.
</t>
  </si>
  <si>
    <t xml:space="preserve">Teléfono: 984304517
</t>
  </si>
  <si>
    <t xml:space="preserve">
Correo electrónico: codess.valparaiso@gmail</t>
  </si>
  <si>
    <t>Certificado de Vigencia  de personas jurídicas sin fines de lucro folio Nº 500325129654, del 17 de junio de 2020, emitido por SRCeI.</t>
  </si>
  <si>
    <t xml:space="preserve">Presidenta:  Magdalena Toro Montecino 
Representante de la Presidenta y el Directorio: María Alejandra Paulina Ríos Toro, (Coordinadora Institucional)
En la región de Los Lagos: Carlos Eduardo Vargas Rodríguez, 
</t>
  </si>
  <si>
    <t>De 23 de mayo de 2020 al 23 de mayo de 2022.</t>
  </si>
  <si>
    <t>Se acompaña n antecedentes financieros año 2019 aprobado por el  Sub Departamento de Supervisión Financiera Nacional.</t>
  </si>
  <si>
    <t xml:space="preserve">Certificado Financiero correspondiente al año 2019, aprobado por el Subdepartamento de Supervisión Financiera Nacional. </t>
  </si>
  <si>
    <t>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</si>
  <si>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Se acompañan Antecedentes financieros del año 2019, aprobados por el  Subdepartamento de Supervisión  Financiera Nacional.</t>
  </si>
  <si>
    <t xml:space="preserve">Arteaga Alemparte S/N, comuna de Hualpen
</t>
  </si>
  <si>
    <t xml:space="preserve">Barros Arana N° 162, Oficina 101, Concepción, Región del Biobío. 
Teléfonos: 412767056
Celular: +56974305923
</t>
  </si>
  <si>
    <t>Se acompaña certificado financiero correspondiente al año 2019, aprobado por el Subdepartamento de Supervisión Financiera Nacional.</t>
  </si>
  <si>
    <t>Certificado de Vigencia inscripción Nº7421 de fecha 02 de abril de 1997. Folio N° 500328926944, emitido por el Servicio de Registro Civil e Identificación, de fecha 13 de julio de 2020.</t>
  </si>
  <si>
    <t xml:space="preserve">Presidente: Simona de la Barra Cruzat.           
Secretario: Julián Humberto Carrasco Poblete.
Tesorero: Leoncio Toro Araya.
Director Ejecutivo: Rafael Mella Gallegos.
Director: Carlos Javier Contzen Fuentes.
</t>
  </si>
  <si>
    <t xml:space="preserve">Certificado de directorio de persona jurídica sin fines de lucro, donde consta su vigencia, folio Nº 500327212955, de fecha 2 de julio de 2020, del Servicio de Registro Civil e Identificación.
</t>
  </si>
  <si>
    <t>De 15 de mayo de 2020 al 15 de mayo de 2021.</t>
  </si>
  <si>
    <t xml:space="preserve">Arturo Prat N° 9, comuna de San Bernardo, Región  Metropolitana
</t>
  </si>
  <si>
    <t>Se acompaña certificado de antecedentes financieros correspondiente al año 2019, aprobado por el Sub departamento de Supervisión Financeira Nacional</t>
  </si>
  <si>
    <t xml:space="preserve">Se acompaña certificado financiero, correspondiente al año 2019 y balance general año 2019, aprobado por el  Sub Departamento de Supervisión Financiera Nacional. </t>
  </si>
  <si>
    <t>Certificado de Vigencia Folio Nº 500328480916, de fecha 10 de julio del 2020, del Servicio de Registro Civil e Identificación.</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</si>
  <si>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</si>
  <si>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Antecedentes financieros correspondientes al año 2019 pendientes de aprobación por el Sub Departamento de Supervisión Financiera.</t>
  </si>
  <si>
    <t>Fundación para la Infancia inclusivamente</t>
  </si>
  <si>
    <t>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</si>
  <si>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Certificado de Vigencia Folio Nº 500309559977, otorgado el 27 de marzo de 2020, del Servicio de Registro Civil e Identificación.</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</si>
  <si>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</si>
  <si>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</si>
  <si>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</si>
  <si>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</si>
  <si>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</si>
  <si>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</si>
  <si>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</si>
  <si>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Fundación Trabajo con Sentido</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</si>
  <si>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</si>
  <si>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 xml:space="preserve">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</si>
  <si>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Certificado de Vigencia Folio Nº 500295784984, otorgado el 10 de febrero de 2020, del Servicio de Registro Civil e Identificación.</t>
  </si>
  <si>
    <t>Avenida Bulnes N°317 oficina 511, comuna de Santiago, región Metropolitana.
T</t>
  </si>
  <si>
    <t xml:space="preserve">teléfono: 224367000
</t>
  </si>
  <si>
    <t>Correo electrónico: ftrabajoconsentido@gmail.com</t>
  </si>
  <si>
    <t xml:space="preserve">Presidente: 
Jorge Osvaldo Ormeño Fuenzalida
Secretaria:
Maria Luisa España L´Feubre 
Tesorero:
Mauricio Anibal Mateluna Rodríguez
</t>
  </si>
  <si>
    <t>Del 17.09.2019 al 17.09.2024</t>
  </si>
  <si>
    <t xml:space="preserve">Jorge Osvaldo Ormeño Fuenzalida
 </t>
  </si>
  <si>
    <t xml:space="preserve">Se acompaña Certificado Financiero, correspondiente al año 2019, aprobado por el Sub Depto. de Supervisión Financiera Nacional.
</t>
  </si>
  <si>
    <t>Certificado de Vigencia, folio 500334276815, de fecha 29 de julio de 2020, emitido por el Servicio de Registro Civil e Identificación.</t>
  </si>
  <si>
    <t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t>
  </si>
  <si>
    <t xml:space="preserve">Presidente: 
Guillermo Alfonso Montecinos Rojas    
Poder especial: 
Evelyn Paola Garrote Jirón
</t>
  </si>
  <si>
    <t>18 de mayo de 2020 al 18 de mayo de 2021</t>
  </si>
  <si>
    <t>Teléfono: 51-2750123 y 56979374253</t>
  </si>
  <si>
    <t>Correo electrónico: casamontana@yahoo.com                            mauricio.montero.ts@gmail.com</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</si>
  <si>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</si>
  <si>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Se acompaña certificado financiero correspondiente al año 2019 aprobado por el Subdepartamento de Supervisión Financiera Nacional</t>
  </si>
  <si>
    <t xml:space="preserve">Se acompaña certificado de antecedentes financieros, correspondiente al 2019, aprobado por el  Subdepartamento de Supervisión Financiera 
</t>
  </si>
  <si>
    <t>Se adjunta certificado de antecedente financiero correspondiente al año 2019, aprobados por el Subdepartamento de Supervisión Financiera Nacional.</t>
  </si>
  <si>
    <t xml:space="preserve">Se acompaña Certificado correspondiente a los antecedentes financieros del año 2019, aprobados por el Subdepartamento de Supervisión Financiera Nacional. </t>
  </si>
  <si>
    <t xml:space="preserve">Certificado de antecedentes financieros correspondientes al año 2019, aprobados por el  Subdepartamento de Supervisión Financiera Nacional.
</t>
  </si>
  <si>
    <t>Se acompaña Certificado de la Institución, correspondiente a antecedentes financieros del año 2019, raprobados por  USUFI</t>
  </si>
  <si>
    <t xml:space="preserve">Certificado de Vigencia folio Nº 500333714487, emitido el 27 de julio del 2020, por el Servicio de Registro Civil e Identificación.
</t>
  </si>
  <si>
    <t>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t>
  </si>
  <si>
    <t>(56) 2 5315700</t>
  </si>
  <si>
    <t xml:space="preserve">Certificado de Vigencia Folio Nº 500334237413, de 28 de julio de 2020, otorgado por el Servicio de Registro Civil e Identificación.
</t>
  </si>
  <si>
    <t>Presidente: Francisco León Henríquez Adaros
Vicepresidente: Marcelo Hidalgo Molina
Secretario: Carlos Manuel Calvo Muñoz
Tesorero : Jorge Brusher Mac- Farlane 
Directores:
María Lucrecia Rivera Muñoz
René Corbeaux Cruz</t>
  </si>
  <si>
    <t>De 20 de Mayo de 2020 al 20  de Mayo de 2023.</t>
  </si>
  <si>
    <t xml:space="preserve">cgmistral07@yahoo.es              ugesco@gmail.com
</t>
  </si>
  <si>
    <t xml:space="preserve">La Pampilla S/N, Casilla 98, Coquimbo.
</t>
  </si>
  <si>
    <t>Casilla 98</t>
  </si>
  <si>
    <t xml:space="preserve">Certificado de vigencia, folio Nº50330996275, de 21 de julio de 2020, del Servicio de Registro Civil e Identificación. </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</si>
  <si>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t>
  </si>
  <si>
    <t xml:space="preserve">Roberto Hernán Rivera Pino
</t>
  </si>
  <si>
    <t>O.N.G. DE DESARROLLO INFANTIL PADRE FRANCISCO BODE</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</si>
  <si>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</si>
  <si>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</si>
  <si>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Certificado de Vigencia Folio Nº500339281010, otorgado el 06 de agosto de 2020, del Servicio de Registro Civil e Identificación.</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</si>
  <si>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</si>
  <si>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</si>
  <si>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</si>
  <si>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</si>
  <si>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</si>
  <si>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</si>
  <si>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</si>
  <si>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Certificado de vigencia Folio N° 500328992037, de 27 de julio de 2020, emitido por el Servicio de Registro Civil e Identificación</t>
  </si>
  <si>
    <t>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t>
  </si>
  <si>
    <t>Certificado de antecedentes financieros correspondientes al año 2019, aprobado por el Subdepartamento de Supervisión Financiera Nacional. (ante notario público)</t>
  </si>
  <si>
    <t xml:space="preserve">Certificado de vigencia, folio Nº500337772697, de 04 de agosto de 2020, del Servicio de Registro Civil e Identificación. 
</t>
  </si>
  <si>
    <t xml:space="preserve">Certificado de Vigencia, folio Nº 500339247039, emitido con fecha 06 de agosto de 2020, por el Servicio de Registro Civil e Identificación.
</t>
  </si>
  <si>
    <t xml:space="preserve">Marina de Gaete Nº 755, comuna de Santiago, Región Metropolitana.
</t>
  </si>
  <si>
    <t>222150200 
+56971407762</t>
  </si>
  <si>
    <t>Presidente:   
Juan Eduardo Parry Mobarec
Vicepresidente:
Daniela Yáñez Meneses
Tesorero:
Rodrigo Sepúlveda Prado
Secretaria:
Alicia Ibarra Medina,
Directoras/es:
Carlos Cifuentes Fernández
María Cristina Concha Wagenknecht
María Eliana Sandoval Díaz</t>
  </si>
  <si>
    <t>01 de julio de 2020.</t>
  </si>
  <si>
    <t xml:space="preserve">Certificado de vigencia de persona jurídica sin fines de lucro, folio Nº 500334460905, de fecha 28 de julio de 2020, del Servicio de Registro Civil e Identificación.
</t>
  </si>
  <si>
    <t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t>
  </si>
  <si>
    <t>Se acompaña certificado financiero de la Institución correspondientes al año 2019, aprobado por el Sub Departamento de Supervisión Financiera Nacional .Pendiente de legalización ante notario.</t>
  </si>
  <si>
    <t xml:space="preserve">Certificado de Vigencia, folio Nº 500339423833, de fecha 7 de agosto del 2020, del Servicio del Registro Civil e Identificación.
</t>
  </si>
  <si>
    <t xml:space="preserve">Presidente: 
Jonatan Miguel Fuentealba Egnem.
Secretaria
Esteyse Tamara Villarroel Bernales
Tesorero:
Jacqueline Andrea Ortiz Flores             </t>
  </si>
  <si>
    <t>De 14 de diciembre de 2017 al 14 de diciembre de 2020</t>
  </si>
  <si>
    <t xml:space="preserve">Se acompaña certificado financiero de fecha 31 de enero, correspondiente al año 2019, pendiente de aprobación por el Sub Departamento de Supervisión Financiera Nacional.
</t>
  </si>
  <si>
    <t>Corporación de Desarrollo para Niños en Riesgo Social o Corporación Hogar San Vicente de Lo Barnechea</t>
  </si>
  <si>
    <t>Certificado de vigencia Folio N° 500335404904, de 30 de julio de 2020, emitido por el Servicio de Registro Civil e Identificación</t>
  </si>
  <si>
    <t>Presidenta: 
Beatriz Contreras Varela, 
Vice presidenta: 
María Olga Elías Aboid,  
Secretario:
Felipe Cisternas Pérez,
Tesorera:
Carmen Luz Contreras Varela,
Directora:
Carolina Bassignana Ravinet,
Certificado de persona jurídica Folio N° 500335405860, de 30 de julio de 2020, emitido por el Servicio de Registro Civil e Identificación.</t>
  </si>
  <si>
    <t>Presidenta: 
Beatriz Contreras Varela,</t>
  </si>
  <si>
    <t>19 de junio de 2019 al 19 de junio de 2021.</t>
  </si>
  <si>
    <t xml:space="preserve">229552873-994346921 </t>
  </si>
  <si>
    <t xml:space="preserve"> administracion@hogarsanvicente.cl</t>
  </si>
  <si>
    <t xml:space="preserve">Certificado de vigencia Folio N° 500339321087, de 06 de agosto de 2020, emitido por el Servicio de Registro Civil e Identificación.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</si>
  <si>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500339321882, de fecha 06 de agosto de 2020, del Servicio de Registro Civil e Identificación.
</t>
  </si>
  <si>
    <t xml:space="preserve">Presidenta: Claudia Christa Bartelsman Koke
en caso de ausencia o impedimento Vicepresidenta:Ana Inés Siegmund González
</t>
  </si>
  <si>
    <t>E mail: residenciaahora@gmail.com                    Presidenta y Representante legal: Claudia Bartelsman, Correo-e: claubartelsman@gmail.com
Secretaria: Erika Gesche, correo-e: erikagesche@gmail.com</t>
  </si>
  <si>
    <t>Fono 632-411511                   
Presidenta y Representante legal: Claudia Bartelsman, fono: 956983121. 
Secretaria: Erika Gesche, fono: 632213306</t>
  </si>
  <si>
    <t xml:space="preserve">Eva Lidia Aburto Gajardo
</t>
  </si>
  <si>
    <t xml:space="preserve">opdtiltil@gmail.com
</t>
  </si>
  <si>
    <t xml:space="preserve">Fono: 976960915- 977903144
</t>
  </si>
  <si>
    <t>Certificado de Vigencia Folio Nº 500339221710, emitido el 6 de agosto de 2020, del Servicio de Registro Civil e Identificación.</t>
  </si>
  <si>
    <t>Certificado de Vigencia, Folio Nº 500339942899, emitido con fecha 10 de agosto de 2020,  por el Servicio de Registro Civil de Identificación.</t>
  </si>
  <si>
    <t>1 Poniente 1 y 2 Norte N° 1258, Oficinas 313 y 314, Comuna y Ciudad de Talca, Región del Maule</t>
  </si>
  <si>
    <t>O.N.G. DE .DESARROLLO MUNDO GIGANTE Y DE DESARROLLO ASISTENCIAL -ONG MG&amp;DA</t>
  </si>
  <si>
    <t>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</si>
  <si>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</si>
  <si>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</si>
  <si>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09 DE MARZO DE 2020 AL 09 DE MARZO DE 2025</t>
  </si>
  <si>
    <t xml:space="preserve">Gran Avenida N° 5018, oficina 407, San Miguel, Región Metropolitana.
</t>
  </si>
  <si>
    <t xml:space="preserve">Brunilda Clementina Gonzalez Anjel, </t>
  </si>
  <si>
    <t xml:space="preserve">Héctor Alejandro Sáez Véliz
</t>
  </si>
  <si>
    <t>Certificado de Vigencia Folio Nº500339733597, otorgado el 9 agosto 2020, del Servicio de Registro Civil e Identificación.</t>
  </si>
  <si>
    <t>56936942530-56977203522</t>
  </si>
  <si>
    <t>administracion@timounpiti.org
gabriela@timounpiti.org
info@timounpiti.org</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</si>
  <si>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</si>
  <si>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</si>
  <si>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 xml:space="preserve">Antecedentes financieros correspondientes al año 2019, pendientes de aprobación del  Sub Depto de Supervisión Financiera Nacional. </t>
  </si>
  <si>
    <t>Certificado de Vigencia, folio Nº 500328536297, de 10 de julio de 2020, del Servicio de Registro Civil e Identificación</t>
  </si>
  <si>
    <t>15-02-2019 a 15.02.22</t>
  </si>
  <si>
    <t>Se acompaña certificado financiero correspondiente al 2019 aprobado por el Subdepartamento de Supervisión Financiera</t>
  </si>
  <si>
    <t xml:space="preserve">Certificado de antecedentes financieros correspondientes al año 2019, aprobados por el Subdepartamento de Supervisión Financiera.
</t>
  </si>
  <si>
    <t>Certificado de Vigencia, folio Nº 500340924657, emitido por el Servicio de Registro Civil e Identificación, con fecha 17 de agosto de 2020.</t>
  </si>
  <si>
    <t>Fono 228120757 – 228115687</t>
  </si>
  <si>
    <t>aldeamisamigos@yahoo.es</t>
  </si>
  <si>
    <t>El 09 de marzo de 2019, según Certificado de Directorio de Persona Jurídica Sin Fines de Lucro, Folio N° 500340924676, emitido por el Servicio de Registro Civil de Identificación, de fecha 17 de agosto de 2020.</t>
  </si>
  <si>
    <t xml:space="preserve">Certificado de vigencia, folio Nº 500341128041, de fecha 18 de agosto de 2020, del Servicio de Registro Civil e Identificación.
</t>
  </si>
  <si>
    <t>Presidenta: María Matilde Pozo Álvarez
Vicepresidenta:María Gislaine Etcheverry Correa,
Tesorera: Mónica Zúñiga Chimenti,
Secretaria: Bárbara Carolina Aránguiz Orrego
Certificado de directorio, folio Nº 500341128070, de fecha 18 de agosto de 2020, del Servicio de Registro Civil e Identificación.</t>
  </si>
  <si>
    <t>Certificado de Vigencia Folio Nº 500340370367, emitido con fecha 13 de agosto de 2020, por parte del  Servicio de Registro Civil e Identificación.</t>
  </si>
  <si>
    <t>Se acompaña certificado financiero, sin fecha, correspondiente al año 2019 aprobado por el  Sub Departamento de Supervisión Financiera Nacional.</t>
  </si>
  <si>
    <t>Certificado de vigencia de Persona Jurídica Sin Fines de Lucro, emitido por el Servicio de Registro Civil e Identificación, folio N° 500340188464, emitido con fecha 12 de agosto de 2020.</t>
  </si>
  <si>
    <t>Villa Rauquen, Los Peumos 513, Curicó, Región del Maule.</t>
  </si>
  <si>
    <t>752381944.</t>
  </si>
  <si>
    <t>f.nazarethcco@gmail.com</t>
  </si>
  <si>
    <t xml:space="preserve">Presidenta:
María Beatriz del Carmen Torres Maldonado
Vice-Presidenta:
María Teresa Bolívar Jirón
Secretaria:
Jessica Elvira Del Pilar Bobadilla Soto
Tesorera:
Gabriela Jirón Droguett
Directora:
Iris Elena Andrades Villalobos
</t>
  </si>
  <si>
    <t>16.06.2020 al 16.06.2021</t>
  </si>
  <si>
    <t xml:space="preserve">María Beatriz Torres Maldonado       
</t>
  </si>
  <si>
    <t xml:space="preserve">Se acompaña certificado financiero correspondiente al año 2019 aprobado por el  Sub Departamento de Supervisión Financiera Nacional. </t>
  </si>
  <si>
    <t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t>
  </si>
  <si>
    <t>Certificado financiero firmado ante notario público correspondiente al año 2019 y balance general consolidado al 31 de diciembre de 2019, aprobado por el Subdepartamento de Supervisión Financiera Nacional.</t>
  </si>
  <si>
    <t xml:space="preserve">Se acompaña Certificado Financiero correspondiente al año 2019 aprobado por el Sub Departamento de Supervisión Financiera Nacional.
</t>
  </si>
  <si>
    <t>Se acompaña Certificado de antecedentes financieros año 2019 aprobados por el  Sub Departamento Supevrisión Financiera Nacional.</t>
  </si>
  <si>
    <t>Se acompaña el certificado financiero correspondiente al  año 2019  autorizado ante notario y balance general año 2019 aprobado por  USUFI</t>
  </si>
  <si>
    <t xml:space="preserve">Certificado de Directorio de Persona Jurídica sin fines de Lucro Nº de Folio 500340274468, de 12 de agosto del 2020, del Servicio de Registro Civil e Identificación.
</t>
  </si>
  <si>
    <t>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t>
  </si>
  <si>
    <t xml:space="preserve">
Se acompaña Certificado de Vigencia Nº 06/2100, de 11 de agosto del 2020, de la Jefa de División de Educación Superior, del Ministerio de Educación.
</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</si>
  <si>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</si>
  <si>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</si>
  <si>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 xml:space="preserve">Certificado de Vigencia de Persona Jurídica sin fines de lucro Folio N° 500340604300, de 14 de agosto de 2020.
</t>
  </si>
  <si>
    <t xml:space="preserve">Presidente:
 Jessica Raquel Letelier Trincado, 
Vicepdte: 
Miguel Ormeño Pitriqueo, 
Secretario: 
Adolfo Frías Salgado, 
Tesorera: 
Fernanda Sofía Lira Vásquez, 
Director: 
Pedro Esteban García Villagra, </t>
  </si>
  <si>
    <t>30-3-2020 hasta el 30-3-2022</t>
  </si>
  <si>
    <t xml:space="preserve">Certificado de Vigencia Folio Nº 500340987280, de fecha 17 de agosto de 2020, del Servicio de Registro Civil e Identificación.
</t>
  </si>
  <si>
    <t>Presidenta: 
Andrea Higuera López
Secretario: 
César Olavarría Hueitao
Tesorero:
Jessica Fariña Gallardo. 
Se acompaña Certificado de Directorio Folio Nº 500340987573, de fecha 17 de agosto de 2020, del Servicio de Registro Civil e Identificación</t>
  </si>
  <si>
    <t>19-07-2019 al 19-07-2021</t>
  </si>
  <si>
    <t xml:space="preserve">Pbro. Juan Carlos Hernandez Mansilla, 
</t>
  </si>
  <si>
    <t xml:space="preserve">
Certificado financiero correspondiente al año 2019, aprobado  por el Sub Departamento de Supervisión Nacional de SENAME.
</t>
  </si>
  <si>
    <t>Certificado Financiero 2019 APROBADO  por el Subdepartamento de Supervisión financiera.</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</si>
  <si>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</si>
  <si>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</si>
  <si>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No aplica.</t>
  </si>
  <si>
    <t>Se acompaña certificado financiero correspondiente al año 2019, aprobado por el Subdepartamento de Supervisión Financiera Nacional</t>
  </si>
  <si>
    <t>Se acompaña certificado financiero correspondiente al año 2019, aprobado por parte del Subdepartamento de Supervisión Financiera Nacional.</t>
  </si>
  <si>
    <t>Calle Joaquín Huerta 445, Sol Naciente, comuna de Viña del Mar, Región de Valparaíso.</t>
  </si>
  <si>
    <t>569 67290930</t>
  </si>
  <si>
    <t xml:space="preserve">contacto@generacionfortaleza.org
j.saez@generacionfortaleza.org
l.caris@generacionfortaleza.org
j.pardo@generacionfortaleza.org
l.cerezo@generacionfortaleza.org
</t>
  </si>
  <si>
    <t xml:space="preserve">OCF Centro de Formación, Capacitación y Servicios Comunitarios Casa de la Mujer Pobladora de Huamachuco </t>
  </si>
  <si>
    <t xml:space="preserve">Se acompaña balance general año 2019, aprobado por el Sub Departamento de Supervisión Financiera Nacional.
</t>
  </si>
  <si>
    <t xml:space="preserve">Certificado de vigencia de persona jurídica sin fines de lucro, folio Nº 500340076446, de fecha 11 de agosto de 2020, del Servicio de Registro Civil e Identificación.
</t>
  </si>
  <si>
    <t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t>
  </si>
  <si>
    <t xml:space="preserve">3 años. </t>
  </si>
  <si>
    <t>cerro.navia.joven@gmail.com</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</si>
  <si>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</si>
  <si>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Último directorio: 2 años.
Del 27 de abril de 2019 al 12 de abril de 2021.
Se acompaña Certificado C/985/2020, del Arzobispado de Santiago, de fecha 20 de agosto de 2020</t>
  </si>
  <si>
    <t xml:space="preserve">Niniza Krstulovic Matte
</t>
  </si>
  <si>
    <t>Antecedentes financieros correspondientes al año 2019 aprobados por el Sub Departamento de Supervisión Financiera</t>
  </si>
  <si>
    <t xml:space="preserve"> Certificado de Vigencia Folio Nº 500339127047, de fecha 06 de Agosto de 2020, del Servicio de Registro Civil e Identificación</t>
  </si>
  <si>
    <t>02-23117315 - 942344890</t>
  </si>
  <si>
    <t xml:space="preserve"> apiseducacion@gmail.com, contacto@apiseduca.cl</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</si>
  <si>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</si>
  <si>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</si>
  <si>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</si>
  <si>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 xml:space="preserve">Certificado Antecedentes financieros año 2019, aprobado por el Subdepartamento de Supervisión Financiera Nacional. </t>
  </si>
  <si>
    <t>Certificado de Vigencia Folio Nº 500342397975, emitido por el Servicio de Registro Civil e Identificación con fecha 25 de agosto de 2020.</t>
  </si>
  <si>
    <t xml:space="preserve">Certificado de Vigencia, folio Nº 500341562642, emitido por el SRCeI, con fecha 20 de agosto de 2020. </t>
  </si>
  <si>
    <t>Se acompañan antecedentes financieros correspondientes al año 2019, aprobados por el Subdepartamento de Supervisión Financiera Nacional.</t>
  </si>
  <si>
    <t xml:space="preserve">Certificado de Vigencia, folio Nº 500341460611, emitido por el SRCeI, con fecha 11 de agosto de 2020.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</si>
  <si>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</si>
  <si>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</si>
  <si>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</si>
  <si>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</si>
  <si>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Tagua Tagua</t>
  </si>
  <si>
    <t xml:space="preserve">Se acompaña Certificado financiero de la Institución año 2019, aprobado por el  Sub Departamento de Supervisión Financiera Nacional. </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</si>
  <si>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</si>
  <si>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 xml:space="preserve">Certificado de Vigencia de Persona Jurídica sin Fines de Lucro, del Servicio de Registro Civil e Identificación, Folio Nº 500161080316, otorgado el 11 de agosto de 2020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</si>
  <si>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</si>
  <si>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</si>
  <si>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</si>
  <si>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</si>
  <si>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228353425/228352517</t>
  </si>
  <si>
    <t xml:space="preserve">csaavedra@cristox.cl
contacto@cristox.cl
cristian@cristox.cl
</t>
  </si>
  <si>
    <t xml:space="preserve">Organización No Gubernamental de Desarrollo Centro Comunitario de Atención al Joven ONG C.E.C.A.S.- (CECAS)
</t>
  </si>
  <si>
    <t xml:space="preserve">Certificado de Vigencia de Persona Jurídica sin Fines de Lucro, emitido por el SRCEI, de fecha 13 de agosto de 2020
</t>
  </si>
  <si>
    <t>admcongllayllay@yahoo.es</t>
  </si>
  <si>
    <t>Antecedentes financieros correspondientes al año 2019, aprobado por Supervisión Financiera Nacional.</t>
  </si>
  <si>
    <t xml:space="preserve">Certificado de Vigencia de Persona Jurídica sin Fines de Lucro, Folio N° 500334359687, emitido con fecha 28 de julio de 2020, por el Servicio de Registro Civil e Identificación. </t>
  </si>
  <si>
    <t>Presidente: 
Aldo Arely Muñoz Perrin, 
MMandato General de Administración y Facultades:
Rodrigo Cárcamo Morales, 
Diego Trincado Araya</t>
  </si>
  <si>
    <t xml:space="preserve">Certificado de Vigencia SOC/148/20, de fecha 27 de agosto de 2020, del Obispado de Copiapó.
</t>
  </si>
  <si>
    <t>Antecedentes financieros correspondientes al año 2019, aprobados por el Subdepartamento de Supervisión Financiera.</t>
  </si>
  <si>
    <t xml:space="preserve">P. Claudio Cartes Andrades     1/7/2019- 30/6/2021.
Marcela Allue Nualart              1/6/2019- 31/5/2021.
David Albornoz Pavisic            1/6/2020- 31/5/2022.
Beatrice Ávalos Davidson        4/5/2020- 31/5/2022.      
Sor Fanny Dobronic                4/5/2020- 31/5/2022.                     
Mauricio Besio Rollero             4/5/2020- 31/5/2022.              </t>
  </si>
  <si>
    <t>Certificado de Vigencia Folio 500341143575, otorgado el 18 de agosto del 2020, del Servicio de Registro Civil e Identificación.</t>
  </si>
  <si>
    <t>Certificado de Vigencia Folio Nº 500339807539, de 10 de agosto de 2020, del Servicio de Registro Civil e Identificación.</t>
  </si>
  <si>
    <t>Certificado de vigencia de persona jurídica sin fines de lucro folio 500341777617, emitido por el Servicio de Registro Civil e Identificación, con fecha 21 de agosto de 2020.</t>
  </si>
  <si>
    <t>Presidente: 
Jose Gabriel Aldea Salazar 
secretario: 
Margarita Vial Rodriguez 
Tesorero: 
Matias Schongut Grollmus 
Director: 
Paula Andrea Landerretche Moreno 
Director: 
Jose Miguel Gustavo Sanchez Callejas 
Director: 
Maria Veronica Lewin Correa 
Director: 
Irene Eva Mercedes Gonzalez Lezius 
Director: 
Maria Elena Gonzalez Zamorano 
Se acompaña Certificado de vigencia de Directorio de persona jurídica sin fines de lucro folio 500341777667, emitido por el Servicio de Registro Civil e Identificación, con fecha 21 de agosto de 2020.</t>
  </si>
  <si>
    <t xml:space="preserve">28 de agosto de 2018 al 28 de agosto de 2021.
</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</si>
  <si>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</si>
  <si>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</si>
  <si>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Se acompaña Certificado Financiero, correspondiente al año 2019, remitidos para aprobación por el Sub Depto. de Supervisión Financiera Nacional 31-08-20
</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</si>
  <si>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</si>
  <si>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Se acompaña balance general del año 2019 y certificado financiero año 2019, firmado ante notario público, aprobado por el Sub Departamento de Supervisión Financiera Nacional</t>
  </si>
  <si>
    <t>Antecedentes financieros correspondientes al año 2019, aprobados  por el Sub Depto de Supervisión Financiera Nacional.</t>
  </si>
  <si>
    <t>illapel@episcopado.cl</t>
  </si>
  <si>
    <t>Certificado de Vigencia Nº 06/1656, de 26 de junio del 2020, de la Unidad de Registro Institucional de la Subsecretaria de Educación Superior.</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</si>
  <si>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</si>
  <si>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 xml:space="preserve">Presidente: Miguel Luis Bahamondes Parrao,
Vicepresidente: Francisca Durán Mateluna,
Rector: Alvaro Jorge Ramis Olivos
Vicerrector académico (en ausencia de rector): Fabian Enrique González Calderón, </t>
  </si>
  <si>
    <t>21 de julio del 2020-21 de julio 2022</t>
  </si>
  <si>
    <t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t>
  </si>
  <si>
    <t>Presidenta: Aida Moreno Reyes ,
Secretaria:  Teresa Echeverría Quinteros, 
Tesorera: Berta Roca Díaz Directora: 1.- Aida Dolores Barrera Moreno,
2.-Valentina Verónica Soto Iturriaga,</t>
  </si>
  <si>
    <t>Desde el 05-03-2020 al 05-03-2023, de acuerdo a certificado de directorio se indica una duración de tres años.</t>
  </si>
  <si>
    <t xml:space="preserve">Aida Moreno Reyes ,
</t>
  </si>
  <si>
    <t>Certificado de Vigencia de Persona Jurídica sin Fines de Lucro, Folio Nº500341398715, de fecha 19  de agosto de 2020, del Servicio de Registro Civil e Identificación.</t>
  </si>
  <si>
    <t xml:space="preserve">Hna. Rosa Rico Mendoza, RUN N° 14.615.041-1 
Superiora Provincial de la Provincia Latinoamericana
</t>
  </si>
  <si>
    <t>Hna. María Eva Castaño Rodríguez, (Sor Joaquina Castaño, Vicaria Provincial de la citada Congregación)</t>
  </si>
  <si>
    <t>Certificado de Vigencia Folio Nº 500342396545, de 25 de agosto de 2020, del Servicio de Registro Civil e Identificación.</t>
  </si>
  <si>
    <t xml:space="preserve">direccion@chilederechos.cl </t>
  </si>
  <si>
    <t xml:space="preserve">22724279
</t>
  </si>
  <si>
    <t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t>
  </si>
  <si>
    <t>Del 18 de julio de 2019 al 18 de julio de 2021</t>
  </si>
  <si>
    <t xml:space="preserve">RAÚL ALEXIS SUAZO MARDONES
</t>
  </si>
  <si>
    <t xml:space="preserve">cpaiva@interior.gob.cl
rsuazo@interior.gob.cl
Hojeda@interior.gob.cl
</t>
  </si>
  <si>
    <t xml:space="preserve">Fono      : 61-2410061
Fono Fax: 61-2414206
</t>
  </si>
  <si>
    <t>Se acompañan antecedentes financieros correspondientes al año 2019, aprobados por el Departamento de Administración y Finanzas del SENAME.</t>
  </si>
  <si>
    <t>Se  acompaña certificado de antecedentes financieros correspondiente al año 2019, aprobado por el Subdepartamento de Supervisión Financiera Nacional.</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</si>
  <si>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</si>
  <si>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Certificado de Antecedentes Financieros correspondiente al año 2019, aprobados por el Subdepartamento de Supervisión Financiera Nacional.</t>
  </si>
  <si>
    <t xml:space="preserve"> Certificado de Vigencia Folio Nº500342113321, de fecha 24 de agosto de 2020, del Servicio de Registro Civil e Identificación.</t>
  </si>
  <si>
    <t>Calle Benavente N° 820, Comuna de Puerto Montt, Región de los Lagos</t>
  </si>
  <si>
    <t>(41) 3184949</t>
  </si>
  <si>
    <t>Yonatan.bustamante@ongcoincide.cl; contabilidad@ongcoincide.cl</t>
  </si>
  <si>
    <t>Antecedentes Financieros del año 2019, aprobados por Supervisión Financiera.</t>
  </si>
  <si>
    <t>Se acompañan antecedentes financieros del 2019, aprobados por Supervisión Financiera.</t>
  </si>
  <si>
    <t xml:space="preserve">Certificado de antecedentes financieros correspondientes al año 2019, aprobados por el Sub Departamento de Supervisión Financiera .
</t>
  </si>
  <si>
    <t>Fundación de Beneficencia de los Sagrados Corazones  SSCC</t>
  </si>
  <si>
    <t>Certificado de Vigencia Folio Nº 500343745057, emitido por el Servicio de Registro Civil e Identificación, con fecha 02 de septiembre de 2020.</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</si>
  <si>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</si>
  <si>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</si>
  <si>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 xml:space="preserve">Certificado Financiero al año 2019, aprobado por parte del Subdepartamento de Supervisión Financiera de SENAME, en conformidad a Memorándum 122, de 27 de agosto de 2020
</t>
  </si>
  <si>
    <t>Certificado de Vigencia Folio Nº 500343354798, emitido con fecha 31 de agosto de 2020, por parte del Servicio de Registro Civil e Identificación.</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</si>
  <si>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</si>
  <si>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</si>
  <si>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 xml:space="preserve">Se acompaña Certificado de Vigencia Folio 500342591781, de fecha 26 de agosto de 2020, del SRCEI
</t>
  </si>
  <si>
    <t xml:space="preserve">info@grada.cl  onggrada@gmail.com </t>
  </si>
  <si>
    <t xml:space="preserve">Se acompaña Certificado Financiero al año 2019, el cual es aprobado por USUFI con fecha 3 de septiembre de 2020. Se hace presente que éste no ha sido autorizado ante notario. 
</t>
  </si>
  <si>
    <t>Certificado de Vigencia de Persona Jurídica sin Fines de Lucro Nº de Folio 500340376225, de 13 de agosto de 2020, del Servicio de Registro Civil e Identificación</t>
  </si>
  <si>
    <t xml:space="preserve">11 Norte 967, Viña del Mar. Quinta Región </t>
  </si>
  <si>
    <t>Fono: +56 (32) 2881777
Fono Director Ejecutivo Sr. Iván Zamora Zapata: 92401822
Fono Secretaria. Srta. Patricia Nanjari Valenzuela: 92541986</t>
  </si>
  <si>
    <t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t>
  </si>
  <si>
    <t>Se acompaña certificado de antecedentes financieros correspondientes al año 2019, aprobados por parte de USUFI.</t>
  </si>
  <si>
    <t xml:space="preserve">Certificado de vigencia de Persona Jurídica sin fines de lucro, Folio N° 500343749201, de 2 de septiembre del 20º20, del Servicio de Registro Civil e Identificación.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</si>
  <si>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</si>
  <si>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</si>
  <si>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</si>
  <si>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</si>
  <si>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Antecedentes Financieros aprobados por el Sub Departamento de Supervisión Financiera Nacional año 2020.</t>
  </si>
  <si>
    <t xml:space="preserve">Pilar Donoso Vera, Rut N° 6.373.672-4.      </t>
  </si>
  <si>
    <t>Se acompaña certificado financiero correspondiente al año 2019, aprobados por el Subdepartamento de Supervisión Financiera.</t>
  </si>
  <si>
    <t xml:space="preserve">Certificado de Vigencia Nº 500344747495, emitido con fecha 08 de septiembre de 2020, por parte del Servicio de Registro Civil e Identificación.
</t>
  </si>
  <si>
    <t>Antecedentes financieros correspondientes al año 2019, aprobados  por USUFI.</t>
  </si>
  <si>
    <t>alcaldia@munivicuna.cl; opd@munivicuna.cl</t>
  </si>
  <si>
    <t>alcaldesa@quintanormal.cl</t>
  </si>
  <si>
    <t xml:space="preserve">Fono: 22-8928802; 22-8928803; 22-8928808
</t>
  </si>
  <si>
    <t>Certificado de Vigencia Folio Nº 500343573169, de  fecha 01 de septiembre de 2020, del Servicio de Registro Civil e Identificación.</t>
  </si>
  <si>
    <t xml:space="preserve">Juan Cristóbal Lira Ibáñez
</t>
  </si>
  <si>
    <t>Se acompañan antecedentes financieros correspondientes al año 2019, aprobados por el Sub departamento de Supervisión Nacional.</t>
  </si>
  <si>
    <t>I. Municipalidad de San Pablo</t>
  </si>
  <si>
    <t xml:space="preserve">Omar Alvarado Agüero </t>
  </si>
  <si>
    <t xml:space="preserve">Calle Bolivia N° 498, comuna de San Pablo,  Décima Región.
</t>
  </si>
  <si>
    <t>San Pablo</t>
  </si>
  <si>
    <t>Fonos (64) 381425-381429</t>
  </si>
  <si>
    <t xml:space="preserve">Certificado de Vigencia Folio Nº 500340494180, de fecha 13 de agosto de 2020, del Servicio de Registro Civil. </t>
  </si>
  <si>
    <t>Certificado de antecedente financiero año 2019, aprobado por parte del Sub Departamento de Supervisión Financiera Nacional.</t>
  </si>
  <si>
    <t>Certificado del Arzobispado de Santiago C/707/2018, de 1 de junio de 2020, emitido por doña Marcela Arriaza Morales, Notaria del Arzobispado de Santiago</t>
  </si>
  <si>
    <t>3 años, hasta el 24 de septiembre de 2022.</t>
  </si>
  <si>
    <t xml:space="preserve">Certificado de Vigencia, Folio Nº 78788740, emitido con fecha 18 de agosto de 2020, por el Servicio de Registro Civil e Identificación.
</t>
  </si>
  <si>
    <t xml:space="preserve">Avenida O`Higgins Nº 1541, Chillan, Región del Ñuble
</t>
  </si>
  <si>
    <t xml:space="preserve">042-2223675.
979928331.
985603549.
</t>
  </si>
  <si>
    <t>Hogaresperanza1_2@hotmail.com
jldelpino@gmail.com
edecia_vilches@hotmail.com</t>
  </si>
  <si>
    <t xml:space="preserve">
Rodrigo Dominguez Wagner,   Poder: Soraya Marcela Hernández Lemus, RUT N° 12.882.805-7
</t>
  </si>
  <si>
    <t>Se acompaña Certificado Financiero del año 2019, aprobadon por el Subdepartamento de Supervisión financiera Nacional.</t>
  </si>
  <si>
    <t xml:space="preserve">Certificado de antecedentes financieros, correspondientes al año 2019, APROBADOS por Subdepartamento de Supervisión Financiera Nacional para su actualización.
</t>
  </si>
  <si>
    <t xml:space="preserve"> 41-2106-850
</t>
  </si>
  <si>
    <t>Se acompaña certificado de antecedentes financieros correspondiente al año 2019, aprobados por Sub Depto. Supervisión Financiera Nacional</t>
  </si>
  <si>
    <t>Se acompaña Certificado Financiero año 2019, aprobados por Subdepartamento de Supervisión Financiera Nacional.</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</si>
  <si>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500343291971, de fecha 31 de agosto de 2020, emitido por el Servicio de Registro Civil e Identificación.</t>
  </si>
  <si>
    <t>Certificado de Vigencia de persona jurídica sin fines de lucro folio N° 500343021845, de fecha 28 de agosto de 2020, emitido por el Servicio de Registro Civil e Identificación.</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</si>
  <si>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500343021927, de fecha 28 de agosto de 2020, emitido por el Servicio de Registro Civil e Identificación.</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</si>
  <si>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</si>
  <si>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</si>
  <si>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</si>
  <si>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 xml:space="preserve">Certificado de Vigencia de persona jurídica sin fines de lucro Folio N° 500345686181, emitido con fecha 14 de septiembre de 2020, del Servicio de Registro Civil e Identificación. </t>
  </si>
  <si>
    <t xml:space="preserve">José Pedro Silva Prado, 
Edmundo Crespo Pisano,
</t>
  </si>
  <si>
    <t>Antecedentes Financieros correspondientes al año 2019, aprobados por el Sub Departamento de Supervisión Financiera Nacional</t>
  </si>
  <si>
    <t>Inicia el 01-09-2020</t>
  </si>
  <si>
    <t xml:space="preserve">Certificado de Vigencia de Persona Jurídica sin Fines de Lucro, Folio N° 500344517569, emitido por el Servicio de Registro Civil e Identificación, con fecha 07 de septiembre de 2020.
</t>
  </si>
  <si>
    <t xml:space="preserve">Avenida Andrés Bello N°2867, piso 20, Comuna de Las Condes, Región Metropolitana.                                                                                                                                                                                                                                                        </t>
  </si>
  <si>
    <t xml:space="preserve">Según lo establecido en Certificado de Vigencia de Persona Jurídica sin Fines de Lucro, de fecha 28 de agosto de 2020, Folio 500343001819, emitido por el SRCEI.
</t>
  </si>
  <si>
    <t xml:space="preserve">Actual desde 6 de enero de 2020 hasta el 6 de enero de 2022.
</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</si>
  <si>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</si>
  <si>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 xml:space="preserve">
Certificado Financiero al año 2019, suscrito ante notario por doña Elsa Sara Avalos Urtubia, Representante Legal, aprobado por USUFI con fecha 21 de septiembre de 2020.</t>
  </si>
  <si>
    <t xml:space="preserve">
Se remite Certificado de antecedentes financieros del año 2019, que no esta autorizado ante notario público aprobado por el Subdepartamento de Supervisión Nacional.
</t>
  </si>
  <si>
    <t>Antecedentes Financieros correspondientes al año 2019, aprobado por el Sub Departamento Supervisión Financiera Nacional.</t>
  </si>
  <si>
    <t xml:space="preserve">Certificado de Vigencia de Persona Jurídica sin Fines de Lucro, emitido por el SRCEI, de fecha 2 de septiembre de 2020, folio 500343725819
</t>
  </si>
  <si>
    <t>Ortiz de Rosas N° 395, Oficina N° 23 A, comuna de Quirihue, Provincia de Ñuble, Décimo Sexta Región.</t>
  </si>
  <si>
    <t xml:space="preserve">corpelconquistador@gmail.com
corpelconquistador@yahoo.es </t>
  </si>
  <si>
    <t>96456966-7498981</t>
  </si>
  <si>
    <t>Certificado de Antecedentes Financieros correspondiente al año 2019, aprobados por el Subdepartamento de Supervisión Nacional.</t>
  </si>
  <si>
    <t>De 12 de abril de 2019 a 12 de abril de 2021.</t>
  </si>
  <si>
    <t xml:space="preserve">Certificado de Vigencia, folio Nº 500341168221, de 18 de agosto de 2020, del Servicio de Registro Civil e Identificación.
</t>
  </si>
  <si>
    <t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t>
  </si>
  <si>
    <t>14 de marzo de 2020 al 14 de marzo de 2023.</t>
  </si>
  <si>
    <t xml:space="preserve">Presidente: Pastor Carlos Iván Flores Hernández </t>
  </si>
  <si>
    <t>Se acompañan antecedentes Financieros correspondientes al año 2019, aprobados por el Subdepartamento de  Supervisión Financiera Nacional.</t>
  </si>
  <si>
    <t xml:space="preserve">Se acompaña Certificado de Vigencia de Persona Jurídica Sin Fines de Lucro, emitido por el Servicio de Registro Civil e Identificación, emitido con fecha 21 de septiembre de 2020, Folio N° 500346476762.
</t>
  </si>
  <si>
    <t xml:space="preserve">(73) 512356.
+569 79695268.
</t>
  </si>
  <si>
    <t>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t>
  </si>
  <si>
    <t>ONG No Gubernamental de Desarrollo Conjunto</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</si>
  <si>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</si>
  <si>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Conforme al Certificado de vigencia emitido por el Registro Civil e identificación fecha de emision, 27 de agosto de 2020 Folio Nº 500342835454, la persona jurídica de la Ong Conjunto se encuentra vigente.</t>
  </si>
  <si>
    <t>Derecho Privado .</t>
  </si>
  <si>
    <t>Presidente: Carlos Jonhatan Rebolledo Ojeda, Vicepresidente: Jessica Carolina Oñate Vargas, 
Secretario: Janet del Carmen Ortiz Lopez,
Tesorero: Rosa María Vera Carcamo,</t>
  </si>
  <si>
    <t xml:space="preserve">Representante legal: Carlos Jonhatan Rebolledo Ojeda, </t>
  </si>
  <si>
    <t>Antonio Varas Esquina San Felipe Piso 3, Comuna y Ciudad de Puerto Montt, Región de Los Lagos</t>
  </si>
  <si>
    <t>gonzalo.rebolledo@cmcerronavia.cl</t>
  </si>
  <si>
    <t>Se acompaña Certificado financiero de la Institución año 2019, aprobado por el Sub Departamento de Supervisión Financiera Nacional.</t>
  </si>
  <si>
    <t xml:space="preserve">Presidente: Mauro Elías Tamayo Rozas, 
Secretario General: Marcelo Antonio Torres Ferrari,                      
</t>
  </si>
  <si>
    <t xml:space="preserve">90 dias Directorio Provisorio, cuya fecha de vigencia fue hasta el 10 de marzo de 2020. </t>
  </si>
  <si>
    <t>Fono: 982166776</t>
  </si>
  <si>
    <t>cjro.rebolledo@gmail.com</t>
  </si>
  <si>
    <t>Se acompaña certificado Financiero aprobado por USUFI,correspondiente al año 2019, de fecha 08 de septiembre de 2020.</t>
  </si>
  <si>
    <t>Antecedentes financieros correspondientes al año 2019, aprobados por el Sub Departamento de Suprevisión Financiera Nacional. (acompaña certificado firmado ante notario público)</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</si>
  <si>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</si>
  <si>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Del 10 de agosto de 2020 al 10 de agosto 2022.</t>
  </si>
  <si>
    <t>Certificado de antecedentes financieros del año 2019, aprobados por el Subdepartamento de Supervisión Financiera Nacional.</t>
  </si>
  <si>
    <t>Se acompañan antecedentes financieros correspondientes al año 2019, aprobados por el Subdepartamento de Supervisión Nacional.</t>
  </si>
  <si>
    <t>Certificado Financiero, correspondiente al año 2019, aprobado por el Sub Departamento de Supervisión Financiera Nacional.</t>
  </si>
  <si>
    <t>Antecedentes financieros correspondientes al año 2019, aprobados por el Sub Depto de Supervisión Financiera Nacional.</t>
  </si>
  <si>
    <t>Certificado de Vigencia, Folio Nº 500347178747, emitido con fecha 24 de septiembre de 2020, por el Servicio de Registro Civil de Identificación.</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</si>
  <si>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t>
  </si>
  <si>
    <t xml:space="preserve">30 de octubre de 2019 al 30 de octubre de 2021.( según certificado de directorio de persona jurídica, Folio Nº 500347178114, emitido con fecha 24 de septiembre de 2020,  por el Servicio de Registro Civil de Identificación) </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</si>
  <si>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</si>
  <si>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</si>
  <si>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22731129
Celular 961257394</t>
  </si>
  <si>
    <t xml:space="preserve">Fundación Marista por la Solidaridad Gesta </t>
  </si>
  <si>
    <t>FUNDACIÓN CREESER</t>
  </si>
  <si>
    <t>La acción de fortalecer la familia en contexto de riesgo y vulnerabilidad social, con la finalidad de promover el desarrollo de la misma mediante la articulación y gestión de los recursos dispuestos en los diversos entornos y contextos que la rodean.</t>
  </si>
  <si>
    <t>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</si>
  <si>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Certificado de Vigencia de persona jurídica sin fin de lucro folio Nº 500313724095, de fecha 26 de abril de 2020, emitido por el Servicio de Registro Civil e Identificación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</si>
  <si>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</si>
  <si>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</si>
  <si>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</si>
  <si>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</si>
  <si>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</si>
  <si>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</si>
  <si>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</si>
  <si>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Antecedentes Financieros correspondientes al año 2019, aprobados por Supervisión Financiera. </t>
  </si>
  <si>
    <t>Recepción de antecedentes financieros del año 2019, aprobados por elSubdepartamento de Supervisión Financiera Nacional.</t>
  </si>
  <si>
    <t xml:space="preserve">Gonzalo Espina Peruyero 
Mandato Especial: Elena Velasco Estero, 
</t>
  </si>
  <si>
    <t>valdivia@episcopado.cl</t>
  </si>
  <si>
    <t>Corporación de Desarrollo Social de la Asociación Cristiana de Jóvenes de Santiago. (ACJ de Santiago)</t>
  </si>
  <si>
    <t>Certificado de vigencia Folio Nº 500347784174, de fecha 28 de septiembre de 2020, emitido por el Servicio de Registro Civil e Identificación.</t>
  </si>
  <si>
    <t>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t>
  </si>
  <si>
    <t>2228893- 2225181     Jaime Enrique Vilches González: 992386370- oficina: 226346252</t>
  </si>
  <si>
    <t>Certificado de Vigencia folio Nº 500345592485, de 14 de septiembre de 2020, del Servicio de Registro Civil e identificación.</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</si>
  <si>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</si>
  <si>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</si>
  <si>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Correo Electrónico: alvaromedina@cormusanjoaquin.cl</t>
  </si>
  <si>
    <t>Se acompaña certificado financiero correspondiente al año 2019, remitido para aprobación del Sub Departamento de Supervisión Financiera Nacional.</t>
  </si>
  <si>
    <t xml:space="preserve">Certificado de directorio de persona jurídica, folio N° 500342804846, de fecha 27 de agosto de 2020, emitido por el Servicio de Registro Civil e Identificación. </t>
  </si>
  <si>
    <t>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t>
  </si>
  <si>
    <t>4 años, según certificado de directorio de persona jurídica, folio N° 500342804846, de fecha 27 de agosto de 2020, emitido por el Servicio de Registro Civil e Identificación</t>
  </si>
  <si>
    <t>12-12-2016 al 12-12-2020, según certificado de directorio de persona jurídica, folio N° 500342804846, de fecha 27 de agosto de 2020, emitido por el Servicio de Registro Civil e Identificación</t>
  </si>
  <si>
    <t xml:space="preserve">Jorge Steffens Sanhueza,                                           Erica Marianela Ponce Figueroa, </t>
  </si>
  <si>
    <t xml:space="preserve">Valenzuela Castillo N° 1520, oficina 101, Providencia
</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</si>
  <si>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</si>
  <si>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Secretario General: Alvaro Medina Cisternas, 
Secretario General Subrogante: Juan Ilabaca Mendoza (Director Área Salud Municipal)</t>
  </si>
  <si>
    <t xml:space="preserve">Se acompaña certificado de antecedentes financieros, correspondiente al año 2019 aprobados por el Sub Departamento de Supervisión Financiera Nacional. </t>
  </si>
  <si>
    <t xml:space="preserve">Certificado de Vigencia folio Nº 500348195324, de fecha 30 de septiembre de 2020, emitido por el Servicio de Registro Civil e Identificación. </t>
  </si>
  <si>
    <t>10 de julio de 2017, según Certificado de directorio de persona jurídica, folio Nº 500348005479, de fecha 29 de septiembre de 2020, emitido por el Servicio de Registro Civil e Identificación</t>
  </si>
  <si>
    <t>Teléfono:  984991231.</t>
  </si>
  <si>
    <t>lisette@fundacionmariadelaluz.cl 
gerente@fmdl.cl</t>
  </si>
  <si>
    <t>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t>
  </si>
  <si>
    <t>Certificado de Vigencia de Persona Jurídica sin fines de lucro, del Servicio de Registro Civil e Identificación, Folio Nº 5003403731645, de fecha 13 de agosto de 2020.</t>
  </si>
  <si>
    <t xml:space="preserve">Condell N° 1176, Piso 14, Departamento N° 144, Comuna de Valparaíso, Región de Valparaíso
</t>
  </si>
  <si>
    <t>32-2239757</t>
  </si>
  <si>
    <t>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t>
  </si>
  <si>
    <t xml:space="preserve">(20 de marzo de 2019-20 de marzo de 2021)
</t>
  </si>
  <si>
    <t>Se acompaña Certificado Financiero año 2019, aprobado por el Subdepartamento de Supervisión Financiera Nacional.</t>
  </si>
  <si>
    <t>Se acompaña Certificado financiero firmado ante notario público, correspondiente al año 2019, aprobado por el  Subdepartamento de Supervisión Financiera Nacional.</t>
  </si>
  <si>
    <t>Se acompaña certificado financiero correspondiente al año 2019, aprobado por el Sub Departamento de Supervisión Financiera Nacional</t>
  </si>
  <si>
    <t>FUNDACIÓN PROACOGIDA</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</si>
  <si>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</si>
  <si>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</si>
  <si>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</si>
  <si>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</si>
  <si>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Certificado Financiero al año 2019, aprobado por el Subdepartamento de Supervisión Financiera Nacional, según consta de Memorándum N° 161, de 4 de junio de 2020, de dicha repartición institucional.</t>
  </si>
  <si>
    <t>Calle Raimapu N° 6645, Comuna de Vitacura, Santiago</t>
  </si>
  <si>
    <t>Fono: 222351334 
Celular: 951264457</t>
  </si>
  <si>
    <t>proacogida@gmail.com</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</si>
  <si>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</si>
  <si>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FUNDACIÓN DOLMA POR LOS DERECHOS DE LA INFANCIA Y ANCIANIDAD</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</si>
  <si>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</si>
  <si>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Inscripción N° 305986 con fecha 06 de enero de 2020</t>
  </si>
  <si>
    <t>Se acompaña Certificado de Vigencia Folio 500349030955, de fecha 06 de octubre de 2020, del SRCEI</t>
  </si>
  <si>
    <t xml:space="preserve">Presidente: Rossana Janet Grez Mauna,         
Secretario: Fernando Humberto Valdés Cornejo, 
Tesorero: Viviana Andrea Quilodrán Acuña,           
</t>
  </si>
  <si>
    <t>Durarán cinco años en sus cargos.</t>
  </si>
  <si>
    <t>De 26 de noviembre de 2019, directorio inicial que aún se encuentra vigente.</t>
  </si>
  <si>
    <t xml:space="preserve">Presidente: Rossana Janet Grez Mauna         
</t>
  </si>
  <si>
    <t>Cerro El Plomo N° 5680, Oficina N° 1903. Comuna de Las Condes, Región Metropolitana</t>
  </si>
  <si>
    <t>Fono 56-934436879</t>
  </si>
  <si>
    <t>contacto@dolma.cl</t>
  </si>
  <si>
    <t>Se acompaña Certificado Financiero al año 2019, el cual es aprobado por USUFI con fecha 23 de junio de 2020</t>
  </si>
  <si>
    <t>20.05.20 al 20.05.25</t>
  </si>
  <si>
    <t xml:space="preserve">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</si>
  <si>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</si>
  <si>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Certificado de Antecedentes Financieros, año 2019 aprobados  Subdepartamento de Supervisión financiera.</t>
  </si>
  <si>
    <t>Antecedentes financieros correspondientes al año 2019, aprobados por el Sub Depto de Supervisión Financiera Nacional</t>
  </si>
  <si>
    <t>Corporación Vivo Inclusión.</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</si>
  <si>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</si>
  <si>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</si>
  <si>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 xml:space="preserve">Certificado de Vigencia de Persona Jurídica sin fines de Lucro, folio Nº 500340980709, de fecha 17 de agosto de 2020, emitida por el Servicio de Registro Civil e Identificación.
</t>
  </si>
  <si>
    <t xml:space="preserve">Presidente: 
Fernando Gómez Carmona
Secretaria: 
Claudia Soledad Cos Rosales
Tesorera: 
Sandra Zelada González
 </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</si>
  <si>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</si>
  <si>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</si>
  <si>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</si>
  <si>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</si>
  <si>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</si>
  <si>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 xml:space="preserve"> hogardecristo@hogardecristo.cl  </t>
  </si>
  <si>
    <t>Durarán 2 años en sus funciones. Renovación del Directorio cada año, por parcialidades de cuatro directores a la vez.
Duración de Mesa Directiva: Cada año.</t>
  </si>
  <si>
    <t>Fundación CAPTIVA</t>
  </si>
  <si>
    <t>Ir en ayuda de todas las personas que han sufrido vulneraciones y problemas tales como, las drogas, alcohol, delincuencia, indemnidad sexual y/o violencia intrafamiliar.</t>
  </si>
  <si>
    <t>Inscripción N° 309089 con fecha 21 de febrero de 2020</t>
  </si>
  <si>
    <t>Se acompaña Certificado de Vigencia Folio 500348418271, de fecha 01 de octubre de 2020, del SRCEI</t>
  </si>
  <si>
    <t xml:space="preserve">Presidente: Rodrigo Armando Fernández Briones
Secretario: María Jesus Muñoz Araya
Tesorero: Claudia Vaitiare Castillo Varas
</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</si>
  <si>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</si>
  <si>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</si>
  <si>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</si>
  <si>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</si>
  <si>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</si>
  <si>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Se acompaña Certificado Financiero al año 2019, el cual es aprobado por USUFI con fecha 01 de octubre de 2020</t>
  </si>
  <si>
    <t>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</si>
  <si>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t>
  </si>
  <si>
    <t>Se acompaña certificado financiero correspondiente al año 2019, aprobados por el Sub Departamento de Supervisión Financiera.</t>
  </si>
  <si>
    <t>Corporación Educacional Centro de Educación Inclusiva de Adultos Gladys Lazo.</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</si>
  <si>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</si>
  <si>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Reconocimiento como personalidad jurídica educacional, por medio de la Resolución Exenta N° 0083, de noviembre de 2017.</t>
  </si>
  <si>
    <t>Se acompaña Certificado de Vigencia de Persona Jurídica Educacional N° Nacional 2358, Código de Verificación: 2420601586507056388</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</si>
  <si>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</si>
  <si>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</si>
  <si>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</si>
  <si>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</si>
  <si>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</si>
  <si>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</si>
  <si>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</si>
  <si>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Certificado Antecedentes financieros año 2019, aprobados por el Sub Departamento de Supervisión Financiera Nacional</t>
  </si>
  <si>
    <t>Ultimo Directorio: 04 de noviembre de 2015 al 04 de noviembre de 2020</t>
  </si>
  <si>
    <t xml:space="preserve">Certificado de Vigencia, folio Nº 500350176380, de 13 de octubre de 2020, del Servicio de Registro Civil e Identificación.
</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</si>
  <si>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</si>
  <si>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9 de septiembre de 2020 al 9 de septiembre del 2022.</t>
  </si>
  <si>
    <t>Se acompañan antecedentes Financieros correspondientes al año 2019, aprobados por el Subdepartamento de  Supervisión Financiera Nacional</t>
  </si>
  <si>
    <t xml:space="preserve">Presidente: Manuel Alejandro Vega Alarcón, RUT: 15.671.215-9
</t>
  </si>
  <si>
    <t>Certificado de Vigencia, Folio Nº 79746001, emitido con fecha 08 de octubre de 2020, por el Servicio de Registro Civil e Identificación.</t>
  </si>
  <si>
    <t>Certificado de vigencia de persona jurídica sin fines de lucro, folio 500351252327, de fecha 19 de octubre d 2020, emitido por el Servicio de de Registro Civil e Identificación.</t>
  </si>
  <si>
    <t xml:space="preserve">2 años.
</t>
  </si>
  <si>
    <t>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t>
  </si>
  <si>
    <t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t>
  </si>
  <si>
    <t>Certificado de Vigencia, Folio Nº 500352078401, emitido con fecha 23 de octubre de 2020, por el Servicio de Registro Civil e Identificación.</t>
  </si>
  <si>
    <t>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t>
  </si>
  <si>
    <t xml:space="preserve">De 08-08-2015. </t>
  </si>
  <si>
    <t xml:space="preserve">
Certificado de Vigencia, Folio Nº 500348002683, de fecha 29 de septiembre de 2020, emitido por el Servicio de Registro Civil e Identificación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</si>
  <si>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</si>
  <si>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</si>
  <si>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</si>
  <si>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Certificado de antecedentes financieros correspondientes al año 2019  aprobado por el Subdepartamento de Supervisión  Financiera Nacional.</t>
  </si>
  <si>
    <t>Certificado de Vigencia  de persona jurídica sin fines de lucro, folio Nº 500353086754, emitido el 29 de octubre de 2020 por el SRCeI</t>
  </si>
  <si>
    <t>Claudia Marambio Valencia,  (Presidenta y Representante Legal)
Alejandra Ríos,  (Vice Presidenta)
Lorena Fonzo, (Secretaria)
Verónica Preneste,  (Tesorera)
Loreto Fonzo,  (Protesorera)
Carmen Gloria Marín, (Directora)
Pía Bernardello;  (Directora)
La designación del Directorio y personería del representante legal constan de copia autorizada de reducción a escritura pública del Acta de Sesión de Directorio, de fecha 10 de septiembre de 2018, ante doña Patricia Bahamonde Vega, Notario Público Suplente del titular, don Luis Enrique Fischer Yavar (Rep. 15918/2018).</t>
  </si>
  <si>
    <t xml:space="preserve">2 años (Directorio no se encuentra vigente, expirando en funciones el 10 de septiembre de 2020)
</t>
  </si>
  <si>
    <t xml:space="preserve">
Antecedentes financieros del año 2019, Aprobados por Subdepartamento de Supervisión Financiera.-
</t>
  </si>
  <si>
    <t>Certificado de Vigencia de persona jurídica sin fines de lucro folio N° 500352851025, de fecha 28 de octubre de 2020, emitido por el Servicio de Registro Civil e Identificación.</t>
  </si>
  <si>
    <t xml:space="preserve">Organización No Gubernamental de Desarrollo Pather Nostrum u ONG Pather Nostrum
</t>
  </si>
  <si>
    <t xml:space="preserve">Certificado de Vigencia, Folio Nº 500341764941, de 21 de agosto de 2020, emitido por el Servicio de Registro Civil e Identificación.
</t>
  </si>
  <si>
    <t xml:space="preserve">Luis Cruchaga N° 457, comuna de Curacaví, Región Metropolitana. 
</t>
  </si>
  <si>
    <t xml:space="preserve">228353425
</t>
  </si>
  <si>
    <t>ONG NOS BUSCAMOS</t>
  </si>
  <si>
    <t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t>
  </si>
  <si>
    <t>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t>
  </si>
  <si>
    <t>Certificado de Vigencia de Persona Jurídica sin Fines de Lucro, Folio Nº500340573035, otorgado el 14 de agosto de 2020, del Servicio de Registro Civil e Identificación</t>
  </si>
  <si>
    <t>Teléfono: +56-920725786</t>
  </si>
  <si>
    <t xml:space="preserve">Luis Thayer Ojeda N°43, oficina 506, comuna de Providencia, región Metropolitana.
</t>
  </si>
  <si>
    <t>correo electrónico: contacto@nosbuscamos.org</t>
  </si>
  <si>
    <t xml:space="preserve">Presidenta: 
María Constanza del Río Moreno
Secretario:
Andrés Sergio Rillón Reyes
Tesorero:
Gabriel Francisco Brain Guzmán
</t>
  </si>
  <si>
    <t xml:space="preserve">María Constanza del Río Moreno
</t>
  </si>
  <si>
    <t>De fecha 04 de marzo de 2020 al 04 de marzo de 2025</t>
  </si>
  <si>
    <t>Certificado de Antecedentes Financieros año 2019, aprobados por el Subdepartamento de Supervisión Financiera Nacional.</t>
  </si>
  <si>
    <t>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t>
  </si>
  <si>
    <t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t>
  </si>
  <si>
    <t>Se acompaña certificado financiero, correspondiente al año 2019, aprobados por el Sub Departamento de Supervisión Financiera Nacional.</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</si>
  <si>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</si>
  <si>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</si>
  <si>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Certificado de Vigencia Folio 500342394157, de fecha 28 de agosto de 2020, del Servicio de Registro Civil e Identificación.</t>
  </si>
  <si>
    <t xml:space="preserve"> Vice presidente:
Cristián Alejandro Burgos Contreras, 
</t>
  </si>
  <si>
    <t xml:space="preserve">Se acompañan Certificado de Antecedentes Financieros Institucionales del año 2019, aprobados por el Sub-Departamento de Supervisión Financiera Nacional, del SENAME.
</t>
  </si>
  <si>
    <t>Certificado de Vigencia Nº 500338199991, de 04 de agosto de 2020, del SRCI.</t>
  </si>
  <si>
    <t>dirección@onglacasona.cl</t>
  </si>
  <si>
    <t xml:space="preserve">Se acompaña certificado de antecedentes financieros, correspondientes al año 2019,  aprobados por el Subdepartamento de Supervisión Financiera Nacional.  </t>
  </si>
  <si>
    <t>Antecedentes financieros correspondientes al año 2019, aprobados por el Subdepartamento de Supervisión Financiera Nacional</t>
  </si>
  <si>
    <t>Acompañó Certificado financiero correspondiente al año 2019, aprobado por el Sub Departamento de Supervisión Financiera</t>
  </si>
  <si>
    <t xml:space="preserve">Certificado de vigencia de fecha 29 de octubre de 2020, emitido por el Servicio de Registro Civil e Identificación, folio N° 80182147.
</t>
  </si>
  <si>
    <t>228140697-228143164</t>
  </si>
  <si>
    <t xml:space="preserve">hnkoinomadelfia@hotmail.com
monica@koinomadelfia.cl
</t>
  </si>
  <si>
    <t xml:space="preserve">Certificado de Vigencia, folio 500339790937, de fecha 10 de agosto de 2020, del Servicio de Registro Civil e Identificación.
</t>
  </si>
  <si>
    <t xml:space="preserve">Certificado correspondiente al año 2019 aprobados por el Sub Departamento de Supervisión Financiera.
</t>
  </si>
  <si>
    <t>Se acompaña Certificado de Antecedentes Financieros de la Institución correspondiente al año 2019, aprobados USUFI</t>
  </si>
  <si>
    <t>Certificado de Vigencia Folio Nº 500298785768, de 21 de febrero de 2020, emitido por el Servicio de Registro Civil e Identificación.</t>
  </si>
  <si>
    <t>Se acompaña Certificado de Antecedentes Financieros, correspondiente al año 2019, aprobados por el  Departamento de Administración y Finanzas.</t>
  </si>
  <si>
    <t>Se acompaña certificado financiero correspondiente al año 2019, aprobados por el Sub Departamento de Supervisión Financiera Nacional.</t>
  </si>
  <si>
    <t xml:space="preserve">Organización No Gubernamental de Desarrollo socialcreativa -  O.N.G. SocialCreativa (ex ONG Cordillera).
</t>
  </si>
  <si>
    <t>Certificado de Vigencia de persona jurídica sin fines de lucro Folio Nº 500349405687, de 7 de octubre de 2020, emitido por el Servicio de Registro Civil e Identificación.</t>
  </si>
  <si>
    <t>Presidente: 
Felipe Arteaga Manieu,
Vicepresidente: 
Edgar Witt Gebert
Secretario: 
Luis Lizama Portal
Tesorero: 
Rodrigo Pablo Roa
Directores:
Álvaro Agustín Morales Adaro
Carolina Beatriz Muñoz Guzmán
Sergio Espejo Yaksic</t>
  </si>
  <si>
    <t>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</si>
  <si>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t>
  </si>
  <si>
    <t>Certificado de Vigencia Folio Nº 500354067733, de 4 de noviembre de 2020, del Servicio de Registro Civil e Identificación.</t>
  </si>
  <si>
    <t>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</si>
  <si>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</si>
  <si>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Se acompaña certificado de antecedentes financieros, correspondiente al  año 2019, aprobados USUFI</t>
  </si>
  <si>
    <t xml:space="preserve">Certificado de vigencia, folio N° 500355266316, de 11 de noviembre de 2020, emitido por el Servicio de Registro Civil e Identificación.
</t>
  </si>
  <si>
    <t>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t>
  </si>
  <si>
    <t>Se acompaña certificado financiero correspondiente al año 2019, aprobados por el Sub Departamento de Supervisión Financiera Nacional</t>
  </si>
  <si>
    <t xml:space="preserve">Certificado de Vigencia de Persona Jurídica sin fines de lucro folio 500328044989, de fecha 08 de julio de 2020, emitido por el Servicio de Registro Civil e Identificación
</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</si>
  <si>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</si>
  <si>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 xml:space="preserve">Indefinida. Consta en los Certificados C/1303/2020 y 1302/2020, ambos de fecha 10 de noviembre de 2020, autorizado por doña Marcela Arriaza Morales, Notaria del Arzobispado de Santiago.
</t>
  </si>
  <si>
    <t xml:space="preserve">R.P. Sergio Felipe Valenzuela Ramos, Superior Provincial en Chile de la Congregación, 
R.P. Giacomo Valenza Vicario,
Hno. Juan Alberto Daza Jara, Consejero,
RP Álvaro Olivares Fernández, Ecónomo, </t>
  </si>
  <si>
    <t xml:space="preserve">Certificado de Vigencia, folio Nº 500355316567, emitido por el SRCeI con fecha 10 de noviembre de 2020.
</t>
  </si>
  <si>
    <t>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t>
  </si>
  <si>
    <t>Se acompaña Certificado de Antecedentes Financieros de la Institución, correspondiente  al año 2019 remitidos ara aprobación del Subdepartamento de Supervisión Financiera</t>
  </si>
  <si>
    <t>Certificado de Vigencia, Folio Nº 500354573727, emitido con fecha 06 de noviembre de 2020, por el Servicio de Registro Civil e Identificación.</t>
  </si>
  <si>
    <t xml:space="preserve">Se acompañó Certificado de vigencia de Persona Jurídica sin fines de lucro folio N° 80456019, de fecha 11 de noviembre del año 2020, del Servicio de Registro Civil e Identificación.
</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</si>
  <si>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</si>
  <si>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</si>
  <si>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</si>
  <si>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Certificado de Vigencia, folio Nº 500355343116, emitido por el SRCeI con fecha 10 de noviembre de 2020.</t>
  </si>
  <si>
    <t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t>
  </si>
  <si>
    <t xml:space="preserve">Certificado financiero correspondiente al año 2019 APROBADOS POR EL  Subdepartamento de Supervisión Financiero. </t>
  </si>
  <si>
    <t xml:space="preserve">Se adjunta certificado de Antecedentes Financieros correspondiente al año 2019, aprobados por el Departamento de Supervisión Financiera Nacional. </t>
  </si>
  <si>
    <t xml:space="preserve">Antecedentes financieros correspondientes al año 2019  aprobados por el Subdepartamento de Supervisión Financiera  </t>
  </si>
  <si>
    <t>Se adjunta Certificado financiero del año 2019, autorizado por el Subdepartamento de Supervisión Financiera Nacional</t>
  </si>
  <si>
    <t>Se acompaña certificado financiero correspondiente al año 2019,  aprobados por  USUFI</t>
  </si>
  <si>
    <t>Se acompaña Certificado de  Antecedentes Financieros, correspondiente al año 2019, raprobados  del Subdepartamento de Supervisión Financiera.</t>
  </si>
  <si>
    <t xml:space="preserve">Certificado de Antecedentes Financieros, correspondientes al año 2019, aprobados por el Subdepartamento de Supervisión Financiera Nacional.                                                                                                                                                                                                                                                                                                                                                                                                                                                                                                                                                                                                                                                                                                                                                                                                                                                                                                                                                                                                                                                                                      
</t>
  </si>
  <si>
    <t>Se acompaña Certificado Financiero de la Institución, correspondiente al año 2019, aprobado por el Subdepartamento de Supervisión Financiera Nacional.</t>
  </si>
  <si>
    <t xml:space="preserve">Se acompaña certificado financiero, correspondiente al año 2019, aprobado por el Subdepartamento de Supervisión Financiera Nacional. </t>
  </si>
  <si>
    <t>Se acompaña Certificado de Antecedentes Financieros año  2019, aprobado por  el Subdepartamento de Supervisión Financiera Nacional.</t>
  </si>
  <si>
    <t xml:space="preserve">Indefinida.Consta en el Certificado C/14143/2019 y 1302/2020, de fecha 17 de octubre de 2019, autorizado por doña Marcela Arriaza Morales, Notaria del Arzobispado de Santiago.
</t>
  </si>
  <si>
    <t>Certificado de vigencia de persona jurídica sin fines de lucro, folio N° 5500343029755, emitido por el Servicio de Registro Civil e Identificación, con fecha 28 de agosto de 2020.</t>
  </si>
  <si>
    <t xml:space="preserve">Ultimo Directorio que consta escritura pública: Del período 2019-2020. 
</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</si>
  <si>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</si>
  <si>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14-03-2019 según consta en Certificado de persona jurídica sin fines de lucro, Folio Nº 50035457050, emitido con fecha 06 de noviembre de 2020</t>
  </si>
  <si>
    <t>Certificado de Vigencia Folio N° 50035513600, de 09 de noviembre de 2020, del Servicio de Registro Civil e Identificación</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</si>
  <si>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t>
  </si>
  <si>
    <t>15 de mayo de 2019 a 15 de mayo de 2020. Se acompaña 
Ley N° 21239, que prorroga mandato de directorios por tiempos de pandemia</t>
  </si>
  <si>
    <t xml:space="preserve">Certificado de Vigencia Folio N°500355226907, de 09 de noviembre de 2020, del Registro Civil e Identificación                                                                                                                                                                                                                                       </t>
  </si>
  <si>
    <t xml:space="preserve">Presidente: Christian Abud Cabrera, 
Vicepresidenta: Silvia Montserrat Sittler Roig,
Secretario: Juan Sebastián Cardemil Oportus, 
Tesorera: Alejandra Patricia Ortuzar Sainz, 
Directores:
María del Pilar Heinsohn Salvo, 
Jaime Mauricio Necochea Aspillaga,
Claudio Rodrigo Sánchez Rossier, 
Administradora General: Alejandra Patricia Ortuzar Sainz, 
Consta en Certificado de directorio de persona jurídica sin fines de lucro, folio N°500355226915, de 09 de noviembre de 2020, del Registro Civil e Identificación
</t>
  </si>
  <si>
    <t>Certificado de Vigencia Folio Nº 500355630326, 11 de noviembre de 2020, del Servicio de Registro Civil e Identificación.</t>
  </si>
  <si>
    <t>directora@fundacionlauravicuna.cl</t>
  </si>
  <si>
    <t>Se acompaña Certificado Financiero año 2019 aprobado por el Subdepartamento de Supervisión Financiera Nacional .</t>
  </si>
  <si>
    <t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t>
  </si>
  <si>
    <t>07 de septiembre de 2020, duración indefinida.</t>
  </si>
  <si>
    <t xml:space="preserve">Certificado Financiero correspondiente al año 2019, aprobados por Subdepartamento de Supervisión Financiera. </t>
  </si>
  <si>
    <t xml:space="preserve">
Se acompaña Certificado Financiero de los antecedentes financieros del año 2019, aprobados por el Subdepartamento de Supervisión Financiera Nacional. 
</t>
  </si>
  <si>
    <t xml:space="preserve">Certificado de Antecedentes Financieros del año 2019 aprobados por el Sub Departamento Supervisión Financiera
</t>
  </si>
  <si>
    <t>Certificado de Vigencia, folio Nº 500355509281, emitido por el SRCeI con fecha 11 de noviembre de 2020.</t>
  </si>
  <si>
    <t>Certificado de Vigencia, folio Nº 500354860405, de 08 de noviembre de 2020, emitido por el Servicio de Registro Civil e Identificación.</t>
  </si>
  <si>
    <t>fono (45) 226031/ 215342/ 2215342.</t>
  </si>
  <si>
    <t>967036066, 982748395, 522-240385, 522231057</t>
  </si>
  <si>
    <t>corporacionrenasci@gmail.com
 supervisoratecnicarenasci@gmail.com</t>
  </si>
  <si>
    <t>Del 30 de mayo de 2019 al 30 de mayo de 2022.</t>
  </si>
  <si>
    <t xml:space="preserve">Certificado de Vigencia folio N° 500355546266, emitido el 11 de noviembre de 2020, por el Servicio de Registro Civil e Identificación. </t>
  </si>
  <si>
    <t>Antecedentes financieros correspondientes al año 2019, aprobados por el Sub Departamento de Supervisión Financiera Nacional.</t>
  </si>
  <si>
    <t xml:space="preserve">Certificado de vigencia de Persona Jurídica sin fines de lucro, Folio N° 500355394253, de 10 de noviembre de 2020, del Servicio de Registro Civil e Identificación.  
</t>
  </si>
  <si>
    <t>(56) 342510121</t>
  </si>
  <si>
    <t>sanfelipe@episcopado.cl</t>
  </si>
  <si>
    <t xml:space="preserve">Certificado de vigencia, folio 500346203845, de fecha 7 de septiembre de 2020, emitido por el Servicio de registro civil e identificación.
</t>
  </si>
  <si>
    <t>Presidente: Cristóbal Bascuñán Illanes, 
Vicepresidente: Mireya Lambert Cañón, 
Tesorero: Ricardo Rivero Velarde, 
Secretario: Carlos Abarzúa Villegas, 
Directores:
Claudia Loreto Salazar Alasevic, 
Alfonso José Mancilla Avendaño, 
Belinda Ann Mac Leay Coop,</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</si>
  <si>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</si>
  <si>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 xml:space="preserve">Certificado de vigencia de persona jurídica sin fines de lucro, folio N° 80522069, emitido por el SRCeI con fecha 13 de noviembre de 2020.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</si>
  <si>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Consta en Certificado de persona jurídica sin fines lucro, folio N° 85022080, emitido por el SRCeI con fecha 13 de noviembre de 2020. </t>
  </si>
  <si>
    <t>Correo electrónico: piehusco@hotmail.com
                            comesperanza@gmail.com</t>
  </si>
  <si>
    <t>Se acompaña Certificado financiero correspondiente al año 2019,  aprobados por el Sub Departamento de Supervisión Financiera Nacional</t>
  </si>
  <si>
    <t xml:space="preserve">Se acompaña certificado financiero correspondiente al año 2019, aprobados por el  Subdepartamento de Supervisión Financiera Nacional.
</t>
  </si>
  <si>
    <t xml:space="preserve">Certificado de Vigencia Folio Nº 500355985442, de 13 de noviembre de 2020, emitido por el Servicio de Registro Civil e Identificación.
</t>
  </si>
  <si>
    <t>Presidente: Alejandro Thomas Bas
Vicepdte: Luis Felipe Ovalle Valdés
Secretaria: Catalina Larraín Geisse
Obs: Se envía carta solicitando escritura pública donde conste la designación de nuevo directorio, más otros antecedentes.</t>
  </si>
  <si>
    <t xml:space="preserve">De 06 de junio de 2019 a 06 de junio de 2022.
</t>
  </si>
  <si>
    <t xml:space="preserve">Certificado correspondiente al año 2019, aprobado por el Sub Departamento de Supervisión Financiera.
</t>
  </si>
  <si>
    <t xml:space="preserve">Presidente: Alejandro Thomas Bas; RUT N° </t>
  </si>
  <si>
    <t>Acompaña Certificado Financiero del año 2019,  aprobados por el Subdepartamento de Supervisión Financiera.</t>
  </si>
  <si>
    <t>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t>
  </si>
  <si>
    <t xml:space="preserve">Certificado Folio 500355147832, de 09 de noviembre de 2020, del SRCEI.
</t>
  </si>
  <si>
    <t xml:space="preserve">28 de marzo de 2018 al 28 de marzo del 2021
</t>
  </si>
  <si>
    <t>Certificado de Vigencia de Persona Jurídica sin Fines de Lucro, folio N° 500355812467, de fecha 12 de noviembre de 2020, emitido por el Servicio de Registro Civil e Identificación.</t>
  </si>
  <si>
    <t>Directorio elegido con fecha 30 de abril de 2020, que durará por todo el presente año.</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</si>
  <si>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</si>
  <si>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</si>
  <si>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Certificado Financiero, correspondiente al año 2019, aprobados por el Sub Departamento de Supervisión Fiannciera Nacional.</t>
  </si>
  <si>
    <t>Indefinida.Consta en el Certificado C/1324/2020, emitido por doña Marcela Arriaza Morales, Notaria del Arzobispado de Santiago, con fecha 13 de noviembre de 2020</t>
  </si>
  <si>
    <t xml:space="preserve">jflores@catim.cl - ralburquenque@catim.cl
</t>
  </si>
  <si>
    <t xml:space="preserve">23 DE ABRIL DE 2019 A 23 DE ABRIL DE 2020   Se pidió la documentación donde conste nombramiento de Directorio vigente a la fecha.
</t>
  </si>
  <si>
    <t xml:space="preserve">Se acompañan antecedentes financieros correspondientes al año 2019, aprobados por el Sub Departamento de Supervisión Financiera Nacional. </t>
  </si>
  <si>
    <t xml:space="preserve">Antecedentes Financieros correspondientes al año 2019, aprobados por el Subdepartamento de Supervisión Financiera de la Dirección Nacional.
</t>
  </si>
  <si>
    <t>Asociación Cristiana de Jóvenes de Antofagasta (ACJ Antofagasta)</t>
  </si>
  <si>
    <t xml:space="preserve">Certificado de Vigencia de Persona Jurídica Sin Fines de Lucro Folio N° 500356045987, emitido con 13 de noviembre de 2020, por el Servicio de Registro Civil e Identificación.
</t>
  </si>
  <si>
    <t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t>
  </si>
  <si>
    <t>Del 04.04.2019. Acompaña Ley N° 21.239, que prorroga mandatos a directores por COVI 19.</t>
  </si>
  <si>
    <t xml:space="preserve">Certificado de Vigencia folio N° 500355307489, de fecha 10 de noviembre de 2020, del Servicio de Registro Civil e Identificación.
</t>
  </si>
  <si>
    <t>Certificado de Vigencia Folio Nº 500354092124, de fecha 04 de noviembre de 2020, del Servicio de Registro Civil e Identificación.</t>
  </si>
  <si>
    <t>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t>
  </si>
  <si>
    <t>Durarán tres años en sus cargos. (aun no es actualizado en el certificado de directorio) si en la escritura publica de año 2019</t>
  </si>
  <si>
    <t>07-06-2017 y cesó el 7 de junio de 2020.</t>
  </si>
  <si>
    <t xml:space="preserve">Certificado de Vigencia Folio N° 500355131945, de 09 de noviembre de 2020, emitido por el Servicio de Registro Civil e Identificación.
</t>
  </si>
  <si>
    <t>Presidente: 
José Eleno Lagos Ortiz, 
Vicepresidente:
Flavio Félix Hitschfeld Ruiz, 
Secretaria:
María Patricia Muñoz Maureira
Tesorero:
Lorenzo Gálmez Elgueta, 
Directora Ejecutiva:
Ana María Leal Ugalde, 
De acuerdo a Acta de Sesión Extraordinaria de Directorio, de fecha 13 de mayo de 2020, reducida a escritura pública de fecha 15 de mayo de 2020, en la Notaría de Santiago, de doña Nancy de la Fuente Hernández.</t>
  </si>
  <si>
    <t xml:space="preserve">13 de mayo de 2020 al 13 de mayo de 2025.
</t>
  </si>
  <si>
    <t>Presidente: 
José Eleno Lagos Ortiz,
Poderes para actuar individualmente:
José Lagos Ortiz, 
Lorenzo Gálmez Elgueta, María Lucía Gálmez Elgueta</t>
  </si>
  <si>
    <t xml:space="preserve">Pbro. Ricardo Andrés Oliva Salazar, 
</t>
  </si>
  <si>
    <t>Presidente: 
Miguel Luis Huerta Ortiz
Secretario: 
Jeanette Mariela Muga Álvarez 
Tesorero: 
Araceli Carrasco Henríquez 
Suplentes: 
1er Director: 
Luz Marina Huerta Ortiz 1
2do Director: 
Teresa Del Carmen Gonzalez Caceres 
3er Director: 
Michelle Jeanette Huerta Muga</t>
  </si>
  <si>
    <t xml:space="preserve">DIRECTORIO:
Presidente: José Sabat Marcos,  
Secretario: Simón Saavedra Céspedes, 
Tesorero: Rodrigo Oliver Varas, 
Directores:
Rodrigo Torres  Almonacid, 
Rudolf Fernando Kamke Tobar 
De acuerdo a Certificado de directorio Folio Nº 500329532753, de fecha 15 de julio de 2020,del Servicio de Registro Civil e Identificaciónción.
</t>
  </si>
  <si>
    <t>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t>
  </si>
  <si>
    <t>Certificado de Vigencia de persona jurídica sin fines de lucro, Folio N° 500356256835, emitido con fecha 16 de noviembre de 2020, por el Servicio de Registro Civil e Identificación</t>
  </si>
  <si>
    <t>Corporación Integral Educativa y Social para el Desarrollo de la Comunidad- (JUEGATELA)</t>
  </si>
  <si>
    <t>02 de julio de 2020 al 17 de septiembre de 2022</t>
  </si>
  <si>
    <t xml:space="preserve">PRESIDENTE: 
DARKO MICHEL LOUIT NEVISTIC
VICEPRESIDENTE 
FABIO MAGRIN 
SECRETARIO:
FRANCISCO JAVIER AGUIRRE GRAPIN
TESORERO: 
RODRIGO IZURIETA KAUSEL 
DIRECTOR:
CARLOS ANDRES DE COSTA-NORA MONTI 
</t>
  </si>
  <si>
    <t>04 de septiembre de 2020 al 04 de septiembre de 2023</t>
  </si>
  <si>
    <t>Representante Legal: *se solicita aclarar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t>
  </si>
  <si>
    <t xml:space="preserve">Certificado de vigencia, folio Nº 500344703890, de fecha 08 de septiembre de 2020, del Servicio de Registro Civil e Identificación. 
</t>
  </si>
  <si>
    <t xml:space="preserve">Presidenta: Ana María Ordenes Lopez, 
Vicepresidenta: Ximena Godoy Kü, 
Tesorero: Javier Armando Rivera Arce, 
Secretaria: Juana Maricel Yañez Alvarado, 
Director: Víctor Hugo Nogales Flores, 
Consta en Certificado de directorio, folio Nº 500344703911, de fecha 09 de septiembre de 2020, del Servicio de Registro Civil e Identificación.  </t>
  </si>
  <si>
    <t>Certificado de Vigencia, Folio Nº 500356266359, emitido con fecha 16 de noviembre de 2020, por el Servicio de Registro Civil e Identificación.</t>
  </si>
  <si>
    <t>Presidente: Amanda Belén Aceituno Quezada,
Tesorera: Tatiana del pilar Quezada Torres</t>
  </si>
  <si>
    <t>Directorio provisorio de fecha 25 de julio de 2020, durará hasta nueva Asamblea General de socios</t>
  </si>
  <si>
    <t xml:space="preserve">Presidente: Amanda Belén Aceituno Quezada, </t>
  </si>
  <si>
    <t xml:space="preserve">Certificado de Vigencia, folio Nº 354142488, de fecha 04 de noviembre de 2020, del Servicio del Registro Civil e Identificación.
</t>
  </si>
  <si>
    <t xml:space="preserve">Tomás Moro N° 1431, comuna de Las Condes, Región Metropolitana.
</t>
  </si>
  <si>
    <t>934105466- 971635538</t>
  </si>
  <si>
    <t>info@juegatela.cl</t>
  </si>
  <si>
    <t>Se acompaña Certificado de Antecedentes Financieros correspondiente al año 2019, aprobados por el Subdepartamento de Supervisión Financiera Nacional.</t>
  </si>
  <si>
    <t xml:space="preserve">Se acompaña certificado financiero de la Institución, correspondiente a antecedentes del año 2019 aprobado por el Sub Depto Supervisión Financiera. </t>
  </si>
  <si>
    <t>Certificado financiero año 2019, aprobados por el Sub Departamento de Supervisión Financiera Nacional .</t>
  </si>
  <si>
    <t>Se acompaña Certificado Financiero del año 2019, aprobados por el Subdepartamento de Supervisión Financiera Nacional.</t>
  </si>
  <si>
    <t>Se acompaña certificado financiero correspondiente al año 2019 aprobado por el  Sub Departamento de Supervisión Financiera Nacional.</t>
  </si>
  <si>
    <t>Antecedentes financieros correspondientes al año 2019, aprobados por el Subdepartamento de Supervisión Financiera</t>
  </si>
  <si>
    <t>Se acompaña certificado de antecedentes financiares año 2019  aprobado por el Departamento de Supervisión financiera</t>
  </si>
  <si>
    <t xml:space="preserve">Antecedentes financieros correspondientes al año 2019, aprobados por el Subdepartamento de Supervisión Financiera
</t>
  </si>
  <si>
    <t xml:space="preserve">Se acompaña Certificado Financiero año 2019, aprobados por el Subdepartamento de Supervisión Financiera Nacional.
</t>
  </si>
  <si>
    <t>Se acompaña certificado financiero correspondiente al año 2019, aprobados por  Supervisión Financiera Nacional.</t>
  </si>
  <si>
    <t xml:space="preserve"> Certificado de Antecedentes Financieros del año 2019, aprobados por el Subdepartamento de Supervisión Financiera Nacional</t>
  </si>
  <si>
    <t>Indefinida. Certificado emitido por Pbro. Silvio Jara Ramírez, Vicario General del Obispado de San Ambrosio de Linares, de noviembre de 2020.</t>
  </si>
  <si>
    <t xml:space="preserve">Presidente: 
Monseñor Tomislav Koljatic Maroevic, 
Consejeros:
Pbro. Luis Fuentealba Sánchez,
Judith Villagran Molina, 
Pbro. José Ulloa Oliveros, 
Rodrigo Barrera Ruz, 
</t>
  </si>
  <si>
    <t>Se acompaña certificado financiero correspondiente al año 2019, aprobados por Supervisión Financiera Nacional.</t>
  </si>
  <si>
    <t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t>
  </si>
  <si>
    <t>Certificado de Vigencia Folio Nº 500355159900, de fecha 9 de noviembre de 2020, del Servicio de Registro Civil e Identificación.</t>
  </si>
  <si>
    <t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t>
  </si>
  <si>
    <t xml:space="preserve">                         Última Elección de Directorio: 31 de marzo de 2020.
Duración: agosto 2020 a agosto de 2022.
</t>
  </si>
  <si>
    <t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t>
  </si>
  <si>
    <t>Se acompaña Certificado de Antecedentes Financieros del año 2019, aprobados por el Subdepartamento de Supervisión Nacional.</t>
  </si>
  <si>
    <t>director.mesp@gmail.com</t>
  </si>
  <si>
    <t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t>
  </si>
  <si>
    <t xml:space="preserve">Presidente: 
Felipe Andrés Medina Velásquez, 
Secretario:
Edson Brito Araya, RUT Nº                
Tesorera:
Cristina Jacqueline León Carvajal,                                                                         Directora:
Pamela Medina Velasquez RUN N° 16.785.972-0
</t>
  </si>
  <si>
    <t xml:space="preserve">De 17 de abril de 2020 a 17 de abril de 2023.
</t>
  </si>
  <si>
    <t>Certificado de Vigencia folio Nº 500356223859, emitido por el SRCeI, con fecha 15 de noviembre de 2020.</t>
  </si>
  <si>
    <t xml:space="preserve">Se acompaña certificado financiero correspondiente al año 2019, aprobado por el Sub Departamento de Supervisión Financiera Nacional. </t>
  </si>
  <si>
    <t>Corporación Ahora (ex Corporación Menores de la Calle Ahora)</t>
  </si>
  <si>
    <t>Certificado de Vigencia extendido por el SRCeI, folio Nº 500355844114, de fecha 17 de noviembre de 2020.</t>
  </si>
  <si>
    <t xml:space="preserve"> 5 años
24 de octubre de 2019 al 24 de octubre del 2024
</t>
  </si>
  <si>
    <t>Certificado de Vigencia Folio Nº 500342203697, de 24 de agosto de 2020 del Servicio de Registro Civil e Identificación.</t>
  </si>
  <si>
    <t xml:space="preserve">DIRECTORIO:
Presidente: José Esteban Raúl Ahumada Figueroa, 
Secretario: Martín Santa María Oyanadel, 
Tesorero: Ricardo Majluf Sapag, 
CONSEJEROS:
Matthew Andrew Lyons,
Maria Jesus Egaña Velarde 
Pablo Vicente Gonzalez Figari </t>
  </si>
  <si>
    <t>3 años, fecha de nombramiento 2 de octubre de 2017 cesó el 2 de octubre de 2020.
No esta vigente</t>
  </si>
  <si>
    <t xml:space="preserve"> 2876235 – 2871238</t>
  </si>
  <si>
    <t xml:space="preserve">ENVIADOS  ANTECEDENTES CORRESPONDIENTES AL AÑO 2019, aprobado por el SUB DEPARTAMENTO DE SUPERVISIÓN FINANCIERA </t>
  </si>
  <si>
    <t>Se acompañan antecedentes financieros de la Institución correspondientes al año 2019, aprobados por el Subdepartamento de Supervisión Financiera Nacional.</t>
  </si>
  <si>
    <t>Certificado de Vigencia Folio Nº 80431062, de 10 de noviembre de 2020, emitido por el Servicio de Registro Civil e Identificación.</t>
  </si>
  <si>
    <t>Certificado de Vigencia Folio 500356752662, de fecha 18 de noviembre de 2020, emitido por el Servicio de Registro Civil e Identificación.</t>
  </si>
  <si>
    <t>Certificado de Vigencia Nº 01, de fecha 15 de septiembre de 2020, emitido por el Departamento de Personas Jurídicas de la SEREMI de Justicia y Derechos Humanos de la Región de Valparaíso.</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</si>
  <si>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</si>
  <si>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 xml:space="preserve">Certificado de Vigencia folio Nº 500313004503, de 21 de abril de 2020, del Servicio de Registro Civil e Identificación.
</t>
  </si>
  <si>
    <t>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t>
  </si>
  <si>
    <t xml:space="preserve">Presidente y Representante Legal: 
Cristián Gonzalo Espinoza Camus
Directoras:
Marina Alejandra Araos Gallardo,
Francisca Rojas Berguño                                Pueden actuar en forma conjunta o separada para representar a la institución. </t>
  </si>
  <si>
    <t>ra</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</si>
  <si>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t>
  </si>
  <si>
    <t>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t>
  </si>
  <si>
    <t xml:space="preserve">Certificado de Vigencia Folio Nº 500356430185, de 16 de noviembre de 2020, emitido por el Servicio de Registro Civil e Identificación.
</t>
  </si>
  <si>
    <t xml:space="preserve">Teléfonos: Patricia Caselli de la carrera: Representante legal –  973042713
Carlos Espinoza Villanueva: Vicepresidente
95776114
Oficina: 232541305 Central
PIE JOVEN EN RED MAIPU: 22 9208838
PIE ENACCION JOVEN QUILICURA: 22 8130821
</t>
  </si>
  <si>
    <t xml:space="preserve">
corporacion.carloscasanueva@gmail.com acentral.ccc@gmail.com</t>
  </si>
  <si>
    <t>Certificado correspondiente al año 2019, aprobado por el Sub Departamento de Supervisión Financiera.</t>
  </si>
  <si>
    <t xml:space="preserve">Dr. Eduardo Cruz-Cocke N° 372, Santiago Región Metropolitana.
</t>
  </si>
  <si>
    <t>Se acompañan antecedentes financieros actualizados al año 2019,  aprobados por el Departamento de Administración y Finanzas.</t>
  </si>
  <si>
    <t>Certificado de Vigencia folio Nº 500356609686, emitido por el SRCeI, con fecha 17 de noviembre de 2020.</t>
  </si>
  <si>
    <t xml:space="preserve">Avate Molina Nº623, Localidad de Maipo, comuna de Buin, región Metropolitana
</t>
  </si>
  <si>
    <t xml:space="preserve">9855136069 Administración
992225747 REM PER Quillahua </t>
  </si>
  <si>
    <t>hogarquillahua@yahoo.es</t>
  </si>
  <si>
    <t>02 de noviembre de 2020 al 02 de noviembre del 2023</t>
  </si>
  <si>
    <t xml:space="preserve">Certificado de Antecedentes Financieros del año 2019, aprobados por el Subdepartamento de Supervisión Nacional.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</si>
  <si>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500355421332, otorgado el 10 de noviembre de 2020, ello aconteció el 21 de agosto de 1995, bajo el Nº de inscripción 10323.
</t>
  </si>
  <si>
    <t>Certificado de Vigencia Folio N.º 500355421332, otorgado el 10 de noviembre de 2020, del Servicio de Registro Civil e Identificación</t>
  </si>
  <si>
    <t>corporacioncrateduc@gmail.com</t>
  </si>
  <si>
    <t>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10 de noviembre del 2020, folio: 500355421630.</t>
  </si>
  <si>
    <t>•	info@fundacionmicasa.cl</t>
  </si>
  <si>
    <t xml:space="preserve">Certificado de Vigencia de Persona Jurídica sin Fines de Lucro, Folio Nº 500356492827, de 17 de noviembre de 2020, del Servicio de Registro Civil e Identificación.
</t>
  </si>
  <si>
    <t xml:space="preserve">Certificado de antecedentes financieros correspondientes al año 2019 aprobados por el Subdepartamento de Supervisión Financiera Nacional </t>
  </si>
  <si>
    <t>Certificado de Vigencia Folio Nº 500350553418, de 15 de octubre de 2020, otorgado por el Servicio de Registro Civil e Identificación.</t>
  </si>
  <si>
    <t>Fonos: 71-2231052 71-2210857
71-2231065</t>
  </si>
  <si>
    <t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t>
  </si>
  <si>
    <t>Tres  años</t>
  </si>
  <si>
    <t>Del 6 de julio de 2018 al 6 de julio de 2021.
Según consta en Certificado de vigencia de directorio de persona jurídica sin fines de lucro, folio N° 500350553467, de 15 de octubre de 2020, emitido por el Servicio de Registro Civil e Identificación.</t>
  </si>
  <si>
    <t>Certificado de antecedentes financieros correspondientes al año 2019 aprobados por el Subdepartamento de Supervisión Nacional.</t>
  </si>
  <si>
    <t xml:space="preserve">Juan Enrique Vargas Roa, 
Fernando Iván Alvarado Vega, 
</t>
  </si>
  <si>
    <t>Se acompaña Certificado de la Institución correspondiente a antecedentes financieros del año 2019, aprobados por el Sub Departamento de Supervisión Financiera.</t>
  </si>
  <si>
    <t>Certificado de Vigencia folio N° 500356904203, de fecha 19 de noviembre de 2020, del Servicio de Registro Civil e Identificación</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</si>
  <si>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500356904240, de fecha 19 de noviembre de 2020, del Servicio de Registro Civil e Identificación.
Directores: 
Stefan Andreas Stolzenbach Santa María, 
María Cristina Stolzenbach Jiménez, 
María Francisca Stolzenbach Santa María,
Cristóbal Ziegel Rosales, 
Daniela Kunstmann Barba, 
</t>
  </si>
  <si>
    <t>5 años, de acuerdo a certificado de persona jurídica folio N° 500356904240, de fecha 19 de noviembre de 2020, del Servicio de Registro Civil e Identificación</t>
  </si>
  <si>
    <t xml:space="preserve">17 de noviembre de 2016 al 17 de noviembre de 2021.
</t>
  </si>
  <si>
    <t xml:space="preserve">Presidente: Amelia Lina Barba Rouse, </t>
  </si>
  <si>
    <t xml:space="preserve">Se acompañan antecedentes financieros correspondientes al año 2019, aprobados por la Unidad de Supervisión Financiera.
</t>
  </si>
  <si>
    <t xml:space="preserve">Acompaña certificado financiero correspondiente al año 2019, aprobado por el Sub Departamento de Supervisión Nacional. </t>
  </si>
  <si>
    <t xml:space="preserve">
Orden de la Bienaventurada Virgen María de la Merced o Congregación Provincia Mercedaria de Chile.
</t>
  </si>
  <si>
    <t>Antecedentes Financieros correspondientes al año 2019 aprobados por el Subdepartamento de Supervisión Financiera Nacional.</t>
  </si>
  <si>
    <t>562 27834100</t>
  </si>
  <si>
    <t xml:space="preserve">cruzroja@cruzroja.cl
www.cruzroja.cl
</t>
  </si>
  <si>
    <t xml:space="preserve">Presidenta Nacional: 
María Teresa Cienfuegos Ugarte, 
Primera Vicepresidenta: 
Rosario Sau Vásquez, 
Segunda Vicepresidenta: 
Ana María Orellana Sepúlveda, 
Secretario: 
Felipe González Godoy
Tesorera Nacional: 
Aurora Sánchez Urrutia, </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</si>
  <si>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</si>
  <si>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</si>
  <si>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 4 años.</t>
  </si>
  <si>
    <t>huidif.esc.hog@gmail.com</t>
  </si>
  <si>
    <t xml:space="preserve">Certificado de vigencia de persona jurídica sin fines de lucro, folio Nº 500354160689, de fecha 04 de noviembre de 2020, emitido por el Servicio de Registro Civil e Identificación.
</t>
  </si>
  <si>
    <t>Certificado de Vigencia Folio Nº 500355694400, otorgado el 11 de noviembre de 2020, del Servicio de Registro Civil e Identificación.</t>
  </si>
  <si>
    <t>Presidente: 
Karen Edilia Briones Farias
Vicepresidente:
Verónica González Acevedo, 
Tesorero:
Denisse Vanessa Araya Gallardo, 
Consta en Certificado de persona jurídica si fines lucro Folio Nº 500355694434, otorgado el 11 de noviembre de 2020, del Servicio de Registro Civil e Identificación</t>
  </si>
  <si>
    <t>06 de junio de 2019 al 06 de junio de 2024.</t>
  </si>
  <si>
    <t xml:space="preserve">Presidente:
Karen Edilia Briones Farias,
Director Ejecutivo. 
Ramiro Rodrigo González Figueroa, 
</t>
  </si>
  <si>
    <t>Certificado de Vigencia Folio Nº 500356920296, de 19 de noviembre de 2020, del Servicio de Registro Civil e Identificación.</t>
  </si>
  <si>
    <t>Antecedentes financieros correspondientes al año 2019 aprobados por el Sub Departamento de Supervisión Financiera Nacional.</t>
  </si>
  <si>
    <t>Celular: 941659628</t>
  </si>
  <si>
    <t>Se acompañan antecedentes financieros, correspondientes al año 2019, aprobados por el  Sub Departamento de Supervisión Financiera Nacional.</t>
  </si>
  <si>
    <t>Certificado financiero correspondiente al año 2020, aprobado por el Sub Departamento de Supervisión Financiera.</t>
  </si>
  <si>
    <t>Se acompaña Certificado de la Institución, correspondiente a antecedentes financieros del año 2019, aprobados por el Sub Departamento de Supervisión Financiera Nacional.</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</si>
  <si>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</si>
  <si>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500358060068, otorgado el 25 de noviembre de 2020, ello aconteció el 08 de noviembre de 2017, bajo el Nº de inscripción 266490
</t>
  </si>
  <si>
    <t xml:space="preserve">Certificado de Vigencia Folio Nº 500358059932, otorgado el 25 de noviembre de 2020, del Servicio de Registro Civil e Identificación.
</t>
  </si>
  <si>
    <t xml:space="preserve">Presidente: 
MARIBEL MARGARITA NIETO ALONSO, 
Vicepresidente:
GERARDO LORENZO CORTES GONZALEZ, 
Secretario: 
AXEL ESTEBAN ROMAN HERRERA, 
Tesorero:
MARCELA LORENA SUAREZ CABRERA, 
Consta en Certificado de Directorio Folio Nº 500358060068, otorgado el 25 de noviembre de 2020, del Servicio de Registro Civil e Identificación.
</t>
  </si>
  <si>
    <t xml:space="preserve">Calle Granada N° 1312, El Retiro, comuna de Quilpué, Región de Valparaíso
</t>
  </si>
  <si>
    <t>03 años (máximo 5 años)</t>
  </si>
  <si>
    <t>Antecedentes financieros correspondientes al año 2019 aprobador por el Sub Departamento de Supervisión Financiera Nacional.</t>
  </si>
  <si>
    <t>Certificado de vigencia Folio N° 500356369651, emitido con fecha 16 de noviembre de 2020, por el Servicio de Registro Civil e Identificación.</t>
  </si>
  <si>
    <t xml:space="preserve">Avenida Santa Inés N° 2606, esquina Gorrión, Población Libertad, Viña del Mar, Quinta Región.
</t>
  </si>
  <si>
    <t>Presidenta: Elizabeth Valencia González
Secretaria: Teresa Núñez San Martín
Tesorera: Libertad Pons Aravena
Directoras: 
Delfina Nancy Prado Farías
Jeannette Díaz Pinedo</t>
  </si>
  <si>
    <t>11 de octubre de 2019 al 11 de octubre de 2021</t>
  </si>
  <si>
    <t>81735100K</t>
  </si>
  <si>
    <t>70004310K</t>
  </si>
  <si>
    <t>75786200K</t>
  </si>
  <si>
    <t>Corporación  de Ayuda a la Familia</t>
  </si>
  <si>
    <t>72363900K</t>
  </si>
  <si>
    <t>65095565K</t>
  </si>
  <si>
    <t xml:space="preserve">709319000
</t>
  </si>
  <si>
    <t>65114762K</t>
  </si>
  <si>
    <t>65111456K</t>
  </si>
  <si>
    <t xml:space="preserve">
651387485
</t>
  </si>
  <si>
    <t>75979270K</t>
  </si>
  <si>
    <t>72499900K</t>
  </si>
  <si>
    <t>65087837K</t>
  </si>
  <si>
    <t>65951110k</t>
  </si>
  <si>
    <t>65068933K</t>
  </si>
  <si>
    <t xml:space="preserve">720513005 
</t>
  </si>
  <si>
    <t xml:space="preserve">651026814
</t>
  </si>
  <si>
    <t>65175495K</t>
  </si>
  <si>
    <t>72493000K</t>
  </si>
  <si>
    <t xml:space="preserve">657285609
</t>
  </si>
  <si>
    <t>75187300K</t>
  </si>
  <si>
    <t>70015680K</t>
  </si>
  <si>
    <t>70717000K</t>
  </si>
  <si>
    <t xml:space="preserve">
651564018
</t>
  </si>
  <si>
    <t>65070018K</t>
  </si>
  <si>
    <t>65160642K</t>
  </si>
  <si>
    <t>65766670K</t>
  </si>
  <si>
    <t xml:space="preserve">Fundación Educacional para el Desarrollo Integral del Menor o  Fundación Integra.
</t>
  </si>
  <si>
    <t>60511105K</t>
  </si>
  <si>
    <t>60511122K</t>
  </si>
  <si>
    <t>69240100K</t>
  </si>
  <si>
    <t>69151000K</t>
  </si>
  <si>
    <t>69020200K</t>
  </si>
  <si>
    <t>69120300K</t>
  </si>
  <si>
    <t>69265000K</t>
  </si>
  <si>
    <t>69080400K</t>
  </si>
  <si>
    <t>69180500K</t>
  </si>
  <si>
    <t>69150400K</t>
  </si>
  <si>
    <t>69250500K</t>
  </si>
  <si>
    <t>69141700k</t>
  </si>
  <si>
    <t>69190900K</t>
  </si>
  <si>
    <t>69030600K</t>
  </si>
  <si>
    <t>69220400K</t>
  </si>
  <si>
    <t>69200700K</t>
  </si>
  <si>
    <t>69100600K</t>
  </si>
  <si>
    <t>69264400K</t>
  </si>
  <si>
    <t>69170100K</t>
  </si>
  <si>
    <t>69130700K</t>
  </si>
  <si>
    <t>69071700K</t>
  </si>
  <si>
    <t>69254000K</t>
  </si>
  <si>
    <t>69061300K</t>
  </si>
  <si>
    <t>69060700K</t>
  </si>
  <si>
    <t>69072300K</t>
  </si>
  <si>
    <t>69081000K</t>
  </si>
  <si>
    <t>69191500K</t>
  </si>
  <si>
    <t xml:space="preserve">654526001
</t>
  </si>
  <si>
    <t xml:space="preserve">65571720K
</t>
  </si>
  <si>
    <t>71593700K</t>
  </si>
  <si>
    <t>71877800K</t>
  </si>
  <si>
    <t>65266900K</t>
  </si>
  <si>
    <t>65469480K</t>
  </si>
  <si>
    <t>72282900K</t>
  </si>
  <si>
    <t>65160754K</t>
  </si>
  <si>
    <t>74962700K</t>
  </si>
  <si>
    <t>65009073K</t>
  </si>
  <si>
    <t>65165937K</t>
  </si>
  <si>
    <t>65076983K</t>
  </si>
  <si>
    <t xml:space="preserve">759960009
</t>
  </si>
  <si>
    <t>65069113k</t>
  </si>
  <si>
    <t>72793300K</t>
  </si>
  <si>
    <t>65223920K</t>
  </si>
  <si>
    <t xml:space="preserve">
759733800</t>
  </si>
  <si>
    <t>65114065K</t>
  </si>
  <si>
    <t xml:space="preserve">Se acompaña Certificado de Antecedentes Financieros, correspondientes al año 20010,  autorizado por el Subdepartamento de Supervisión Financiera Nacional.
</t>
  </si>
  <si>
    <t xml:space="preserve">651657121
</t>
  </si>
  <si>
    <t>70643500K</t>
  </si>
  <si>
    <t>80066523K</t>
  </si>
  <si>
    <t>70301500K</t>
  </si>
  <si>
    <t>61607900K</t>
  </si>
  <si>
    <t>73923400K</t>
  </si>
  <si>
    <t xml:space="preserve">70990700K
</t>
  </si>
  <si>
    <t>(Esta información está confeccionada de acuerdo al artículo 5 del Reglamento N° 375 de la Ley N° 19.862)</t>
  </si>
  <si>
    <t>MONTO ACUMULADO</t>
  </si>
  <si>
    <t xml:space="preserve">REGION Y COMUNA DONDE LA TRANSFERENCIA DE FONDOS PUBLICOS SE MATERIALIZARA </t>
  </si>
  <si>
    <t>LEY 20.032</t>
  </si>
  <si>
    <t>SUBVENCIÓN SENAME</t>
  </si>
  <si>
    <t>OSORNO</t>
  </si>
  <si>
    <t>ANTOFAGASTA</t>
  </si>
  <si>
    <t>CALAMA</t>
  </si>
  <si>
    <t>CALERA</t>
  </si>
  <si>
    <t>QUILLOTA</t>
  </si>
  <si>
    <t>QUILPUE</t>
  </si>
  <si>
    <t>SAN FELIPE</t>
  </si>
  <si>
    <t>VALPARAISO</t>
  </si>
  <si>
    <t>VIÑA DEL MAR</t>
  </si>
  <si>
    <t>TRAIGUEN</t>
  </si>
  <si>
    <t>CONSTITUCION</t>
  </si>
  <si>
    <t>COQUIMBO</t>
  </si>
  <si>
    <t>LOS ANGELES</t>
  </si>
  <si>
    <t>MAULE</t>
  </si>
  <si>
    <t>BUIN</t>
  </si>
  <si>
    <t>CERRILLOS</t>
  </si>
  <si>
    <t>QUINTERO</t>
  </si>
  <si>
    <t>RANCAGUA</t>
  </si>
  <si>
    <t>TALCA</t>
  </si>
  <si>
    <t>ARICA</t>
  </si>
  <si>
    <t>CAÑETE</t>
  </si>
  <si>
    <t>COIHAIQUE</t>
  </si>
  <si>
    <t>CURANILAHUE</t>
  </si>
  <si>
    <t>LA LIGUA</t>
  </si>
  <si>
    <t>POZO ALMONTE</t>
  </si>
  <si>
    <t>VALLENAR</t>
  </si>
  <si>
    <t>ANCUD</t>
  </si>
  <si>
    <t>CASTRO</t>
  </si>
  <si>
    <t>CAUQUENES</t>
  </si>
  <si>
    <t>CHIGUAYANTE</t>
  </si>
  <si>
    <t>CHILLAN</t>
  </si>
  <si>
    <t>CHIMBARONGO</t>
  </si>
  <si>
    <t>CORONEL</t>
  </si>
  <si>
    <t>CURICO</t>
  </si>
  <si>
    <t>FUTRONO</t>
  </si>
  <si>
    <t>ILLAPEL</t>
  </si>
  <si>
    <t>LA SERENA</t>
  </si>
  <si>
    <t>LA UNION</t>
  </si>
  <si>
    <t>LOS LAGOS</t>
  </si>
  <si>
    <t>LOTA</t>
  </si>
  <si>
    <t>MAIPU</t>
  </si>
  <si>
    <t>MELIPILLA</t>
  </si>
  <si>
    <t>PAILLACO</t>
  </si>
  <si>
    <t>PANGUIPULLI</t>
  </si>
  <si>
    <t>PEÑAFLOR</t>
  </si>
  <si>
    <t>PUDAHUEL</t>
  </si>
  <si>
    <t>PUENTE ALTO</t>
  </si>
  <si>
    <t>PUERTO MONTT</t>
  </si>
  <si>
    <t>QUELLON</t>
  </si>
  <si>
    <t>QUILICURA</t>
  </si>
  <si>
    <t>RENCA</t>
  </si>
  <si>
    <t>RIO BUENO</t>
  </si>
  <si>
    <t>SAN ANTONIO</t>
  </si>
  <si>
    <t>SAN FERNANDO</t>
  </si>
  <si>
    <t>SAN PEDRO DE LA PAZ</t>
  </si>
  <si>
    <t>SANTA CRUZ</t>
  </si>
  <si>
    <t>TALAGANTE</t>
  </si>
  <si>
    <t>VALDIVIA</t>
  </si>
  <si>
    <t>VILLA ALEMANA</t>
  </si>
  <si>
    <t>YUMBEL</t>
  </si>
  <si>
    <t>LA PINTANA</t>
  </si>
  <si>
    <t>COLINA</t>
  </si>
  <si>
    <t>HUALPEN</t>
  </si>
  <si>
    <t>LA CISTERNA</t>
  </si>
  <si>
    <t>LA REINA</t>
  </si>
  <si>
    <t>ÑUÑOA</t>
  </si>
  <si>
    <t>PAINE</t>
  </si>
  <si>
    <t>SAN JOAQUIN</t>
  </si>
  <si>
    <t>EL BOSQUE</t>
  </si>
  <si>
    <t>MACUL</t>
  </si>
  <si>
    <t>PEDRO AGUIRRE CERDA</t>
  </si>
  <si>
    <t>ANDACOLLO</t>
  </si>
  <si>
    <t>CALDERA</t>
  </si>
  <si>
    <t>COPIAPO</t>
  </si>
  <si>
    <t>FREIRINA</t>
  </si>
  <si>
    <t>OVALLE</t>
  </si>
  <si>
    <t>VICUÑA</t>
  </si>
  <si>
    <t>PUNTA ARENAS</t>
  </si>
  <si>
    <t>CONCHALI</t>
  </si>
  <si>
    <t>LA FLORIDA</t>
  </si>
  <si>
    <t>PEÑALOLEN</t>
  </si>
  <si>
    <t>BULNES</t>
  </si>
  <si>
    <t>SAAVEDRA</t>
  </si>
  <si>
    <t>EL QUISCO</t>
  </si>
  <si>
    <t>TALCAHUANO</t>
  </si>
  <si>
    <t>ESTACION CENTRAL</t>
  </si>
  <si>
    <t>RECOLETA</t>
  </si>
  <si>
    <t>RENGO</t>
  </si>
  <si>
    <t>SAN BERNARDO</t>
  </si>
  <si>
    <t>GRANEROS</t>
  </si>
  <si>
    <t>CALBUCO</t>
  </si>
  <si>
    <t>CALERA DE TANGO</t>
  </si>
  <si>
    <t>COCHRANE</t>
  </si>
  <si>
    <t>ERCILLA</t>
  </si>
  <si>
    <t>FUTALEUFU</t>
  </si>
  <si>
    <t>HUASCO</t>
  </si>
  <si>
    <t>LA GRANJA</t>
  </si>
  <si>
    <t>LAMPA</t>
  </si>
  <si>
    <t>LO PRADO</t>
  </si>
  <si>
    <t>MARIQUINA</t>
  </si>
  <si>
    <t>SAN CARLOS</t>
  </si>
  <si>
    <t>SAN RAMON</t>
  </si>
  <si>
    <t>TALTAL</t>
  </si>
  <si>
    <t>TIRUA</t>
  </si>
  <si>
    <t>VICTORIA</t>
  </si>
  <si>
    <t>PELLUHUE</t>
  </si>
  <si>
    <t>ISLA DE PASCUA</t>
  </si>
  <si>
    <t>VILLARRICA</t>
  </si>
  <si>
    <t>SAN VICENTE</t>
  </si>
  <si>
    <t>CUREPTO</t>
  </si>
  <si>
    <t>LEBU</t>
  </si>
  <si>
    <t>LICANTEN</t>
  </si>
  <si>
    <t>LINARES</t>
  </si>
  <si>
    <t>LO ESPEJO</t>
  </si>
  <si>
    <t>MULCHEN</t>
  </si>
  <si>
    <t>NATALES</t>
  </si>
  <si>
    <t>PARRAL</t>
  </si>
  <si>
    <t>SAN CLEMENTE</t>
  </si>
  <si>
    <t>SAN JAVIER</t>
  </si>
  <si>
    <t>SAN MIGUEL</t>
  </si>
  <si>
    <t>VILCUN</t>
  </si>
  <si>
    <t>LA CRUZ</t>
  </si>
  <si>
    <t>LIMACHE</t>
  </si>
  <si>
    <t>COMBARBALA</t>
  </si>
  <si>
    <t>SALAMANCA</t>
  </si>
  <si>
    <t>HUECHURABA</t>
  </si>
  <si>
    <t>SAN JOSE DE MAIPO</t>
  </si>
  <si>
    <t>CURARREHUE</t>
  </si>
  <si>
    <t>LOS MUERMOS</t>
  </si>
  <si>
    <t>LOS ANDES</t>
  </si>
  <si>
    <t>PEUMO</t>
  </si>
  <si>
    <t>ALTO HOSPICIO</t>
  </si>
  <si>
    <t>AYSEN</t>
  </si>
  <si>
    <t>CERRO NAVIA</t>
  </si>
  <si>
    <t>PUNITAQUI</t>
  </si>
  <si>
    <t>QUINTA NORMAL</t>
  </si>
  <si>
    <t>HUALQUI</t>
  </si>
  <si>
    <t>PICHIDEGUA</t>
  </si>
  <si>
    <t>PUERTO VARAS</t>
  </si>
  <si>
    <t>PORVENIR</t>
  </si>
  <si>
    <t>ARAUCO</t>
  </si>
  <si>
    <t>PENCO</t>
  </si>
  <si>
    <t>MOLINA</t>
  </si>
  <si>
    <t>CABILDO</t>
  </si>
  <si>
    <t>CASABLANCA</t>
  </si>
  <si>
    <t>CATEMU</t>
  </si>
  <si>
    <t>LLAYLLAY</t>
  </si>
  <si>
    <t>OLMUE</t>
  </si>
  <si>
    <t>PUCHUNCAVI</t>
  </si>
  <si>
    <t>PUTAENDO</t>
  </si>
  <si>
    <t>CURACAVI</t>
  </si>
  <si>
    <t>TOME</t>
  </si>
  <si>
    <t>YUNGAY</t>
  </si>
  <si>
    <t>CARAHUE</t>
  </si>
  <si>
    <t>LAUTARO</t>
  </si>
  <si>
    <t>NUEVA IMPERIAL</t>
  </si>
  <si>
    <t>CARTAGENA</t>
  </si>
  <si>
    <t>CHAÑARAL</t>
  </si>
  <si>
    <t>CONCON</t>
  </si>
  <si>
    <t>HUALAIHUE</t>
  </si>
  <si>
    <t>LOS VILOS</t>
  </si>
  <si>
    <t>MARIA ELENA</t>
  </si>
  <si>
    <t>MAULLIN</t>
  </si>
  <si>
    <t>PELARCO</t>
  </si>
  <si>
    <t>TOCOPILLA</t>
  </si>
  <si>
    <t>PETORCA</t>
  </si>
  <si>
    <t>MAFIL</t>
  </si>
  <si>
    <t>FREIRE</t>
  </si>
  <si>
    <t>LONCOCHE</t>
  </si>
  <si>
    <t>PITRUFQUEN</t>
  </si>
  <si>
    <t>PADRE LAS CASAS</t>
  </si>
  <si>
    <t>DIEGO DE ALMAGRO</t>
  </si>
  <si>
    <t>LLANQUIHUE</t>
  </si>
  <si>
    <t>PUCON</t>
  </si>
  <si>
    <t>CURACAUTIN</t>
  </si>
  <si>
    <t>GALVARINO</t>
  </si>
  <si>
    <t>CHILLAN VIEJO</t>
  </si>
  <si>
    <t>CODEGUA</t>
  </si>
  <si>
    <t>GORBEA</t>
  </si>
  <si>
    <t>CISNES</t>
  </si>
  <si>
    <t>MEJILLONES</t>
  </si>
  <si>
    <t>PURRANQUE</t>
  </si>
  <si>
    <t>SAN PEDRO</t>
  </si>
  <si>
    <t>MONTE PATRIA</t>
  </si>
  <si>
    <t>FRUTILLAR</t>
  </si>
  <si>
    <t>PICA</t>
  </si>
  <si>
    <t>PIRQUE</t>
  </si>
  <si>
    <t>COLLIPULLI</t>
  </si>
  <si>
    <t>MACHALI</t>
  </si>
  <si>
    <t>ISLA DE MAIPO</t>
  </si>
  <si>
    <t>CHEPICA</t>
  </si>
  <si>
    <t>REQUINOA</t>
  </si>
  <si>
    <t>QUINTA DE TILCOCO</t>
  </si>
  <si>
    <t>NACIMIENTO</t>
  </si>
  <si>
    <t>COELEMU</t>
  </si>
  <si>
    <t>QUIRIHUE</t>
  </si>
  <si>
    <t>SANTA BARBARA</t>
  </si>
  <si>
    <t>PLACILLA</t>
  </si>
  <si>
    <t>QUILLON</t>
  </si>
  <si>
    <t>EL MONTE</t>
  </si>
  <si>
    <t>FLORIDA</t>
  </si>
  <si>
    <t>TEODORO SCHMIDT</t>
  </si>
  <si>
    <t>CHILE CHICO</t>
  </si>
  <si>
    <t>PICHILEMU</t>
  </si>
  <si>
    <t>COLTAUCO</t>
  </si>
  <si>
    <t>MARCHIHUE</t>
  </si>
  <si>
    <t>PERALILLO</t>
  </si>
  <si>
    <t>SAN NICOLAS</t>
  </si>
  <si>
    <t>PADRE HURTADO</t>
  </si>
  <si>
    <t>HIJUELAS</t>
  </si>
  <si>
    <t>PALENA</t>
  </si>
  <si>
    <t>ZAPALLAR</t>
  </si>
  <si>
    <t>CHOLCHOL</t>
  </si>
  <si>
    <t>SAN IGNACIO</t>
  </si>
  <si>
    <t>FRESIA</t>
  </si>
  <si>
    <t>MALLOA</t>
  </si>
  <si>
    <t>RIO IBAÑEZ</t>
  </si>
  <si>
    <t>HUARA</t>
  </si>
  <si>
    <t>LAGO RANCO</t>
  </si>
  <si>
    <t>CORRAL</t>
  </si>
  <si>
    <t>PUREN</t>
  </si>
  <si>
    <t>CANELA</t>
  </si>
  <si>
    <t>CABO DE HORNOS</t>
  </si>
  <si>
    <t>CUNCO</t>
  </si>
  <si>
    <t>SANTA JUANA</t>
  </si>
  <si>
    <t>COIHUECO</t>
  </si>
  <si>
    <t>CABRERO</t>
  </si>
  <si>
    <t>TIL TIL</t>
  </si>
  <si>
    <t>ALTO DEL CARMEN</t>
  </si>
  <si>
    <t>TIERRA AMARILLA</t>
  </si>
  <si>
    <t>SAN JUAN DE LA COSTA</t>
  </si>
  <si>
    <t>CHANCO</t>
  </si>
  <si>
    <t>PALMILLA</t>
  </si>
  <si>
    <t>QUINCHAO</t>
  </si>
  <si>
    <t>PUTRE</t>
  </si>
  <si>
    <t>SANTA MARIA</t>
  </si>
  <si>
    <t>VICHUQUEN</t>
  </si>
  <si>
    <t>SAN RAFAEL</t>
  </si>
  <si>
    <t>RINCONADA</t>
  </si>
  <si>
    <t>ROMERAL</t>
  </si>
  <si>
    <t>EL TABO</t>
  </si>
  <si>
    <t>PAIGUANO</t>
  </si>
  <si>
    <t>LA HIGUERA</t>
  </si>
  <si>
    <t>EL CARMEN</t>
  </si>
  <si>
    <t>MONTO MES DE DICIEMBRE</t>
  </si>
  <si>
    <t>Sandra Bertha Suárez Cordero</t>
  </si>
  <si>
    <t>226834204 
71 - 2215375</t>
  </si>
  <si>
    <t>ppfmicaeliano@gmail.com</t>
  </si>
  <si>
    <t>Certificado de Antecedentes Financieros correspondientes al año 2019, aprobados por el Subdepartamento de Supervisión Financiera Nacional.</t>
  </si>
  <si>
    <t xml:space="preserve">Certificado de Vigencia de Persona Jurídica Sin Fines Lucro Folio Nº 500361215957, de fecha 15 de diciembre de 2020, del Servicio de Registro Civil e Identificación.
</t>
  </si>
  <si>
    <t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t>
  </si>
  <si>
    <t>Del 30 de mayo de 2019 al 30 de mayo de 2021</t>
  </si>
  <si>
    <t xml:space="preserve">Presidenta: 
Marcela Andrea Vidal Saldivia, </t>
  </si>
  <si>
    <t>Fono fax 02-9960691-9960692.
978569114 (Marcela Vidal - presidenta)
949266772 (Pamela Godoy - vicepresidenta)</t>
  </si>
  <si>
    <t>www.aspaut.cl - aspaut@aspaut.cl 
asociacionaspaut@gmail.com
marcela.vidals@gmail.com
pamelagodoy35@gmail.com</t>
  </si>
  <si>
    <t xml:space="preserve">Certificado de antecedentes financieros correspondiente al año 2019, aprobado por el  Subdepartamento de Supervisión Financiera Nacional. </t>
  </si>
  <si>
    <t>Se acompaña Certificado de Antecedentes Financieros años 2019 aprobados por el Subdepartamento de Supervisión Financiera Nacional.</t>
  </si>
  <si>
    <t>Corporación Ayuda y Protege al Niño, Niña y Adolescente</t>
  </si>
  <si>
    <t>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t>
  </si>
  <si>
    <t>Certificado de Vigencia extendido por el SRCeI, Folio Nº500351248414, otorgado el 19 de octubre de 2020</t>
  </si>
  <si>
    <t>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t>
  </si>
  <si>
    <t xml:space="preserve">Presidente: 
GIONANNI FRANCESCO PASTORINI RIQUELME                                                  
Secretaria:
VERÓNICA CECILIA ORTÍZ RODRIGUEZ
Tesorera:
VALENTINA PAZSANDOVAL DÍAZ
Directora:
DANIA INÉS PINCHEIRA PASCAL
</t>
  </si>
  <si>
    <t>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t>
  </si>
  <si>
    <t xml:space="preserve">GIONANNI FRANCESCO PASTORINI RIQUELME                                                 </t>
  </si>
  <si>
    <t xml:space="preserve">Enrique Soro Nº1998, comuna de San Pedro de La Paz, región del Biobío.  </t>
  </si>
  <si>
    <t>41-2947165</t>
  </si>
  <si>
    <t>hogarbernarditaserrano@gmail.com</t>
  </si>
  <si>
    <t>Certificado de Antecedentes Financieros del año 2020, aprobados por Subdepartamento de Supervisión Nacional.</t>
  </si>
  <si>
    <t xml:space="preserve">Presidenta: Eva Soledad Salvador Beltrán
Vicepresidenta: Verónica Alavia Ticona
Tesorera: Sara Carreño Campos, 
Secretaria: Jacqueline Araya Álvarez, 
</t>
  </si>
  <si>
    <t xml:space="preserve">22 de octubre de 2019 a 22 de octubre de 2021
</t>
  </si>
  <si>
    <t>Se acompaña certificado financiero correspondiente al año 2019 aprobados por el Subdepartamento de Supervisión Financiera Nacional .</t>
  </si>
  <si>
    <t>Corporación u ONG HUGA</t>
  </si>
  <si>
    <t>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t>
  </si>
  <si>
    <t>Certificado de Vigencia extendido por el SRCeI, Folio Nº500357743844, otorgado el 24 de noviembre de 2020.</t>
  </si>
  <si>
    <t>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t>
  </si>
  <si>
    <t xml:space="preserve">Presidente: 
MARCELO EDGARDO GONZALO QUEZADA PULIDO 
Secretaria:
ROSITA HERMINIA TAPIA MOLINA 
Tesorera:
CLAUDIO ANDRES REHBEIN ASTE 
</t>
  </si>
  <si>
    <t xml:space="preserve">25 de octubre de 2019 al 25 de octubre de 2024. </t>
  </si>
  <si>
    <t xml:space="preserve">MARCELO EDGARDO GONZALO QUEZADA PULIDO 
</t>
  </si>
  <si>
    <t>Berlín Nº1650, casa 13, comuna de Villa Alemana, región de Valparaíso</t>
  </si>
  <si>
    <t>569 87581905</t>
  </si>
  <si>
    <t>corporación.huga@gmail.com</t>
  </si>
  <si>
    <t>Certificado de Antecedentes Financieros del año 2019, aprobados por Subdepartamento de Supervisión Nacional.</t>
  </si>
  <si>
    <t>Certificado de Vigencia Folio Nº 500363461027, de 28 de diciembre de 2020, del Servicio de Registro Civil e Identificación.</t>
  </si>
  <si>
    <t xml:space="preserve">Presidente: 
Juan Eduardo Vera Sanhueza, RUT N° 12.190.673-2 (Alcalde)
Secretario 
Luis Fernando Brahm Bahamonde, RUT N° 6.476.543-4
Tesorero 
Doris del Carmen Chiguay Chacón, RUT N° 12.091.060-4
Directores 
Alberto Paddy Vilches Pérez, RUT N° 4.676.567-2
Luis Raúl Guerrero Alarcón, RUT N° 4.625.034-6
Se actualiza según información que consta en Certificado de Directorio de Persona Jurídica sin Fines de Lucro Folio N° 500363459913, de 28 de diciembre de 2020, del Servicio de Registro Civil e Identificación.
</t>
  </si>
  <si>
    <t xml:space="preserve">652537501 - 652537502
Fax: 531101
 </t>
  </si>
  <si>
    <t xml:space="preserve">secretaria@corpocas.cl
Correo Marcelo Fuentes García (Secretario General) mfuentes@corpocas.cl 
</t>
  </si>
  <si>
    <t xml:space="preserve">Se acompaña Certificado Financiero de la Institución, correspondiente al año 2019, y aprobado por el Subdepartamento de  Supervisión Financiera Nacional. </t>
  </si>
  <si>
    <t>Certificado de Vigencia Folio Nº 500355737092, de fecha 12 de noviembre de 2020, del Servicio de Registro Civil e Identificación.</t>
  </si>
  <si>
    <t>Se acompañan antecedentes financieros correspondientes al año 2019 aprobados por el Subdepartamento de Supervisión Financiera.</t>
  </si>
  <si>
    <t>Certificado de Vigencia Folio Nº 500367181309, del Servicio de Registro Civil e Identificación, de fecha 20 de enero de 2021.</t>
  </si>
  <si>
    <t>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500367181309, de fecha 20 de enero de 2021, del Servicio de Registro Civil e Identificación.</t>
  </si>
  <si>
    <t>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t>
  </si>
  <si>
    <t>Corporación Patagonia Renace.</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</si>
  <si>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t>
  </si>
  <si>
    <t>Certificado de Vigencia de Persona Jurídica sin fines de Lucro, Folio Nº 500349380221, otorgado el 07 de octubre de 2020, del Servicio de Registro Civil e Identificación.</t>
  </si>
  <si>
    <t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t>
  </si>
  <si>
    <t xml:space="preserve">Presidente: 
Rubí Soledad Gajardo Badilla, 
Secretaria: 
Luisa Vásquez Sandoval,
Tesorera: 
Laura Deborah Bravo Guenteo, </t>
  </si>
  <si>
    <t>18 de febrero de 2020 al 18 de febrero de 2023.</t>
  </si>
  <si>
    <t>Presidente: 
Rubí Soledad Gajardo Badilla,</t>
  </si>
  <si>
    <t>Las Tepas N° 855, ciudad de Coyhaique, Región de Aysén del General Carlos Ibáñez del Campo.</t>
  </si>
  <si>
    <t>corporación.patagoniarenace@gmail.com</t>
  </si>
  <si>
    <t>Se acompaña certificado financiero correspondiente al año 2019, aprobado por el Sub Departamento de Supervisión Financiera Nacional.</t>
  </si>
  <si>
    <t>Mandato General:
Presidenta: Victor Hugo Aranguiz Cabrera,
Secretaria Ejecutiva: Marianela Beatriz Apablaza Gómez, 
Para actuar sea en forma conjunta  o sea separada e indistintamente.</t>
  </si>
  <si>
    <t>Fundación Casa Enjambre</t>
  </si>
  <si>
    <t>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t>
  </si>
  <si>
    <t>Certificado de Vigencia extendido por el SRCeI, Folio Nº500343421268, otorgado el 31 de agosto de 2020.</t>
  </si>
  <si>
    <t>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t>
  </si>
  <si>
    <t xml:space="preserve">Presidenta: 
KAREN JACQUELINE TELLO FIGUEROA
Secretaria:
JAVIERA PAZ MELLA AHUMADA
Tesorera:
MARIE CLAIRE VALERIA VIDALTREJO
</t>
  </si>
  <si>
    <t xml:space="preserve">14 de marzo de 2019 al 14 de marzo de 2024. 
</t>
  </si>
  <si>
    <t xml:space="preserve">KAREN JACQUELINE TELLO FIGUEROA
</t>
  </si>
  <si>
    <t xml:space="preserve">Calle Quechuas Nº1857, comuna de Peñalolén, región Metropolitana.  </t>
  </si>
  <si>
    <t xml:space="preserve">Peñalolen </t>
  </si>
  <si>
    <t>569 54935716</t>
  </si>
  <si>
    <t>casaenjambrefundacion@gmail.com</t>
  </si>
  <si>
    <t>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t>
  </si>
  <si>
    <t>07-01-2021 hasta el 07-01-2024.</t>
  </si>
  <si>
    <t xml:space="preserve">O'higgins 416A comuna de Temuco, región de La Araucanía.
</t>
  </si>
  <si>
    <t>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t>
  </si>
  <si>
    <t>Certificado de Vigencia de Persona Jurídica sin Fines de Lucro Folio N° 500361379973, de 16 de diciembre de 2020, emitido por el Servicio de Registro Civil e Identificación.</t>
  </si>
  <si>
    <t xml:space="preserve">30 de noviembre de 2020 al 30 de noviembre de 2023.
De acuerdo a Acta Ordinaria de Directorio N° 14, de fecha 30 de noviembre de 2020, reducida a escritura pública de fecha 16 de diciembre de 2020, en la Notaría de don Gabriel Ferrand Miranda, de Valparaíso.
</t>
  </si>
  <si>
    <t xml:space="preserve">Rodrigo Alejandro Cortés Godoy (Presidente Directorio)
Nathalie Eliana Carlesi Castillo (poder general de representación)
</t>
  </si>
  <si>
    <t>Nueva Las Rosas N° 2741, oficina 102, comuna de Valparaíso, Región de Valparaíso.</t>
  </si>
  <si>
    <t>961589909.</t>
  </si>
  <si>
    <t xml:space="preserve">Antecedentes financieros correspondientes al año 2019, aprobados por USUFI. </t>
  </si>
  <si>
    <t>Certificado de Vigencia de Persona Jurídica sin Fines de Lucro, Folio Nº 500350982741, de fecha 17 de octubre de 2020, del Servicio de Registro Civil e Identificación.</t>
  </si>
  <si>
    <t>Desde el 27 de septiembre de 2018 al 27 de septiembre de 2023.
De acuerdo al Certificado de Directorio, Folio N° 500350982756, de fecha 17 de octubre de 2020, del Servicio de Registro Civil e Identificación.</t>
  </si>
  <si>
    <t xml:space="preserve">Se acompaña Certificado Financiero de la Institución, correspondientes al año 2019, los cuales fueron aprobados por  el Sub Departamento de Supervisión Financiera Nacional.
.
</t>
  </si>
  <si>
    <t>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t>
  </si>
  <si>
    <t xml:space="preserve">Gerente General: Delia María Del Gatto Reyes       
Presidente: Fernando Enrique Correa Ríos, 
Representante Legal:  Luis Mario Riquelme Navarro            
Mandataria: Paulina Andrea Herrera Godoy            
</t>
  </si>
  <si>
    <t xml:space="preserve">Presidente:
Agustín Riesco Guzmán
Vicepresidente:
Rafael Rodríguez Walker
Tesorero:
Trinidad Luengo Montt
Secretario:
Andrés Cabello Violic,
Directora Ejecutiva: 
Soledad Burgos Errázuriz
Directores:
Nicolás Valdivieso Undurraga
</t>
  </si>
  <si>
    <t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t>
  </si>
  <si>
    <t xml:space="preserve">
Se acompaña certificado financiero correspondiente al 2019, aprobado por el Subdepartamento de Supervisión Financiera.</t>
  </si>
  <si>
    <t>Fundación Pura Vida</t>
  </si>
  <si>
    <t>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t>
  </si>
  <si>
    <t>Conforme al Certificado de vigencia emitido por el Registro Civil e identificación fecha de emisión, 27 de noviembre de 2020 Folio Nº 500341655., la persona jurídica de la “Fundación Pura Vida” se encuentra vigente.</t>
  </si>
  <si>
    <t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t>
  </si>
  <si>
    <t xml:space="preserve">Presidente: Jairo Miguel Quintero Rodriguez, 
Secretario: Elena Miller, 
Tesorero: Thiare Anahi Pivet Frez, 
Director: Camila Paz Gallardo Velázquez,
Director: David Alejandro Balbontin guerrero, 
Director: Danilo Rene Vargas Morales, 
Director: Heaher Nicole Bruyere, </t>
  </si>
  <si>
    <t xml:space="preserve">De conformidad al artículo octavo del estatuto de constitución de sociedad el Directorio poseera una duración total de 2 años, siendo confirmados en sus cargos por periodos de dos años </t>
  </si>
  <si>
    <t>10-03-2020, cuya duración es de dos años además de ser confirmados en sus cargos cada dos años, en consecuencia su vigencia es hasta el día 10-03-2022.</t>
  </si>
  <si>
    <t xml:space="preserve">Representante legal: Jairo Miguel Quintero Rodriguez, </t>
  </si>
  <si>
    <t>Parcela N° 154, KM 8 La Var, Puerto Montt, región de los Lagos.</t>
  </si>
  <si>
    <t>9-90811686</t>
  </si>
  <si>
    <t>martacoyopay@gmail.com</t>
  </si>
  <si>
    <t>Se acompaña certificado Financiero correspondiente al año 2019 aprobado por USUFI, con fecha de 22 de diciembre de 2020.</t>
  </si>
  <si>
    <t>652-686801</t>
  </si>
  <si>
    <t>info@muniquellon.cl</t>
  </si>
  <si>
    <t xml:space="preserve">Victor Manuel Isla Lutz
</t>
  </si>
  <si>
    <t xml:space="preserve">contacto@vallenar.cl
</t>
  </si>
  <si>
    <t xml:space="preserve">Certificado Nº 417 emitido por Renzo Riffo Lillo, Secretario Municipal de la I. Municipalidad de San Pedro de la Paz, de fecha 18 de noviembre de 2019. </t>
  </si>
  <si>
    <t xml:space="preserve">
Presidente: Giovanni Pastorini Riquelme,
Secretaria: Rossana Tapia Paredes, 
Tesorera: Valentina Paz Sandoval Díaz, 
Suplente: Verónica Pastorini Riquelme, 
Suplente: Sergio Bermedo Pérez, 
Suplente: Gisela Sanhueza Tapia, 
</t>
  </si>
  <si>
    <t>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t>
  </si>
  <si>
    <t xml:space="preserve">Si tiene.
Presidenta: 
Irma Inés Riroroko Paoa. 
Vicepresidente
Marcelo Ika Paoa.
Secretaria:
Marisol del Carmen Riroroko Hormazábal. 
Tesorero:
Jorge Miranda Pacheco, Rut 10.484.009-4.
Directores:
Zoilo Hucke Atan. 
Ninoska Cuadros Hucke. 
De acuerdo a Certificado de Directorio, de fecha 16 de diciembre de 2020, emitido por el Servicio de registro Civil e Identificación, bajo el folio N° 81226864, este es el nuevo Directorio.
</t>
  </si>
  <si>
    <t>Del 03 de noviembre de 2020 al 03 de noviembre del 2022; de acuerdo a Acta de Sesión Extraordinaria de Asamblea de Socios de fecha 03 de noviembre de 2020. Se solicita por correo electrónico escritura pública de asamblea, con fecha 17 de diciembre de 2020.</t>
  </si>
  <si>
    <t xml:space="preserve">Presidente: Guisella Camila Melillan Gonzalez
Secretaria: Guisella Camila Melillan Gonzalez, 
Tesorero: Jerónimo Alberto Melillan Pinto, </t>
  </si>
  <si>
    <t xml:space="preserve">Presidente: Guisella Camila Melillan González, </t>
  </si>
  <si>
    <t xml:space="preserve">
+56949710560
+56949431067
</t>
  </si>
  <si>
    <t xml:space="preserve">gisella.melillan@mgyda.cl
contacto@mgyda.cl
alberto.meillan@mgyda.cl
</t>
  </si>
  <si>
    <t>Certificado de Vigencia Folio Nº 500361709181, otorgado el 17 de diciembre de 2020, del Servicio de Registro Civil e Identificación.</t>
  </si>
  <si>
    <t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t>
  </si>
  <si>
    <t>Del 15 de junio de 2020 al15 de junio de 2021.</t>
  </si>
  <si>
    <t>Certificado de Vigencia  de persona jurídica sin fines de lucro, folio Nº 500355319021, emitido el 10 de noviembre de 2020 por el SRCeI</t>
  </si>
  <si>
    <t>Del 19 de julio de 2018 al 19 de julio de 2020, de manera que el Directorio se encuentra vencido.
Obs: Se solicitarán antecedentes mediante correo electrónico.</t>
  </si>
  <si>
    <t xml:space="preserve">Ponce de Zamora N° 1784, La Florida, Región Metropolitana.
</t>
  </si>
  <si>
    <t xml:space="preserve">224000227
</t>
  </si>
  <si>
    <t>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t>
  </si>
  <si>
    <t xml:space="preserve">Teatinos N° 371, oficina 401, Región Metropolitana.
</t>
  </si>
  <si>
    <t>jvelasquezt@ongsurcos.cl</t>
  </si>
  <si>
    <t>Gonzalo Bravo Álvarez,</t>
  </si>
  <si>
    <t>Casilla 197</t>
  </si>
  <si>
    <r>
      <rPr>
        <sz val="8"/>
        <color theme="1"/>
        <rFont val="Calibri"/>
        <family val="2"/>
      </rPr>
      <t>Certificado de vigencia, folio Nº 500356979058, de 19 de noviembre de 2020, del Servicio de Registro Civil e Identificación.</t>
    </r>
    <r>
      <rPr>
        <sz val="8"/>
        <rFont val="Calibri"/>
        <family val="2"/>
      </rPr>
      <t xml:space="preserve">
</t>
    </r>
  </si>
  <si>
    <r>
      <t xml:space="preserve">Presidente: Obispo (H) Neftalí Aravena Bravo,
</t>
    </r>
    <r>
      <rPr>
        <sz val="8"/>
        <color theme="1"/>
        <rFont val="Calibri"/>
        <family val="2"/>
      </rPr>
      <t xml:space="preserve">Poder: Superintendente Distrito Concepción: Olga Romero Sanzana, </t>
    </r>
    <r>
      <rPr>
        <sz val="8"/>
        <rFont val="Calibri"/>
        <family val="2"/>
      </rPr>
      <t xml:space="preserve">
</t>
    </r>
  </si>
  <si>
    <r>
      <t xml:space="preserve">Presidente: (Alcalde) Juan Eduardo Vera Sanhueza
Secretario General: Marcelo Fuentes García
</t>
    </r>
    <r>
      <rPr>
        <sz val="8"/>
        <color rgb="FFFF0000"/>
        <rFont val="Calibri"/>
        <family val="2"/>
      </rPr>
      <t xml:space="preserve">Según Resolución N° 193, de 10 de marzo de 2017, dictada por el Secretario General de la entidad, don Marcelo Fuentes García, lo subrogará en su cargo, don Luis Carrillo Duhalde.   </t>
    </r>
    <r>
      <rPr>
        <sz val="8"/>
        <rFont val="Calibri"/>
        <family val="2"/>
      </rPr>
      <t xml:space="preserve">
</t>
    </r>
  </si>
  <si>
    <r>
      <rPr>
        <sz val="8"/>
        <rFont val="Calibri"/>
        <family val="2"/>
      </rPr>
      <t xml:space="preserve">Angachilla, Km. 5, Parcela Arquenco, S/N,  Valdivia, </t>
    </r>
    <r>
      <rPr>
        <sz val="8"/>
        <color theme="1"/>
        <rFont val="Calibri"/>
        <family val="2"/>
      </rPr>
      <t xml:space="preserve">
</t>
    </r>
  </si>
  <si>
    <r>
      <rPr>
        <sz val="8"/>
        <rFont val="Calibri"/>
        <family val="2"/>
      </rPr>
      <t>Fono fijo: 52-2247556
Fono celular: 9-68328551</t>
    </r>
    <r>
      <rPr>
        <sz val="8"/>
        <color theme="1"/>
        <rFont val="Calibri"/>
        <family val="2"/>
      </rPr>
      <t xml:space="preserve">
</t>
    </r>
  </si>
  <si>
    <r>
      <t>Certificado de Vigencia Folio Nº 500227187103, de fecha 14 de mayo de 2019, del Servicio de Registro Civil e Identificación.</t>
    </r>
    <r>
      <rPr>
        <sz val="8"/>
        <color rgb="FFFF0000"/>
        <rFont val="Calibri"/>
        <family val="2"/>
      </rPr>
      <t xml:space="preserve"> 03-11-20 Se envía carta solicitando antecedentes actualizados al año 2020.</t>
    </r>
  </si>
  <si>
    <t>IGLESIA EVANGELICA ASAMBLEA DE DIOS DE OSORNO</t>
  </si>
  <si>
    <t>ASOCIACION CRISTIANA DE JOVENES DE ANTOFAGASTA</t>
  </si>
  <si>
    <t>ASOCIACION CRISTIANA DE JOVENES DE VALPARAISO</t>
  </si>
  <si>
    <t>ASOCIACION HOGAR DE NINOS ARTURO PRAT</t>
  </si>
  <si>
    <t>CONGREGACION DEL BUEN PASTOR</t>
  </si>
  <si>
    <t>CONGREGACION HERMANAS FRANCISCANAS MISIONERAS DE JESUS</t>
  </si>
  <si>
    <t>COMPANiA DE LAS HIJAS DE LA CARIDAD DE SAN VICENTE DE PAUL</t>
  </si>
  <si>
    <t>CONGREGACION HIJAS DE SAN JOSE PROTECTORA DE LA INFANCIA</t>
  </si>
  <si>
    <t>CONGREGACION PEQUENAS HERMANAS MISIONERAS DE LA CARIDAD DON ORIONE</t>
  </si>
  <si>
    <t>CONGREGACION PEQUENA OBRA DE LA DIVINA PROVIDENCIA</t>
  </si>
  <si>
    <t>CONGREGACION RELIGIOSAS ADORATRICES ESCLAVAS DEL SANTISIMO SACRAMENTO Y DE LA CARIDAD</t>
  </si>
  <si>
    <t>CONGREGACION RELIGIOSOS TERCIARIOS CAPUCHINOS</t>
  </si>
  <si>
    <t>FUNDACION CONSEJO DE DEFENSA DEL NINO</t>
  </si>
  <si>
    <t>CORPORACION IGLESIA ALIANZA CRISTIANA Y MISIONERA</t>
  </si>
  <si>
    <t>FUNDACION DE AYUDA AL NINO LIMITADO (COANIL)</t>
  </si>
  <si>
    <t>CORPORACION EDUCACIONAL Y ASISTENCIAL HELLEN KELLER</t>
  </si>
  <si>
    <t>CORPORACION GABRIELA MISTRAL</t>
  </si>
  <si>
    <t>CORPORACION METODISTA</t>
  </si>
  <si>
    <t>CORPORACION MUNICIPAL DE CONCHALI DE EDUCACION, SALUD Y EDUCACION DE MENORES CORESAM</t>
  </si>
  <si>
    <t>CORPORACION PARA LA ORIENTACION, PROTECCION Y REHABILITACION DEL MENOR PROMESI</t>
  </si>
  <si>
    <t>CRUZ ROJA CHILENA</t>
  </si>
  <si>
    <t>FUNDACION DE BENEFICENCIA ALDEA DE NINOS CARDENAL RAUL SILVA HENRIQUEZ</t>
  </si>
  <si>
    <t>FUNDACION CIUDAD DEL NINO RICARDO ESPINOZA</t>
  </si>
  <si>
    <t>CORP. DESARR.SOC.ASOC.CRIST.DE JOVENES</t>
  </si>
  <si>
    <t>PARROQUIA SAGRADO CORAZON DE JESUS DE CORONEL</t>
  </si>
  <si>
    <t>PARROQUIA SAN PABLO (ARZOBISPADO DE PUERTO MONTT )</t>
  </si>
  <si>
    <t>FUNDACION DE BENEFICENCIA DE LOS SAGRADOS CORAZONES</t>
  </si>
  <si>
    <t>FUNDACION DE BENEFICENCIA HOGAR DE CRISTO</t>
  </si>
  <si>
    <t>FUNDACION HOGAR INFANTIL CLUB DE LEONES DE TALCA</t>
  </si>
  <si>
    <t>FUNDACION MI CASA</t>
  </si>
  <si>
    <t>FUNDACION MI HOGAR DE CAUQUENES</t>
  </si>
  <si>
    <t>FUNDACION NINO Y PATRIA</t>
  </si>
  <si>
    <t>FUNDACION PADRE SEMERIA</t>
  </si>
  <si>
    <t>FUNDACIÓN PAULA JARAQUEMADA ALQUIZAR</t>
  </si>
  <si>
    <t>FUNDACION REFUGIO DE CRISTO</t>
  </si>
  <si>
    <t>ILUSTRE MUNICIPALIDAD DE COMBARBALA</t>
  </si>
  <si>
    <t>ILUSTRE MUNICIPALIDAD DE COYHAIQUE</t>
  </si>
  <si>
    <t>ILUSTRE MUNICIPALIDAD DE LA FLORIDA</t>
  </si>
  <si>
    <t>OBISPADO DE ILLAPEL</t>
  </si>
  <si>
    <t>CORPORACION OBRA DON GUANELLA</t>
  </si>
  <si>
    <t>ORDEN DE LA BIENAVENTURADA VIRGEN MARiA DE LA MERCED O PROVINCIA MERCEDARIA DE CHILE</t>
  </si>
  <si>
    <t>SANATORIO MARITIMO SAN JUAN DE DIOS</t>
  </si>
  <si>
    <t>PATRONATO DE LOS SAGRADOS CORAZONES DE VALPARAISO</t>
  </si>
  <si>
    <t>SOCIEDAD DE ASISTENCIA Y CAPACITACION ( ANTES DENOMINADA SOCIEDAD PROTECTORA DE LA INFANCIA )</t>
  </si>
  <si>
    <t>SOCIEDAD DE BENEFICENCIA HOGAR DEL NINO</t>
  </si>
  <si>
    <t>CORPORACION MUNICIPAL DE DESARROLLO SOCIAL DE LOS MUERMOS</t>
  </si>
  <si>
    <t>CORPORACION MUNICIPAL PARA EL DESARROLLO SOCIAL DE VILLA ALEMANA</t>
  </si>
  <si>
    <t>OBISPADO DE SAN FELIPE</t>
  </si>
  <si>
    <t>FUNDACION NACIONAL PARA LA DEFENSA ECOLOGICA DEL MENOR DE EDAD FUNDACION (DEM)</t>
  </si>
  <si>
    <t>FUNDACION MIS AMIGOS</t>
  </si>
  <si>
    <t>CORPORACION DE OPORTUNIDAD Y ACCION SOLIDARIA OPCION</t>
  </si>
  <si>
    <t>CORPORACION HOGAR DE MENORES CARDENAL JOSE MARIA CARO</t>
  </si>
  <si>
    <t>PARROQUIA SAN JUAN BAUTISTA DE HUALQUI</t>
  </si>
  <si>
    <t>OBISPADO DE VALDIVIA</t>
  </si>
  <si>
    <t>ILUSTRE MUNICIPALIDAD DE PICHIDEGUA</t>
  </si>
  <si>
    <t>FUNDACION HOGARES DE MENORES VERBO DIVINO</t>
  </si>
  <si>
    <t>CORPORACION COMUNIDAD LA ROCA</t>
  </si>
  <si>
    <t>CORPORACION DE FORMACION LABORAL AL ADOLESCENTE - CORFAL</t>
  </si>
  <si>
    <t>FUNDACION ESPERANZA</t>
  </si>
  <si>
    <t>CORPORACION DE APOYO A LA NINEZ Y JUVENTUD EN RIESGO SOCIAL CORPORACION LLEQUEN</t>
  </si>
  <si>
    <t>ASOCIACION DE PADRES Y AMIGOS DE LOS AUTISTAS V REGION (ASPAUT)</t>
  </si>
  <si>
    <t>ILUSTRE MUNICIPALIDAD DE SAN ANTONIO</t>
  </si>
  <si>
    <t>ILUSTRE MUNICIPALIDAD DE CONSTITUCION</t>
  </si>
  <si>
    <t>FUNDACION CENTRO REGIONAL DE ASISTENCIA TeCNICA Y EMPRE.FUND.(CRATE)</t>
  </si>
  <si>
    <t>INSTITUTO PARA EL DESARROLLO COMUNITARIO IDECO, MIGUEL DE PUJADAS VERGARA</t>
  </si>
  <si>
    <t>CORPORACION MUNICIPAL DE MELIPILLA PARA LA EDUCACION SALUD ATENCION DE MENORES Y DEPORTE Y RECREAC</t>
  </si>
  <si>
    <t>CORPORACION DEMOS UNA OPORTUNIDAD AL MENOR O CReDITO AL MENOR</t>
  </si>
  <si>
    <t>CORPORACION DE EDUCACION, REHABILITACION, CAPACITACION, ATENCION DE MENORES Y PERFECCIONAMIENTO</t>
  </si>
  <si>
    <t>AGENCIA ADVENTISTA DE DESARROLLO Y RECURSOS ASISTENCIALES ( ADRA CHILE)</t>
  </si>
  <si>
    <t>CORPORACION DE REHABILITACION DE MENORES ADICTOS AMANECER DE CALAMA</t>
  </si>
  <si>
    <t>FUNDACION LA FRONTERA</t>
  </si>
  <si>
    <t>MISION EVANGELICA SAN PABLO DE CHILE</t>
  </si>
  <si>
    <t>CORPORACION SERVICIO PAZ Y JUSTICIA - SERPAJ CHILE</t>
  </si>
  <si>
    <t>CORPORACION EDUCACIONAL ABATE MOLINA DE TALCA</t>
  </si>
  <si>
    <t>ORGANIZACION COMUNITARIA FUNCIONAL CENTRO CULTURAL Y EDUCACIONAL ARCADIA</t>
  </si>
  <si>
    <t>CORPORACION COMUNIDAD JESUS NINO</t>
  </si>
  <si>
    <t>CORPORACION MISION DE MARIA</t>
  </si>
  <si>
    <t>FUNDACION CHILENA DE LA ADOPCION</t>
  </si>
  <si>
    <t>CORPORACION PARA LA ATENCION INTEGRAL DEL MALTRATO AL MENOR, EN LA REGION DEL BIO BIO</t>
  </si>
  <si>
    <t>PARROQUIA NUESTRA SENORA DE LA MERCED, DE PETORCA</t>
  </si>
  <si>
    <t>ORGANIZACION NO GUBERNAMENTAL DE DESARROLLO MARIA ACOGE</t>
  </si>
  <si>
    <t>FUNDACION SAN JOSE PARA LA ADOPCION FAMILIAR CRISTIANA</t>
  </si>
  <si>
    <t>CORPORACION MENORES DE LA CALLE AHORA</t>
  </si>
  <si>
    <t>SOCIEDAD JUNTOS E.V.</t>
  </si>
  <si>
    <t>CENTRO DE INICIATIVA EMPRESARIAL - CIEM VILLARRICA</t>
  </si>
  <si>
    <t>CORPORACION PROGRAMA DE ATENCION A NINOS Y JOVENES CHASQUI</t>
  </si>
  <si>
    <t>CORPORACION HOGAR BELEN</t>
  </si>
  <si>
    <t>POLICIA DE INVESTIGACIONES DE CHILE</t>
  </si>
  <si>
    <t>ORGANIZACION NO GUBERNAMENTAL DE DESARROLLO CTRO.COMUNITARIO DE ATENCION AL JOVEN</t>
  </si>
  <si>
    <t>FUNDACION TIERRA DE ESPERANZA</t>
  </si>
  <si>
    <t>ILUSTRE MUNICIPALIDAD DE QUELLON</t>
  </si>
  <si>
    <t>FUNDACION INSTITUTO DE EDUCACION POPULAR</t>
  </si>
  <si>
    <t>ILUSTRE MUNICIPALIDAD DE PUERTO VARAS</t>
  </si>
  <si>
    <t>ILUSTRE MUNICIPALIDAD DE LA GRANJA</t>
  </si>
  <si>
    <t>ILUSTRE MUNICIPALIDAD ESTACION CENTRAL</t>
  </si>
  <si>
    <t>ORGANIZACION NO GUBERNAMENTAL DE DESARROLLO HUMANO O O.N.G. PROYECTA</t>
  </si>
  <si>
    <t>CORPORACION ASOCIACION PRO DERECHOS DE LOS NINOS Y JOVENES - PRODENI</t>
  </si>
  <si>
    <t>FUNDACION PAICAVI</t>
  </si>
  <si>
    <t>ORGANIZACION COMUNITARIA FUNCIONAL HAKA PUPA O TE NGA POKI</t>
  </si>
  <si>
    <t>COMUNIDAD PAPA JUAN XXIII</t>
  </si>
  <si>
    <t>ILUSTRE MUNICIPALIDAD DE CALBUCO</t>
  </si>
  <si>
    <t>ILUSTRE MUNICIPALIDAD DE AYSEN</t>
  </si>
  <si>
    <t>ORGANIZACION NO GUBERNAMENTAL DE DESARROLLO CENTRO DE PROMOCION DE APOYO A LA INFANCIA - PAICABI</t>
  </si>
  <si>
    <t>FUNDACION MARIA DE LA LUZ ZANARTU</t>
  </si>
  <si>
    <t>ORGANIZACION NO GUBERNAMENTAL DE DESARROLLO DEL JOVEN Y SU FAMILIA SURCOS</t>
  </si>
  <si>
    <t>ORGANIZACION NO GUBERNAMENTAL DE DESARROLLO MARIA MADRE</t>
  </si>
  <si>
    <t>FUNDACION DE BENEFICENCIA HOGAR DE NINOS SAN JOSE</t>
  </si>
  <si>
    <t>CORPORACION DE EDUCACION Y DESARROLLO POPULAR EL TRAMPOLIN</t>
  </si>
  <si>
    <t>ILUSTRE MUNICIPALIDAD DE LA PINTANA</t>
  </si>
  <si>
    <t>ILUSTRE MUNICIPALIDAD DE RENGO</t>
  </si>
  <si>
    <t>ILUSTRE MUNICIPALIDAD DE CERRO NAVIA</t>
  </si>
  <si>
    <t>ILUSTRE MUNICIPALIDAD DE QUILICURA</t>
  </si>
  <si>
    <t>ILUSTRE MUNICIPALIDAD DE TEMUCO</t>
  </si>
  <si>
    <t>ILUSTRE MUNICIPALIDAD DE QUILLOTA</t>
  </si>
  <si>
    <t>ILUSTRE MUNICIPALIDAD DE NUNOA</t>
  </si>
  <si>
    <t>INSTITUTO DE EDUCACION Y DESARROLLO CARLOS CASANUEVA</t>
  </si>
  <si>
    <t>ILUSTRE MUNICIPALIDAD DE LO PRADO</t>
  </si>
  <si>
    <t>ILUSTRE MUNICIPALIDAD DE COQUIMBO</t>
  </si>
  <si>
    <t>ORGANIZACION NO GUBERNAMENTAL DE DESARROLLO CORPORACION DE EDUCACION EL QUIJOTE</t>
  </si>
  <si>
    <t>CORPORACION MUNICIPAL DE CASTRO PARA LA EDUCACION, SALUD Y ATENCION AL MENOR</t>
  </si>
  <si>
    <t>ILUSTRE MUNICIPALIDAD DE MACUL</t>
  </si>
  <si>
    <t>ILUSTRE MUNICIPALIDAD DE SAN BERNARDO</t>
  </si>
  <si>
    <t>ILUSTRE MUNICIPALIDAD DE COPIAPO</t>
  </si>
  <si>
    <t>CORPORACION EDUCACIONAL Y DE BENEFICENCIA CRISTO JOVEN</t>
  </si>
  <si>
    <t>ORGANIZACION NO GUBERNAMENTAL DE DESARROLLO CORDILLERA</t>
  </si>
  <si>
    <t>ILUSTRE MUNICIPALIDAD DE CALAMA</t>
  </si>
  <si>
    <t>ILUSTRE MUNICIPALIDAD DE LOTA</t>
  </si>
  <si>
    <t>ILUSTRE MUNICIPALIDAD DE GRANEROS</t>
  </si>
  <si>
    <t>ILUSTRE MUNICIPALIDAD DE VALDIVIA</t>
  </si>
  <si>
    <t>ILUSTRE MUNICIPALIDAD DE GALVARINO</t>
  </si>
  <si>
    <t>CORPORACION CHILE DERECHOS, CENTRO DE ESTUDIOS Y DESARROLLO SOCIAL (CHILE DERECHOS)</t>
  </si>
  <si>
    <t>ILUSTRE MUNICIPALIDAD DE PUDAHUEL</t>
  </si>
  <si>
    <t>ILUSTRE MUNICIPALIDAD DE TRAIGUEN</t>
  </si>
  <si>
    <t>ILUSTRE MUNICIPALIDAD DE PUERTO MONTT</t>
  </si>
  <si>
    <t>ILUSTRE MUNICIPALIDAD DE LA LIGUA</t>
  </si>
  <si>
    <t>ILUSTRE MUNICIPALIDAD DE PUENTE ALTO</t>
  </si>
  <si>
    <t>ILUSTRE MUNICIPALIDAD DE ILLAPEL</t>
  </si>
  <si>
    <t>ILUSTRE MUNICIPALIDAD DE LA SERENA</t>
  </si>
  <si>
    <t>ILUSTRE MUNICIPALIDAD DE QUINTA NORMAL</t>
  </si>
  <si>
    <t>ILUSTRE MUNICIPALIDAD DE LOS ANDES</t>
  </si>
  <si>
    <t>ILUSTRE MUNICIPALIDAD DE PUCON</t>
  </si>
  <si>
    <t>ILUSTRE MUNICIPALIDAD DE IQUIQUE</t>
  </si>
  <si>
    <t>ILUSTRE MUNICIPALIDAD DE SAN CARLOS</t>
  </si>
  <si>
    <t>FUNDACION SOCIAL NOVO MILLENNIO</t>
  </si>
  <si>
    <t>ILUSTRE MUNICIPALIDAD DE OSORNO</t>
  </si>
  <si>
    <t>SERVICIO DE SALUD MAGALLANES</t>
  </si>
  <si>
    <t>ORGANIZACION COMUNITARIA FUNCIONAL CENTRO DE AYUDA AL NINO BERNARDITA SERRANO</t>
  </si>
  <si>
    <t>ILUSTRE MUNICIPALIDAD DE TALCA</t>
  </si>
  <si>
    <t>FUNDACION CASA ESPERANZA E.V.</t>
  </si>
  <si>
    <t>CORPORACION DE APOYO INTEGRAL PARA EL ADULTO MAYOR Y/O CORPORACION LAURELES</t>
  </si>
  <si>
    <t>MARIA AYUDA CORPORACION DE BENEFICENCIA</t>
  </si>
  <si>
    <t>ILUSTRE MUNICIPALIDAD DE CODEGUA</t>
  </si>
  <si>
    <t>ORGANIZACION NO GUBERNAMENTAL DE DESARROLLO RAICES SANTIAGO</t>
  </si>
  <si>
    <t>ILUSTRE MUNICIPALIDAD DE PEÑALOLEN</t>
  </si>
  <si>
    <t>CORPORACION NUESTRA AYUDA INSPIRADA EN MARIA - CURICO TAMBIeN DENOMINADA CORPORACION NAIM CURICO</t>
  </si>
  <si>
    <t>ILUSTRE MUNICIPALIDAD DE GORBEA</t>
  </si>
  <si>
    <t>ILUSTRE MUNICIPALIDAD DE OVALLE</t>
  </si>
  <si>
    <t>ILUSTRE MUNICIPALIDAD DE MAIPU</t>
  </si>
  <si>
    <t>ILUSTRE MUNICIPALIDAD DE SAN PEDRO DE ATACAMA</t>
  </si>
  <si>
    <t>ILUSTRE MUNICIPALIDAD DE CISNES</t>
  </si>
  <si>
    <t>ILUSTRE MUNICIPALIDAD DE TOMe</t>
  </si>
  <si>
    <t>FUNDACION CARITAS DIOCESANA DE LINARES</t>
  </si>
  <si>
    <t>ORGANIZACION COMUNITARIA FUNCIONAL HOGAR DE LACTANTES IGNAZIO SIBILLO</t>
  </si>
  <si>
    <t>ILUSTRE MUNICIPALIDAD DE MEJILLONES</t>
  </si>
  <si>
    <t>ILUSTRE MUNICIPALIDAD DE PAINE</t>
  </si>
  <si>
    <t>ILUSTRE MUNICIPALIDAD DE LA CISTERNA</t>
  </si>
  <si>
    <t>ILUSTRE MUNICIPALIDAD DE SALAMANCA</t>
  </si>
  <si>
    <t>ILUSTRE MUNICIPALIDAD DE BUIN</t>
  </si>
  <si>
    <t>ILUSTRE MUNICIPALIDAD DE EL BOSQUE</t>
  </si>
  <si>
    <t>ILUSTRE MUNICIPALIDAD DE PURRANQUE</t>
  </si>
  <si>
    <t>ILUSTRE MUNICIPALIDAD DE CALERA DE TANGO</t>
  </si>
  <si>
    <t>ILUSTRE MUNICIPALIDAD DE SAN MIGUEL</t>
  </si>
  <si>
    <t>ILUSTRE MUNICIPALIDAD DE TALAGANTE</t>
  </si>
  <si>
    <t>ILUSTRE MUNICIPALIDAD DE RECOLETA</t>
  </si>
  <si>
    <t>ILUSTRE MUNICIPALIDAD DE SAN FELIPE</t>
  </si>
  <si>
    <t>ILUSTRE MUNICIPALIDAD DE HUECHURABA</t>
  </si>
  <si>
    <t>ILUSTRE MUNICIPALIDAD DE POZO ALMONTE</t>
  </si>
  <si>
    <t>ILUSTRE MUNICIPALIDAD DE SAN PEDRO</t>
  </si>
  <si>
    <t>ILUSTRE MUNICIPALIDAD DE MONTE PATRIA</t>
  </si>
  <si>
    <t>ILUSTRE MUNICIPALIDAD DE FRUTILLAR</t>
  </si>
  <si>
    <t>ILUSTRE MUNICIPALIDAD DE PICA</t>
  </si>
  <si>
    <t>ILUSTRE MUNICIPALIDAD DE PIRQUE</t>
  </si>
  <si>
    <t>ILUSTRE MUNICIPALIDAD DE DIEGO DE ALMAGRO</t>
  </si>
  <si>
    <t>ILUSTRE MUNICIPALIDAD DE CASABLANCA</t>
  </si>
  <si>
    <t>ILUSTRE MUNICIPALIDAD DE QUINTERO</t>
  </si>
  <si>
    <t>ILUSTRE MUNICIPALIDAD DE PETORCA</t>
  </si>
  <si>
    <t>ILUSTRE MUNICIPALIDAD DE CERRILLOS</t>
  </si>
  <si>
    <t>ILUSTRE MUNICIPALIDAD DE CATEMU</t>
  </si>
  <si>
    <t>ILUSTRE MUNICIPALIDAD DE CALDERA</t>
  </si>
  <si>
    <t>ILUSTRE MUNICIPALIDAD DE ARAUCO</t>
  </si>
  <si>
    <t>ILUSTRE MUNICIPALIDAD DE MAULE</t>
  </si>
  <si>
    <t>ILUSTRE MUNICIPALIDAD DE MACHALi</t>
  </si>
  <si>
    <t>ILUSTRE MUNICIPALIDAD DE ISLA DE MAIPO</t>
  </si>
  <si>
    <t>ILUSTRE MUNICIPALIDAD DE CAUQUENES</t>
  </si>
  <si>
    <t>ILUSTRE MUNICIPALIDAD DE SAN PEDRO DE LA PAZ</t>
  </si>
  <si>
    <t>ILUSTRE MUNICIPALIDAD DE CHEPICA</t>
  </si>
  <si>
    <t>ILUSTRE MUNICIPALIDAD DE PEDRO AGUIRRE CERDA</t>
  </si>
  <si>
    <t>ILUSTRE MUNICIPALIDAD DE REQUINOA</t>
  </si>
  <si>
    <t>ILUSTRE MUNICIPALIDAD DE ANDACOLLO</t>
  </si>
  <si>
    <t>ILUSTRE MUNICIPALIDAD DE COLINA</t>
  </si>
  <si>
    <t>ILUSTRE MUNICIPALIDAD DE QUINTA DE TILCOCO</t>
  </si>
  <si>
    <t>ILUSTRE MUNICIPALIDAD DE CHILLAN</t>
  </si>
  <si>
    <t>ILUSTRE MUNICIPALIDAD DE NACIMIENTO</t>
  </si>
  <si>
    <t>ILUSTRE MUNICIPALIDAD DE CURICO</t>
  </si>
  <si>
    <t>ILUSTRE MUNICIPALIDAD DE LAUTARO</t>
  </si>
  <si>
    <t>ILUSTRE MUNICIPALIDAD DE SAN RAMON</t>
  </si>
  <si>
    <t>ILUSTRE MUNICIPALIDAD DE COELEMU</t>
  </si>
  <si>
    <t>ILUSTRE MUNICIPALIDAD DE QUIRIHUE</t>
  </si>
  <si>
    <t>ILUSTRE MUNICIPALIDAD DE CARAHUE</t>
  </si>
  <si>
    <t>ILUSTRE MUNICIPALIDAD DE SANTA BARBARA</t>
  </si>
  <si>
    <t>ILUSTRE MUNICIPALIDAD DE CAÑETE</t>
  </si>
  <si>
    <t>ILUSTRE MUNICIPALIDAD DE LOS ANGELES</t>
  </si>
  <si>
    <t>ILUSTRE MUNICIPALIDAD DE YUNGAY</t>
  </si>
  <si>
    <t>ILUSTRE MUNICIPALIDAD DE SAN JAVIER</t>
  </si>
  <si>
    <t>ILUSTRE MUNICIPALIDAD DE PLACILLA</t>
  </si>
  <si>
    <t>ILUSTRE MUNICIPALIDAD DE QUILLON</t>
  </si>
  <si>
    <t>ILUSTRE MUNICIPALIDAD DE SAN CLEMENTE</t>
  </si>
  <si>
    <t>ILUSTRE MUNICIPALIDAD DE MOLINA</t>
  </si>
  <si>
    <t>ILUSTRE MUNICIPALIDAD DE EL MONTE</t>
  </si>
  <si>
    <t>ILUSTRE MUNICIPALIDAD DE TAL TAL</t>
  </si>
  <si>
    <t>ILUSTRE MUNICIPALIDAD DE LEBU</t>
  </si>
  <si>
    <t>ILUSTRE MUNICIPALIDAD DE HUALPEN</t>
  </si>
  <si>
    <t>ILUSTRE MUNICIPALIDAD DE PENCO</t>
  </si>
  <si>
    <t>ILUSTRE MUNICIPALIDAD DE CONCEPCION</t>
  </si>
  <si>
    <t>ILUSTRE MUNICIPALIDAD DE ANCUD</t>
  </si>
  <si>
    <t>ILUSTRE MUNICIPALIDAD DE PARRAL</t>
  </si>
  <si>
    <t>ILUSTRE MUNICIPALIDAD DE FLORIDA</t>
  </si>
  <si>
    <t>ILUSTRE MUNICIPALIDAD DE VICUNA</t>
  </si>
  <si>
    <t>ILUSTRE MUNICIPALIDAD DE TEODORO SCHMIDT</t>
  </si>
  <si>
    <t>ILUSTRE MUNICIPALIDAD DE CURACAUTIN</t>
  </si>
  <si>
    <t>ILUSTRE MUNICIPALIDAD DE CHILE CHICO</t>
  </si>
  <si>
    <t>ILUSTRE MUNICIPALIDAD DE LLAY LLAY</t>
  </si>
  <si>
    <t>ILUSTRE MUNICIPALIDAD DE PICHILEMU</t>
  </si>
  <si>
    <t>ILUSTRE MUNICIPALIDAD DE TIRUA</t>
  </si>
  <si>
    <t>ILUSTRE MUNICIPALIDAD DE HUALQUI</t>
  </si>
  <si>
    <t>ILUSTRE MUNICIPALIDAD DE LA CALERA</t>
  </si>
  <si>
    <t>ILUSTRE MUNICIPALIDAD DE CARTAGENA</t>
  </si>
  <si>
    <t>ILUSTRE MUNICIPALIDAD DE VINA DEL MAR</t>
  </si>
  <si>
    <t>CORPORACION PRODEL</t>
  </si>
  <si>
    <t>ORGANIZACION COMUNITARIA FUNCIONAL CENTRO CULTURAL Y SOCIAL CENTRO DE APOYO AL NIÑO Y LA FAMILIA</t>
  </si>
  <si>
    <t>FUNDACION LEON BLOY PARA LA PROMOCION INTEGRAL DE LA FAMILIA</t>
  </si>
  <si>
    <t>O.N.G DE DESARROLLO CORPORACION DE DESARROLLO SOCIAL EL CONQUISTADOR</t>
  </si>
  <si>
    <t>ILUSTRE MUNICIPALIDAD DE PADRE HURTADO</t>
  </si>
  <si>
    <t>ILUSTRE MUNICIPALIDAD DE LA UNION</t>
  </si>
  <si>
    <t>O.N.G DE DESARROLLO LA CASONA DE LOS JOVENES</t>
  </si>
  <si>
    <t>ONG - ACCORDES</t>
  </si>
  <si>
    <t>FUNDACION VIDA COMPARTIDA</t>
  </si>
  <si>
    <t>FUNDACION BEATA LAURA VICUNA</t>
  </si>
  <si>
    <t>ALDEAS INFANTILES S.O.S. CHILE</t>
  </si>
  <si>
    <t>O.N.G. RENUEVO</t>
  </si>
  <si>
    <t>ILUSTRE MUNICIPALIDAD DE CABILDO</t>
  </si>
  <si>
    <t>CORPORACION PRIVADA DE DESARROLLO SOCIAL IX REGION, CORPRIX</t>
  </si>
  <si>
    <t>ILUSTRE MUNICIPALIDAD DE LO ESPEJO</t>
  </si>
  <si>
    <t>ILUSTRE MUNICIPALIDAD DE SAN FERNANDO</t>
  </si>
  <si>
    <t>FUNDACION TABOR</t>
  </si>
  <si>
    <t>ILUSTRE MUNICIPALIDAD DE RENCA</t>
  </si>
  <si>
    <t>ILUSTRE MUNICIPALIDAD DE OLMUE</t>
  </si>
  <si>
    <t>ILUSTRE MUNICIPALIDAD DE CHILLAN VIEJO</t>
  </si>
  <si>
    <t>ILUSTRE MUNICIPALIDAD DE PANGUIPULLI</t>
  </si>
  <si>
    <t>CORPORACION MUNICIPAL DE PENALOLEN PARA EL DESARROLLO SOCIAL CORMUP</t>
  </si>
  <si>
    <t>ILUSTRE MUNICIPALIDAD DE PALENA</t>
  </si>
  <si>
    <t>ILUSTRE MUNICIPALIDAD DE SAN NICOLAS</t>
  </si>
  <si>
    <t>ONG DE DESARROLLO HOGAR SANTA CATALINA</t>
  </si>
  <si>
    <t>ILUSTRE MUNICIPALIDAD DE PEÑAFLOR</t>
  </si>
  <si>
    <t>CORPORACION COMUNIDAD TERAPEUTA ESPERANZA</t>
  </si>
  <si>
    <t>ILUSTRE MUNICIPALIDAD DE ZAPALLAR</t>
  </si>
  <si>
    <t>CORPORACION DE AYUDA A LA FAMILIA</t>
  </si>
  <si>
    <t>CORPORACION MUNICIPAL DE DESARROLLO SOCIAL DE SAN JOAQUIN</t>
  </si>
  <si>
    <t>FUNDACION CRESERES</t>
  </si>
  <si>
    <t>ILUSTRE MUNICIPALIDAD DE SANTIAGO</t>
  </si>
  <si>
    <t>FUNDACION PROYECTO B</t>
  </si>
  <si>
    <t>ILUSTRE MUNICIPALIDAD DE CURANILAHUE</t>
  </si>
  <si>
    <t>O.N.G. CORPORACION CAPREIS</t>
  </si>
  <si>
    <t>ILUSTRE MUNICIPALIDAD DE SAN IGNACIO</t>
  </si>
  <si>
    <t>ILUSTRE MUNICIPALIDAD DE FRESIA</t>
  </si>
  <si>
    <t>ILUSTRE MUNICIPALIDAD DE LIMACHE</t>
  </si>
  <si>
    <t>ILUSTRE MUNICIPALIDAD DE CHIGUAYANTE</t>
  </si>
  <si>
    <t>CORPORACION FAMILIA DE LINARES</t>
  </si>
  <si>
    <t>FUNDACION REINVENTARSE</t>
  </si>
  <si>
    <t>ORGANIZACION NO GUBERNAMENTAL DE DESARROLLO COVACHA</t>
  </si>
  <si>
    <t>CORPORACLON SOCIAL Y EDUCACIONAL RENASCI</t>
  </si>
  <si>
    <t>ILUSTRE MUNICIPALIDAD DE PAILLACO</t>
  </si>
  <si>
    <t>ILUSTRE MUNICIPALIDAD DE MALLOA</t>
  </si>
  <si>
    <t>FUNDACION CREA EQUIDAD</t>
  </si>
  <si>
    <t>ILUSTRE MUNICIPALIDAD DE RIO IBANEZ</t>
  </si>
  <si>
    <t>ILUSTRE MUNICIPALIDAD DE HUARA</t>
  </si>
  <si>
    <t>ILUSTRE MUNICIPALIDAD DE LAGO RANCO</t>
  </si>
  <si>
    <t>FUNDACION DE BENEFICENCIA SENTIDOS</t>
  </si>
  <si>
    <t>ILUSTRE MUNICIPALIDAD DE MARIQUINA</t>
  </si>
  <si>
    <t>ILUSTRE MUNICIPALIDAD DE CORRAL</t>
  </si>
  <si>
    <t>ILUSTRE MUNICIPALIDAD DE FUTRONO</t>
  </si>
  <si>
    <t>ILUSTRE MUNICIPALIDAD DE PUREN</t>
  </si>
  <si>
    <t>ILUSTRE MUNICIPALIDAD DE CANELA</t>
  </si>
  <si>
    <t>ILUSTRE MUNICIPALIDAD DE PUNITAQUI</t>
  </si>
  <si>
    <t>ILUSTRE MUNICIPALIDAD DE CABO DE HORNOS</t>
  </si>
  <si>
    <t>ILUSTRE MUNICIPALIDAD DE CUNCO</t>
  </si>
  <si>
    <t>ILUSTRE MUNICIPALIDAD DE VICTORIA</t>
  </si>
  <si>
    <t>ILUSTRE MUNICIPALIDAD DE LOS VILOS</t>
  </si>
  <si>
    <t>ILUSTRE MUNICIPALIDAD DE CURACAVI</t>
  </si>
  <si>
    <t>ILUSTRE MUNICIPALIDAD DE SANTA JUANA</t>
  </si>
  <si>
    <t>ILUSTRE MUNICIPALIDAD DE MULCHEN</t>
  </si>
  <si>
    <t>ILUSTRE MUNICIPALIDAD DE COIHUECO</t>
  </si>
  <si>
    <t>ILUSTRE MUNICIPALIDAD DE CABRERO</t>
  </si>
  <si>
    <t>GOBERNACION PROVINCIAL ARICA</t>
  </si>
  <si>
    <t>ILUSTRE MUNICIPALIDAD DE TIL TIL</t>
  </si>
  <si>
    <t>ILUSTRE MUNICIPALIDAD DE CONCON</t>
  </si>
  <si>
    <t>ILUSTRE MUNICIPALIDAD DE FREIRINA</t>
  </si>
  <si>
    <t>ILUSTRE MUNICIPALIDAD DE ALTO DEL CARMEN</t>
  </si>
  <si>
    <t>ILUSTRE MUNICIPALIDAD DE TIERRA AMARILLA</t>
  </si>
  <si>
    <t>ILUSTRE MUNICIPALIDAD DE CHANARAL</t>
  </si>
  <si>
    <t>ILUSTRE MUNICIPALIDAD DE PORVENIR</t>
  </si>
  <si>
    <t>ILUSTRE MUNICIPALIDAD DE SAN JUAN DE LA COSTA</t>
  </si>
  <si>
    <t>ILUSTRE MUNICIPALIDAD DE PROVIDENCIA</t>
  </si>
  <si>
    <t>ILUSTRE MUNICIPALIDAD DE LLANQUIHUE</t>
  </si>
  <si>
    <t>ILUSTRE MUNICIPALIDAD DE CUREPTO</t>
  </si>
  <si>
    <t>ILUSTRE MUNICIPALIDAD DE CHANCO</t>
  </si>
  <si>
    <t>ILUSTRE MUNICIPALIDAD DE PALMILLA</t>
  </si>
  <si>
    <t>ILUSTRE MUNICIPALIDAD DE TOCOPILLA</t>
  </si>
  <si>
    <t>ILUSTRE MUNICIPALIDAD DE QUINCHAO</t>
  </si>
  <si>
    <t>O.N.G INCITA</t>
  </si>
  <si>
    <t>GOBERNACION PROVINCIAL DE PARINACOTA</t>
  </si>
  <si>
    <t>ILUSTRE MUNICIPALIDAD DE SANTA MARIA</t>
  </si>
  <si>
    <t>FUNDACION NUESTRA SENORA DE LA ESPERANZA</t>
  </si>
  <si>
    <t>GOBERANCION PROVINCIAL DE EL LOA</t>
  </si>
  <si>
    <t>GOBERNACION PROVINCIAL DE ANTOFAGASTA</t>
  </si>
  <si>
    <t>ILUSTRE MUNICIPALIDAD DE PUTAENDO</t>
  </si>
  <si>
    <t>ILUSTRE MUNICIPALIDAD DE HUASCO</t>
  </si>
  <si>
    <t>ILUSTRE MUNICIPALIDAD DE VICHUQUEN</t>
  </si>
  <si>
    <t>ILUSTRE MUNICIPALIDAD DE SAN RAFAEL</t>
  </si>
  <si>
    <t>ILUSTRE MUNICIPALIDAD DE RINCONADA</t>
  </si>
  <si>
    <t>ILUSTRE MUNICIPALIDAD DE ROMERAL</t>
  </si>
  <si>
    <t>GOBERNACION PROVINCIAL DE MAGALLANES</t>
  </si>
  <si>
    <t>ILUSTRE MUNICIPALIDAD DE EL TABO</t>
  </si>
  <si>
    <t>ILUSTRE MUNICIPALIDAD DE PAIHUANO</t>
  </si>
  <si>
    <t>ILUSTRE MUNICIPALIDAD DE LA HIGUERA</t>
  </si>
  <si>
    <t>CORPORACION CULTURAL Y DE DESARROLLO SHALOM</t>
  </si>
  <si>
    <t>CORPORACION PARA EL DESARROLLO INTEGRAL DE LA PROVINCIA DE CHOAPA LUIS GALVEZ OLIVARES DE ILLAPEL</t>
  </si>
  <si>
    <t>ORGANIZACION NO GUBERNAMENTAL DE DESARROLLO COINCIDE</t>
  </si>
  <si>
    <t>ILUSTRE MUNICIPALIDAD DE CHOL CHOL</t>
  </si>
  <si>
    <t>FUNDACION KOINOMADELFIA</t>
  </si>
  <si>
    <t>ONG DE DESARROLLO PADRE LUIS AMIGO</t>
  </si>
  <si>
    <t>CORPORACION EN BUSCA DE UN CAMBIO</t>
  </si>
  <si>
    <t>ORGANIZACION NO GUBERNAMENTAL JUNTOS CREANDO FUTURO</t>
  </si>
  <si>
    <t>FUNDACION TALITA KUM</t>
  </si>
  <si>
    <t>CORPORACION INTEGRAL EDUCATIVA Y SOCIAL PARA EL DESARROLLO DE LA COMUNIDAD</t>
  </si>
  <si>
    <t>CORPORACION DE AYUDA A LA INFANCIA CASA MONTANA</t>
  </si>
  <si>
    <t>CORPORACION ACOGIDA</t>
  </si>
  <si>
    <t>FUNDACION MADRE VICTORIA</t>
  </si>
  <si>
    <t>FUNDACIÓN GUADALUPE ACOGE</t>
  </si>
  <si>
    <t>GOBERNACION PROVINCIAL CHOAPA</t>
  </si>
  <si>
    <t>ORGANIZACION NO GUBERNAMENTAL DE DESARROLLO - ALTA TIERRA</t>
  </si>
  <si>
    <t xml:space="preserve">651920833
</t>
  </si>
  <si>
    <t>65190112K</t>
  </si>
  <si>
    <t>65192836K</t>
  </si>
  <si>
    <t>FUNDACIÓN DE BENEFICENCIA DE LOS SAGRADOS CORAZONES</t>
  </si>
  <si>
    <t>NO</t>
  </si>
  <si>
    <t>ES</t>
  </si>
  <si>
    <t xml:space="preserve"> INSTITUCIÓN</t>
  </si>
  <si>
    <t>65103955K</t>
  </si>
  <si>
    <t>ASOCIACION DE PADRES Y AMIGOS DE LOS AUTISTAS V REGIÓN (ASPAUT)</t>
  </si>
  <si>
    <t>71.578.700-8</t>
  </si>
  <si>
    <t>ASOCIACIÓN CHILENA DE PADRES Y AMIGOS DE LOS AUTISTAS SANTIAGO</t>
  </si>
  <si>
    <t>71.086.700-3</t>
  </si>
  <si>
    <t>CONGREGACION HERMANAS MAESTRAS DE LA SANTA CRUZ</t>
  </si>
  <si>
    <t>OBISPADO DE VILLARRICA (ANTES VICARIATO APOSTOLICO DE LA ARAUCANiA)</t>
  </si>
  <si>
    <t>FUNDACION RODELILLO</t>
  </si>
  <si>
    <t>FUNDACION FAMILIA NAZARETH</t>
  </si>
  <si>
    <t>ORGANIZACION NO GUBERNAMENTAL DE DESARROLLO ANDALUE PARA LAS PERSONAS CON TRASTORNOS SEVEROS DE RELA</t>
  </si>
  <si>
    <t>ORGANIZACIÓN NO GUBERNAMENTAL DE DESARROLLO CORPORACIÓN DE APOYO AL DESARROLL AUTOGESTIONADO GRADA</t>
  </si>
  <si>
    <t>ILUSTRE MUNICIPALIDAD DE VALPARAISO</t>
  </si>
  <si>
    <t>ILUSTRE MUNICIPALIDAD DE TALCAHUANO</t>
  </si>
  <si>
    <t>FUNDACION ( PAReNTESIS )</t>
  </si>
  <si>
    <t>ASOCIACION CRISTIANA DE JOVENES DE IQUIQUE</t>
  </si>
  <si>
    <t>ILUSTRE MUNICIPALIDAD DE CORONEL</t>
  </si>
  <si>
    <t>65316310K</t>
  </si>
  <si>
    <t>ORGANIZACION NO GUBERNAMENTAL DE DESARROLLO QUILLAGUA</t>
  </si>
  <si>
    <t>ILUSTRE MUNICIPALIDAD DE ALTO HOSPICIO</t>
  </si>
  <si>
    <t>ILUSTRE MUNICIPALIDAD DE MARIA PINTO</t>
  </si>
  <si>
    <t>ILUSTRE MUNICIPALIDAD DE VALLENAR</t>
  </si>
  <si>
    <t>ILUSTRE MUNICIPALIDAD DE NUEVA IMPERIAL</t>
  </si>
  <si>
    <t>ILUSTRE MUNICIPALIDAD DE ANGOL</t>
  </si>
  <si>
    <t>ILUSTRE MUNICIPALIDAD DE SAN JOSE DE MAIPO</t>
  </si>
  <si>
    <t>ILUSTRE MUNICIPALIDAD DE LAMPA</t>
  </si>
  <si>
    <t>ILUSTRE MUNICIPALIDAD DE INDEPENDENCIA</t>
  </si>
  <si>
    <t>ILUSTRE MUNICIPALIDAD DE COLLIPULLI</t>
  </si>
  <si>
    <t>ILUSTRE MUNICIPALIDAD DE SAAVEDRA</t>
  </si>
  <si>
    <t>ILUSTRE MUNICIPALIDAD DE LICANTEN</t>
  </si>
  <si>
    <t>ILUSTRE MUNICIPALIDAD DE VILCUN</t>
  </si>
  <si>
    <t>ILUSTRE MUNICIPALIDAD DE VILLARRICA</t>
  </si>
  <si>
    <t>ILUSTRE MUNICIPALIDAD DE SAN PABLO</t>
  </si>
  <si>
    <t>ILUSTRE MUNICIPALIDAD DE LINARES</t>
  </si>
  <si>
    <t>ILUSTRE MUNICIPALIDAD DE PADRE LAS CASAS</t>
  </si>
  <si>
    <t>ILUSTRE MUNICIPALIDAD DE LA REINA</t>
  </si>
  <si>
    <t>GOBERNACION PROVINCIAL CAPITAN PRAT</t>
  </si>
  <si>
    <t>ILUSTRE MUNICIPALIDAD DE PUCHUNCAVI</t>
  </si>
  <si>
    <t>ILUSTRE MUNICIPALIDAD DE EL QUISCO</t>
  </si>
  <si>
    <t>ILUSTRE MUNICIPALIDAD DE RENAICO</t>
  </si>
  <si>
    <t>GOBERANCION PROVINCIAL DE ISLA DE PASCUA</t>
  </si>
  <si>
    <t>ILUSTRE MUNICIPALIDAD DE PITRUFQUEN</t>
  </si>
  <si>
    <t>FUNDACION PLEYADES</t>
  </si>
  <si>
    <t>ORGANIZACION NO GUBERNAMENTAL DE DESARROLLO OIKOSONG</t>
  </si>
  <si>
    <t>(en blanco)</t>
  </si>
  <si>
    <t>MARIA PINTO</t>
  </si>
  <si>
    <t>SAN PEDRO DE ATACAMA</t>
  </si>
  <si>
    <t>SAN PABLO</t>
  </si>
  <si>
    <t>RENAICO</t>
  </si>
  <si>
    <t>LO BARNECHEA</t>
  </si>
  <si>
    <t xml:space="preserve">Presidente: Obispo (H) Neftalí Aravena Bravo,
Poder: Superintendente Distrito Concepción: Olga Romero Sanzana, 
</t>
  </si>
  <si>
    <t xml:space="preserve">Certificado de vigencia, folio Nº 500356979058, de 19 de noviembre de 2020, del Servicio de Registro Civil e Identificación.
</t>
  </si>
  <si>
    <t xml:space="preserve">Fono fijo: 52-2247556
Fono celular: 9-68328551
</t>
  </si>
  <si>
    <t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t>
  </si>
  <si>
    <t xml:space="preserve">Angachilla, Km. 5, Parcela Arquenco, S/N,  Valdivia, 
</t>
  </si>
  <si>
    <t>Certificado de Vigencia Folio Nº 500227187103, de fecha 14 de mayo de 2019, del Servicio de Registro Civil e Identificación. 03-11-20 Se envía carta solicitando antecedentes actualizados al año 2020.</t>
  </si>
  <si>
    <t>LOS MONTOS INFORMADOS CORRESPONDEN A LOS CANCELADOS EN EL PERÍODO ENERO - FEBRERO 2021</t>
  </si>
  <si>
    <t>MONTO MES DE FEBRERO</t>
  </si>
  <si>
    <t>TRANSFERENCIAS A INSTITUCIONES COLABORADORAS AÑO 2021 - LEY Nº19.862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</si>
</sst>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s>
  <fonts count="130"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u/>
      <sz val="10"/>
      <color theme="10"/>
      <name val="MS Sans Serif"/>
      <family val="2"/>
    </font>
    <font>
      <sz val="10"/>
      <name val="MS Sans Serif"/>
      <family val="2"/>
    </font>
    <font>
      <b/>
      <sz val="11"/>
      <name val="Verdana"/>
      <family val="2"/>
    </font>
    <font>
      <sz val="10"/>
      <name val="MS Sans Serif"/>
    </font>
    <font>
      <b/>
      <sz val="8"/>
      <color theme="1"/>
      <name val="Calibri"/>
      <family val="2"/>
      <scheme val="minor"/>
    </font>
    <font>
      <b/>
      <sz val="8"/>
      <color indexed="8"/>
      <name val="Calibri"/>
      <family val="2"/>
      <scheme val="minor"/>
    </font>
    <font>
      <sz val="8"/>
      <name val="Calibri"/>
      <family val="2"/>
    </font>
    <font>
      <b/>
      <sz val="8"/>
      <name val="Calibri"/>
      <family val="2"/>
    </font>
    <font>
      <b/>
      <sz val="8"/>
      <color indexed="8"/>
      <name val="Calibri"/>
      <family val="2"/>
    </font>
    <font>
      <sz val="8"/>
      <color theme="1"/>
      <name val="Calibri"/>
      <family val="2"/>
    </font>
    <font>
      <sz val="8"/>
      <color indexed="8"/>
      <name val="Calibri"/>
      <family val="2"/>
    </font>
    <font>
      <u/>
      <sz val="8"/>
      <color theme="10"/>
      <name val="Calibri"/>
      <family val="2"/>
    </font>
    <font>
      <sz val="8"/>
      <color rgb="FFFF0000"/>
      <name val="Calibri"/>
      <family val="2"/>
    </font>
    <font>
      <u/>
      <sz val="8"/>
      <name val="Calibri"/>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2"/>
        <bgColor indexed="64"/>
      </patternFill>
    </fill>
    <fill>
      <patternFill patternType="solid">
        <fgColor rgb="FF92D050"/>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theme="8" tint="0.39997558519241921"/>
        <bgColor indexed="64"/>
      </patternFill>
    </fill>
    <fill>
      <patternFill patternType="solid">
        <fgColor rgb="FF92D050"/>
        <bgColor indexed="0"/>
      </patternFill>
    </fill>
  </fills>
  <borders count="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s>
  <cellStyleXfs count="6643">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0" fontId="116" fillId="0" borderId="0" applyNumberFormat="0" applyFill="0" applyBorder="0" applyAlignment="0" applyProtection="0"/>
    <xf numFmtId="41" fontId="117" fillId="0" borderId="0" applyFont="0" applyFill="0" applyBorder="0" applyAlignment="0" applyProtection="0"/>
    <xf numFmtId="43" fontId="119" fillId="0" borderId="0" applyFont="0" applyFill="0" applyBorder="0" applyAlignment="0" applyProtection="0"/>
    <xf numFmtId="0" fontId="1" fillId="0" borderId="0"/>
  </cellStyleXfs>
  <cellXfs count="194">
    <xf numFmtId="0" fontId="0" fillId="0" borderId="0" xfId="0"/>
    <xf numFmtId="14" fontId="0" fillId="0" borderId="0" xfId="0" applyNumberFormat="1"/>
    <xf numFmtId="0" fontId="0" fillId="0" borderId="0" xfId="0" applyAlignment="1">
      <alignment wrapText="1"/>
    </xf>
    <xf numFmtId="41" fontId="0" fillId="0" borderId="0" xfId="6640" applyFont="1"/>
    <xf numFmtId="0" fontId="120" fillId="63" borderId="10" xfId="6642" applyFont="1" applyFill="1" applyBorder="1" applyAlignment="1">
      <alignment horizontal="center" vertical="center" wrapText="1"/>
    </xf>
    <xf numFmtId="0" fontId="121" fillId="64" borderId="10" xfId="2795" applyFont="1" applyFill="1" applyBorder="1" applyAlignment="1">
      <alignment horizontal="center" vertical="center" wrapText="1"/>
    </xf>
    <xf numFmtId="14" fontId="120" fillId="63" borderId="10" xfId="6642" applyNumberFormat="1" applyFont="1" applyFill="1" applyBorder="1" applyAlignment="1">
      <alignment horizontal="center" vertical="center" wrapText="1"/>
    </xf>
    <xf numFmtId="0" fontId="120" fillId="65" borderId="10" xfId="6642" applyFont="1" applyFill="1" applyBorder="1" applyAlignment="1">
      <alignment horizontal="center" vertical="center" wrapText="1"/>
    </xf>
    <xf numFmtId="41" fontId="120" fillId="65" borderId="10" xfId="6640" applyFont="1" applyFill="1" applyBorder="1" applyAlignment="1">
      <alignment horizontal="center" vertical="center" wrapText="1"/>
    </xf>
    <xf numFmtId="14" fontId="120" fillId="65" borderId="10" xfId="6641" applyNumberFormat="1" applyFont="1" applyFill="1" applyBorder="1" applyAlignment="1">
      <alignment horizontal="center" vertical="center" wrapText="1"/>
    </xf>
    <xf numFmtId="0" fontId="115" fillId="0" borderId="0" xfId="0" applyFont="1"/>
    <xf numFmtId="0" fontId="0" fillId="66" borderId="0" xfId="0" applyFill="1"/>
    <xf numFmtId="1" fontId="0" fillId="0" borderId="0" xfId="0" applyNumberFormat="1" applyAlignment="1">
      <alignment horizontal="right"/>
    </xf>
    <xf numFmtId="0" fontId="122" fillId="0" borderId="0" xfId="0" applyFont="1" applyFill="1" applyBorder="1" applyAlignment="1">
      <alignment horizontal="justify" vertical="center" wrapText="1"/>
    </xf>
    <xf numFmtId="0" fontId="122" fillId="56" borderId="10" xfId="0" applyFont="1" applyFill="1" applyBorder="1" applyAlignment="1">
      <alignment horizontal="justify" vertical="center" wrapText="1"/>
    </xf>
    <xf numFmtId="0" fontId="122" fillId="56" borderId="10" xfId="0" applyFont="1" applyFill="1" applyBorder="1" applyAlignment="1">
      <alignment vertical="center" wrapText="1"/>
    </xf>
    <xf numFmtId="0" fontId="122" fillId="0" borderId="0" xfId="0" applyFont="1" applyAlignment="1">
      <alignment vertical="center" wrapText="1"/>
    </xf>
    <xf numFmtId="0" fontId="125" fillId="56" borderId="10" xfId="0" applyFont="1" applyFill="1" applyBorder="1" applyAlignment="1">
      <alignment vertical="center" wrapText="1"/>
    </xf>
    <xf numFmtId="0" fontId="125" fillId="56" borderId="10" xfId="0" applyFont="1" applyFill="1" applyBorder="1" applyAlignment="1">
      <alignment horizontal="center" vertical="center" wrapText="1"/>
    </xf>
    <xf numFmtId="0" fontId="122" fillId="56" borderId="10" xfId="0" applyFont="1" applyFill="1" applyBorder="1" applyAlignment="1">
      <alignment horizontal="center" vertical="center" wrapText="1"/>
    </xf>
    <xf numFmtId="14" fontId="125" fillId="56" borderId="10" xfId="0" applyNumberFormat="1" applyFont="1" applyFill="1" applyBorder="1" applyAlignment="1">
      <alignment horizontal="center" vertical="center" wrapText="1"/>
    </xf>
    <xf numFmtId="0" fontId="122" fillId="0" borderId="10" xfId="0" applyFont="1" applyBorder="1" applyAlignment="1">
      <alignment vertical="center" wrapText="1"/>
    </xf>
    <xf numFmtId="0" fontId="122" fillId="0" borderId="10" xfId="0" applyFont="1" applyFill="1" applyBorder="1" applyAlignment="1">
      <alignment vertical="center" wrapText="1"/>
    </xf>
    <xf numFmtId="0" fontId="122" fillId="0" borderId="10" xfId="0" applyFont="1" applyFill="1" applyBorder="1" applyAlignment="1">
      <alignment horizontal="justify" vertical="center" wrapText="1"/>
    </xf>
    <xf numFmtId="0" fontId="125" fillId="0" borderId="10" xfId="0" applyFont="1" applyFill="1" applyBorder="1" applyAlignment="1">
      <alignment vertical="center" wrapText="1"/>
    </xf>
    <xf numFmtId="0" fontId="125" fillId="0" borderId="10" xfId="0" applyFont="1" applyFill="1" applyBorder="1" applyAlignment="1">
      <alignment horizontal="center" vertical="center" wrapText="1"/>
    </xf>
    <xf numFmtId="0" fontId="122" fillId="0" borderId="10" xfId="0" applyFont="1" applyFill="1" applyBorder="1" applyAlignment="1">
      <alignment horizontal="center" vertical="center" wrapText="1"/>
    </xf>
    <xf numFmtId="14" fontId="125" fillId="0" borderId="10" xfId="0" applyNumberFormat="1" applyFont="1" applyFill="1" applyBorder="1" applyAlignment="1">
      <alignment horizontal="center" vertical="center" wrapText="1"/>
    </xf>
    <xf numFmtId="0" fontId="126" fillId="0" borderId="10" xfId="2796" applyFont="1" applyFill="1" applyBorder="1" applyAlignment="1">
      <alignment vertical="center" wrapText="1"/>
    </xf>
    <xf numFmtId="0" fontId="122" fillId="55" borderId="10" xfId="0" applyFont="1" applyFill="1" applyBorder="1" applyAlignment="1">
      <alignment horizontal="justify" vertical="center" wrapText="1"/>
    </xf>
    <xf numFmtId="0" fontId="122" fillId="55" borderId="10" xfId="0" applyFont="1" applyFill="1" applyBorder="1" applyAlignment="1">
      <alignment vertical="center" wrapText="1"/>
    </xf>
    <xf numFmtId="0" fontId="122" fillId="55" borderId="10" xfId="0" applyFont="1" applyFill="1" applyBorder="1" applyAlignment="1">
      <alignment horizontal="center" vertical="center" wrapText="1"/>
    </xf>
    <xf numFmtId="14" fontId="122" fillId="0" borderId="10" xfId="0" applyNumberFormat="1" applyFont="1" applyFill="1" applyBorder="1" applyAlignment="1">
      <alignment vertical="center" wrapText="1"/>
    </xf>
    <xf numFmtId="41" fontId="122" fillId="56" borderId="10" xfId="6640" applyFont="1" applyFill="1" applyBorder="1" applyAlignment="1">
      <alignment vertical="center" wrapText="1"/>
    </xf>
    <xf numFmtId="0" fontId="126" fillId="56" borderId="10" xfId="2796" applyFont="1" applyFill="1" applyBorder="1" applyAlignment="1">
      <alignment vertical="center" wrapText="1"/>
    </xf>
    <xf numFmtId="0" fontId="125" fillId="55" borderId="10" xfId="0" applyFont="1" applyFill="1" applyBorder="1" applyAlignment="1">
      <alignment vertical="center" wrapText="1"/>
    </xf>
    <xf numFmtId="0" fontId="125" fillId="55" borderId="10" xfId="0" applyFont="1" applyFill="1" applyBorder="1" applyAlignment="1">
      <alignment horizontal="center" vertical="center" wrapText="1"/>
    </xf>
    <xf numFmtId="14" fontId="125" fillId="55" borderId="10" xfId="0" applyNumberFormat="1" applyFont="1" applyFill="1" applyBorder="1" applyAlignment="1">
      <alignment horizontal="center" vertical="center" wrapText="1"/>
    </xf>
    <xf numFmtId="0" fontId="127" fillId="0" borderId="10" xfId="6639" applyFont="1" applyFill="1" applyBorder="1" applyAlignment="1">
      <alignment horizontal="center" vertical="center" wrapText="1"/>
    </xf>
    <xf numFmtId="0" fontId="127" fillId="56" borderId="10" xfId="6639" applyFont="1" applyFill="1" applyBorder="1" applyAlignment="1">
      <alignment horizontal="center" vertical="center" wrapText="1"/>
    </xf>
    <xf numFmtId="0" fontId="122" fillId="58" borderId="10" xfId="0" applyFont="1" applyFill="1" applyBorder="1" applyAlignment="1">
      <alignment vertical="center" wrapText="1"/>
    </xf>
    <xf numFmtId="0" fontId="122" fillId="58" borderId="10" xfId="0" applyFont="1" applyFill="1" applyBorder="1" applyAlignment="1">
      <alignment horizontal="justify" vertical="center" wrapText="1"/>
    </xf>
    <xf numFmtId="0" fontId="125" fillId="58" borderId="10" xfId="0" applyFont="1" applyFill="1" applyBorder="1" applyAlignment="1">
      <alignment vertical="center" wrapText="1"/>
    </xf>
    <xf numFmtId="0" fontId="125" fillId="58" borderId="10" xfId="0" applyFont="1" applyFill="1" applyBorder="1" applyAlignment="1">
      <alignment horizontal="center" vertical="center" wrapText="1"/>
    </xf>
    <xf numFmtId="0" fontId="127" fillId="58" borderId="10" xfId="6639" applyFont="1" applyFill="1" applyBorder="1" applyAlignment="1">
      <alignment horizontal="center" vertical="center" wrapText="1"/>
    </xf>
    <xf numFmtId="0" fontId="122" fillId="58" borderId="10" xfId="0" applyFont="1" applyFill="1" applyBorder="1" applyAlignment="1">
      <alignment horizontal="center" vertical="center" wrapText="1"/>
    </xf>
    <xf numFmtId="14" fontId="125" fillId="58" borderId="10" xfId="0" applyNumberFormat="1" applyFont="1" applyFill="1" applyBorder="1" applyAlignment="1">
      <alignment horizontal="center" vertical="center" wrapText="1"/>
    </xf>
    <xf numFmtId="0" fontId="122" fillId="56" borderId="0" xfId="0" applyFont="1" applyFill="1" applyBorder="1" applyAlignment="1">
      <alignment horizontal="center" vertical="center" wrapText="1"/>
    </xf>
    <xf numFmtId="14" fontId="122" fillId="56" borderId="10" xfId="0" applyNumberFormat="1" applyFont="1" applyFill="1" applyBorder="1" applyAlignment="1">
      <alignment horizontal="center" vertical="center" wrapText="1"/>
    </xf>
    <xf numFmtId="0" fontId="122" fillId="56" borderId="10" xfId="0" applyFont="1" applyFill="1" applyBorder="1" applyAlignment="1">
      <alignment vertical="center"/>
    </xf>
    <xf numFmtId="0" fontId="122" fillId="59" borderId="10" xfId="0" applyFont="1" applyFill="1" applyBorder="1" applyAlignment="1">
      <alignment vertical="center" wrapText="1"/>
    </xf>
    <xf numFmtId="0" fontId="122" fillId="59" borderId="10" xfId="0" applyFont="1" applyFill="1" applyBorder="1" applyAlignment="1">
      <alignment horizontal="justify" vertical="center" wrapText="1"/>
    </xf>
    <xf numFmtId="0" fontId="125" fillId="59" borderId="10" xfId="0" applyFont="1" applyFill="1" applyBorder="1" applyAlignment="1">
      <alignment vertical="center" wrapText="1"/>
    </xf>
    <xf numFmtId="0" fontId="125" fillId="59" borderId="10" xfId="0" applyFont="1" applyFill="1" applyBorder="1" applyAlignment="1">
      <alignment horizontal="center" vertical="center" wrapText="1"/>
    </xf>
    <xf numFmtId="0" fontId="127" fillId="59" borderId="10" xfId="6639" applyFont="1" applyFill="1" applyBorder="1" applyAlignment="1">
      <alignment horizontal="center" vertical="center" wrapText="1"/>
    </xf>
    <xf numFmtId="0" fontId="122" fillId="59" borderId="10" xfId="0" applyFont="1" applyFill="1" applyBorder="1" applyAlignment="1">
      <alignment horizontal="center" vertical="center" wrapText="1"/>
    </xf>
    <xf numFmtId="14" fontId="125" fillId="59" borderId="10" xfId="0" applyNumberFormat="1" applyFont="1" applyFill="1" applyBorder="1" applyAlignment="1">
      <alignment horizontal="center" vertical="center" wrapText="1"/>
    </xf>
    <xf numFmtId="14" fontId="122" fillId="58" borderId="10" xfId="0" applyNumberFormat="1" applyFont="1" applyFill="1" applyBorder="1" applyAlignment="1">
      <alignment horizontal="center" vertical="center" wrapText="1"/>
    </xf>
    <xf numFmtId="0" fontId="122" fillId="0" borderId="10" xfId="0" applyFont="1" applyFill="1" applyBorder="1" applyAlignment="1">
      <alignment horizontal="right" vertical="center" wrapText="1"/>
    </xf>
    <xf numFmtId="0" fontId="125" fillId="56" borderId="10" xfId="0" applyFont="1" applyFill="1" applyBorder="1" applyAlignment="1">
      <alignment horizontal="justify" vertical="center" wrapText="1"/>
    </xf>
    <xf numFmtId="0" fontId="127" fillId="55" borderId="10" xfId="6639" applyFont="1" applyFill="1" applyBorder="1" applyAlignment="1">
      <alignment horizontal="center" vertical="center" wrapText="1"/>
    </xf>
    <xf numFmtId="14" fontId="122" fillId="55" borderId="10" xfId="0" applyNumberFormat="1" applyFont="1" applyFill="1" applyBorder="1" applyAlignment="1">
      <alignment vertical="center" wrapText="1"/>
    </xf>
    <xf numFmtId="0" fontId="122" fillId="55" borderId="10" xfId="0" applyFont="1" applyFill="1" applyBorder="1" applyAlignment="1">
      <alignment horizontal="left" wrapText="1"/>
    </xf>
    <xf numFmtId="0" fontId="122" fillId="57" borderId="10" xfId="0" applyFont="1" applyFill="1" applyBorder="1" applyAlignment="1">
      <alignment vertical="center" wrapText="1"/>
    </xf>
    <xf numFmtId="0" fontId="122" fillId="57" borderId="10" xfId="0" applyFont="1" applyFill="1" applyBorder="1" applyAlignment="1">
      <alignment horizontal="justify" vertical="center" wrapText="1"/>
    </xf>
    <xf numFmtId="0" fontId="125" fillId="57" borderId="10" xfId="0" applyFont="1" applyFill="1" applyBorder="1" applyAlignment="1">
      <alignment vertical="center" wrapText="1"/>
    </xf>
    <xf numFmtId="0" fontId="125" fillId="57" borderId="10" xfId="0" applyFont="1" applyFill="1" applyBorder="1" applyAlignment="1">
      <alignment horizontal="center" vertical="center" wrapText="1"/>
    </xf>
    <xf numFmtId="0" fontId="127" fillId="57" borderId="10" xfId="6639" applyFont="1" applyFill="1" applyBorder="1" applyAlignment="1">
      <alignment horizontal="center" vertical="center" wrapText="1"/>
    </xf>
    <xf numFmtId="0" fontId="122" fillId="57" borderId="10" xfId="0" applyFont="1" applyFill="1" applyBorder="1" applyAlignment="1">
      <alignment horizontal="center" vertical="center" wrapText="1"/>
    </xf>
    <xf numFmtId="14" fontId="125" fillId="57" borderId="10" xfId="0" applyNumberFormat="1" applyFont="1" applyFill="1" applyBorder="1" applyAlignment="1">
      <alignment horizontal="center" vertical="center" wrapText="1"/>
    </xf>
    <xf numFmtId="0" fontId="122" fillId="56" borderId="0" xfId="0" applyFont="1" applyFill="1" applyBorder="1" applyAlignment="1">
      <alignment vertical="center" wrapText="1"/>
    </xf>
    <xf numFmtId="0" fontId="122" fillId="0" borderId="10" xfId="0" applyFont="1" applyFill="1" applyBorder="1" applyAlignment="1">
      <alignment horizontal="left" vertical="center" wrapText="1"/>
    </xf>
    <xf numFmtId="14" fontId="122" fillId="0" borderId="10" xfId="0" applyNumberFormat="1" applyFont="1" applyFill="1" applyBorder="1" applyAlignment="1">
      <alignment horizontal="center" vertical="center" wrapText="1"/>
    </xf>
    <xf numFmtId="14" fontId="122" fillId="56" borderId="10" xfId="0" applyNumberFormat="1" applyFont="1" applyFill="1" applyBorder="1" applyAlignment="1">
      <alignment vertical="center" wrapText="1"/>
    </xf>
    <xf numFmtId="14" fontId="122" fillId="57" borderId="10" xfId="0" applyNumberFormat="1" applyFont="1" applyFill="1" applyBorder="1" applyAlignment="1">
      <alignment vertical="center" wrapText="1"/>
    </xf>
    <xf numFmtId="0" fontId="122" fillId="60" borderId="10" xfId="0" applyFont="1" applyFill="1" applyBorder="1" applyAlignment="1">
      <alignment vertical="center" wrapText="1"/>
    </xf>
    <xf numFmtId="0" fontId="122" fillId="60" borderId="10" xfId="0" applyFont="1" applyFill="1" applyBorder="1" applyAlignment="1">
      <alignment horizontal="justify" vertical="center" wrapText="1"/>
    </xf>
    <xf numFmtId="0" fontId="125" fillId="60" borderId="10" xfId="0" applyFont="1" applyFill="1" applyBorder="1" applyAlignment="1">
      <alignment vertical="center" wrapText="1"/>
    </xf>
    <xf numFmtId="0" fontId="125" fillId="60" borderId="10" xfId="0" applyFont="1" applyFill="1" applyBorder="1" applyAlignment="1">
      <alignment horizontal="center" vertical="center" wrapText="1"/>
    </xf>
    <xf numFmtId="0" fontId="127" fillId="60" borderId="10" xfId="6639" applyFont="1" applyFill="1" applyBorder="1" applyAlignment="1">
      <alignment horizontal="center" vertical="center" wrapText="1"/>
    </xf>
    <xf numFmtId="0" fontId="122" fillId="60" borderId="10" xfId="0" applyFont="1" applyFill="1" applyBorder="1" applyAlignment="1">
      <alignment horizontal="center" vertical="center" wrapText="1"/>
    </xf>
    <xf numFmtId="14" fontId="125" fillId="60" borderId="10" xfId="0" applyNumberFormat="1" applyFont="1" applyFill="1" applyBorder="1" applyAlignment="1">
      <alignment horizontal="center" vertical="center" wrapText="1"/>
    </xf>
    <xf numFmtId="0" fontId="122" fillId="56" borderId="10" xfId="0" applyFont="1" applyFill="1" applyBorder="1" applyAlignment="1">
      <alignment horizontal="left" vertical="center" wrapText="1"/>
    </xf>
    <xf numFmtId="0" fontId="122" fillId="56" borderId="10" xfId="0" applyFont="1" applyFill="1" applyBorder="1" applyAlignment="1">
      <alignment horizontal="justify" vertical="center"/>
    </xf>
    <xf numFmtId="0" fontId="127" fillId="56" borderId="10" xfId="6639" applyFont="1" applyFill="1" applyBorder="1" applyAlignment="1">
      <alignment horizontal="justify" vertical="center"/>
    </xf>
    <xf numFmtId="0" fontId="122" fillId="56" borderId="10" xfId="0" applyFont="1" applyFill="1" applyBorder="1"/>
    <xf numFmtId="0" fontId="122" fillId="56" borderId="10" xfId="0" applyFont="1" applyFill="1" applyBorder="1" applyAlignment="1">
      <alignment wrapText="1"/>
    </xf>
    <xf numFmtId="0" fontId="122" fillId="0" borderId="10" xfId="0" applyFont="1" applyFill="1" applyBorder="1" applyAlignment="1">
      <alignment vertical="top" wrapText="1"/>
    </xf>
    <xf numFmtId="41" fontId="122" fillId="0" borderId="10" xfId="6640" applyFont="1" applyFill="1" applyBorder="1" applyAlignment="1">
      <alignment horizontal="center" vertical="center" wrapText="1"/>
    </xf>
    <xf numFmtId="0" fontId="122" fillId="0" borderId="10" xfId="0" applyFont="1" applyBorder="1" applyAlignment="1">
      <alignment horizontal="justify" vertical="center" wrapText="1"/>
    </xf>
    <xf numFmtId="0" fontId="122" fillId="0" borderId="10" xfId="0" applyFont="1" applyBorder="1" applyAlignment="1">
      <alignment horizontal="center" vertical="center" wrapText="1"/>
    </xf>
    <xf numFmtId="0" fontId="122" fillId="0" borderId="10" xfId="0" applyFont="1" applyFill="1" applyBorder="1" applyAlignment="1">
      <alignment wrapText="1"/>
    </xf>
    <xf numFmtId="0" fontId="122" fillId="0" borderId="10" xfId="0" applyFont="1" applyFill="1" applyBorder="1"/>
    <xf numFmtId="0" fontId="125" fillId="56" borderId="10" xfId="0" applyFont="1" applyFill="1" applyBorder="1" applyAlignment="1">
      <alignment horizontal="left" vertical="center" wrapText="1"/>
    </xf>
    <xf numFmtId="0" fontId="0" fillId="0" borderId="0" xfId="0" applyFont="1"/>
    <xf numFmtId="0" fontId="123" fillId="0" borderId="0" xfId="0" applyFont="1" applyAlignment="1">
      <alignment vertical="center" wrapText="1"/>
    </xf>
    <xf numFmtId="0" fontId="123" fillId="61" borderId="10" xfId="0" applyFont="1" applyFill="1" applyBorder="1" applyAlignment="1">
      <alignment horizontal="center" vertical="center" wrapText="1"/>
    </xf>
    <xf numFmtId="0" fontId="124" fillId="67" borderId="10" xfId="2795" applyFont="1" applyFill="1" applyBorder="1" applyAlignment="1">
      <alignment horizontal="center" vertical="center" wrapText="1"/>
    </xf>
    <xf numFmtId="0" fontId="123" fillId="67" borderId="10" xfId="2795" applyFont="1" applyFill="1" applyBorder="1" applyAlignment="1">
      <alignment horizontal="center" vertical="center" wrapText="1"/>
    </xf>
    <xf numFmtId="0" fontId="125" fillId="0" borderId="21" xfId="0" applyFont="1" applyFill="1" applyBorder="1" applyAlignment="1">
      <alignment horizontal="center" vertical="center" wrapText="1"/>
    </xf>
    <xf numFmtId="0" fontId="125" fillId="0" borderId="0" xfId="0" applyFont="1" applyFill="1" applyBorder="1" applyAlignment="1">
      <alignment horizontal="center" vertical="center" wrapText="1"/>
    </xf>
    <xf numFmtId="0" fontId="125" fillId="0" borderId="21" xfId="0" applyFont="1" applyFill="1" applyBorder="1" applyAlignment="1">
      <alignment vertical="center" wrapText="1"/>
    </xf>
    <xf numFmtId="0" fontId="125" fillId="59" borderId="20" xfId="0" applyFont="1" applyFill="1" applyBorder="1" applyAlignment="1">
      <alignment vertical="center" wrapText="1"/>
    </xf>
    <xf numFmtId="0" fontId="125" fillId="0" borderId="0" xfId="0" applyFont="1" applyFill="1" applyBorder="1" applyAlignment="1">
      <alignment vertical="center" wrapText="1"/>
    </xf>
    <xf numFmtId="0" fontId="122" fillId="0" borderId="21" xfId="0" applyFont="1" applyFill="1" applyBorder="1" applyAlignment="1">
      <alignment vertical="center" wrapText="1"/>
    </xf>
    <xf numFmtId="0" fontId="122" fillId="0" borderId="21" xfId="0" applyFont="1" applyFill="1" applyBorder="1" applyAlignment="1">
      <alignment horizontal="justify" vertical="center" wrapText="1"/>
    </xf>
    <xf numFmtId="0" fontId="122" fillId="56" borderId="0" xfId="0" applyFont="1" applyFill="1" applyBorder="1" applyAlignment="1">
      <alignment horizontal="justify" vertical="center" wrapText="1"/>
    </xf>
    <xf numFmtId="0" fontId="122" fillId="56" borderId="20" xfId="0" applyFont="1" applyFill="1" applyBorder="1" applyAlignment="1">
      <alignment horizontal="justify" vertical="center" wrapText="1"/>
    </xf>
    <xf numFmtId="0" fontId="122" fillId="0" borderId="10" xfId="0" applyFont="1" applyFill="1" applyBorder="1" applyAlignment="1">
      <alignment horizontal="justify" vertical="center"/>
    </xf>
    <xf numFmtId="0" fontId="122" fillId="55" borderId="10" xfId="0" applyFont="1" applyFill="1" applyBorder="1" applyAlignment="1">
      <alignment horizontal="justify" vertical="center"/>
    </xf>
    <xf numFmtId="0" fontId="122" fillId="55" borderId="0" xfId="0" applyFont="1" applyFill="1" applyBorder="1" applyAlignment="1">
      <alignment vertical="center" wrapText="1"/>
    </xf>
    <xf numFmtId="0" fontId="128" fillId="56" borderId="10" xfId="0" applyFont="1" applyFill="1" applyBorder="1" applyAlignment="1">
      <alignment horizontal="justify" vertical="center"/>
    </xf>
    <xf numFmtId="0" fontId="125" fillId="56" borderId="0" xfId="0" applyFont="1" applyFill="1" applyBorder="1" applyAlignment="1">
      <alignment horizontal="center" vertical="center" wrapText="1"/>
    </xf>
    <xf numFmtId="0" fontId="122" fillId="0" borderId="21" xfId="0" applyFont="1" applyFill="1" applyBorder="1" applyAlignment="1">
      <alignment horizontal="center" vertical="center" wrapText="1"/>
    </xf>
    <xf numFmtId="0" fontId="127" fillId="0" borderId="0" xfId="6639" applyFont="1" applyFill="1" applyBorder="1" applyAlignment="1">
      <alignment horizontal="center" vertical="center" wrapText="1"/>
    </xf>
    <xf numFmtId="0" fontId="122" fillId="0" borderId="0" xfId="0" applyFont="1" applyFill="1" applyBorder="1" applyAlignment="1">
      <alignment horizontal="center" vertical="center" wrapText="1"/>
    </xf>
    <xf numFmtId="0" fontId="127" fillId="0" borderId="10" xfId="6639" applyFont="1" applyFill="1" applyBorder="1"/>
    <xf numFmtId="0" fontId="127" fillId="58" borderId="0" xfId="6639" applyFont="1" applyFill="1" applyBorder="1" applyAlignment="1">
      <alignment horizontal="center" vertical="center" wrapText="1"/>
    </xf>
    <xf numFmtId="0" fontId="127" fillId="56" borderId="10" xfId="6639" applyFont="1" applyFill="1" applyBorder="1" applyAlignment="1">
      <alignment vertical="center"/>
    </xf>
    <xf numFmtId="0" fontId="127" fillId="55" borderId="10" xfId="6639" applyFont="1" applyFill="1" applyBorder="1" applyAlignment="1">
      <alignment horizontal="justify" vertical="center"/>
    </xf>
    <xf numFmtId="0" fontId="127" fillId="57" borderId="0" xfId="6639" applyFont="1" applyFill="1" applyBorder="1" applyAlignment="1">
      <alignment horizontal="center" vertical="center" wrapText="1"/>
    </xf>
    <xf numFmtId="0" fontId="129" fillId="0" borderId="10" xfId="6639" applyFont="1" applyFill="1" applyBorder="1" applyAlignment="1">
      <alignment vertical="center" wrapText="1"/>
    </xf>
    <xf numFmtId="0" fontId="122" fillId="55" borderId="0" xfId="0" applyFont="1" applyFill="1" applyBorder="1" applyAlignment="1">
      <alignment horizontal="center" vertical="center" wrapText="1"/>
    </xf>
    <xf numFmtId="14" fontId="125" fillId="0" borderId="21" xfId="0" applyNumberFormat="1" applyFont="1" applyFill="1" applyBorder="1" applyAlignment="1">
      <alignment horizontal="center" vertical="center" wrapText="1"/>
    </xf>
    <xf numFmtId="0" fontId="115" fillId="0" borderId="10" xfId="0" applyFont="1" applyBorder="1"/>
    <xf numFmtId="14" fontId="0" fillId="0" borderId="0" xfId="0" applyNumberFormat="1" applyAlignment="1">
      <alignment horizontal="center"/>
    </xf>
    <xf numFmtId="0" fontId="0" fillId="0" borderId="0" xfId="0" applyAlignment="1">
      <alignment horizontal="center"/>
    </xf>
    <xf numFmtId="1" fontId="124" fillId="67" borderId="10" xfId="6640" applyNumberFormat="1" applyFont="1" applyFill="1" applyBorder="1" applyAlignment="1">
      <alignment horizontal="right" vertical="center" wrapText="1"/>
    </xf>
    <xf numFmtId="1" fontId="122" fillId="0" borderId="21" xfId="6640" applyNumberFormat="1" applyFont="1" applyFill="1" applyBorder="1" applyAlignment="1">
      <alignment horizontal="right" vertical="center" wrapText="1"/>
    </xf>
    <xf numFmtId="1" fontId="122" fillId="0" borderId="10" xfId="6640" applyNumberFormat="1" applyFont="1" applyFill="1" applyBorder="1" applyAlignment="1">
      <alignment horizontal="right" vertical="center" wrapText="1"/>
    </xf>
    <xf numFmtId="1" fontId="122" fillId="56" borderId="10" xfId="6640" applyNumberFormat="1" applyFont="1" applyFill="1" applyBorder="1" applyAlignment="1">
      <alignment horizontal="right" vertical="center" wrapText="1"/>
    </xf>
    <xf numFmtId="1" fontId="122" fillId="55" borderId="10" xfId="6640" applyNumberFormat="1" applyFont="1" applyFill="1" applyBorder="1" applyAlignment="1">
      <alignment horizontal="right" vertical="center" wrapText="1"/>
    </xf>
    <xf numFmtId="1" fontId="122" fillId="0" borderId="0" xfId="6640" applyNumberFormat="1" applyFont="1" applyFill="1" applyBorder="1" applyAlignment="1">
      <alignment horizontal="right" vertical="center" wrapText="1"/>
    </xf>
    <xf numFmtId="1" fontId="125" fillId="56" borderId="10" xfId="6640" applyNumberFormat="1" applyFont="1" applyFill="1" applyBorder="1" applyAlignment="1">
      <alignment horizontal="right" vertical="center" wrapText="1"/>
    </xf>
    <xf numFmtId="1" fontId="122" fillId="56" borderId="0" xfId="6640" applyNumberFormat="1" applyFont="1" applyFill="1" applyBorder="1" applyAlignment="1">
      <alignment horizontal="right" vertical="center" wrapText="1"/>
    </xf>
    <xf numFmtId="1" fontId="122" fillId="0" borderId="10" xfId="6640" applyNumberFormat="1" applyFont="1" applyFill="1" applyBorder="1" applyAlignment="1">
      <alignment horizontal="right"/>
    </xf>
    <xf numFmtId="1" fontId="122" fillId="56" borderId="10" xfId="6640" applyNumberFormat="1" applyFont="1" applyFill="1" applyBorder="1" applyAlignment="1">
      <alignment horizontal="right"/>
    </xf>
    <xf numFmtId="1" fontId="122" fillId="57" borderId="10" xfId="6640" applyNumberFormat="1" applyFont="1" applyFill="1" applyBorder="1" applyAlignment="1">
      <alignment horizontal="right" vertical="center" wrapText="1"/>
    </xf>
    <xf numFmtId="1" fontId="122" fillId="58" borderId="10" xfId="6640" applyNumberFormat="1" applyFont="1" applyFill="1" applyBorder="1" applyAlignment="1">
      <alignment horizontal="right" vertical="center" wrapText="1"/>
    </xf>
    <xf numFmtId="1" fontId="122" fillId="59" borderId="10" xfId="6640" applyNumberFormat="1" applyFont="1" applyFill="1" applyBorder="1" applyAlignment="1">
      <alignment horizontal="right" vertical="center" wrapText="1"/>
    </xf>
    <xf numFmtId="1" fontId="122" fillId="60" borderId="10" xfId="6640" applyNumberFormat="1" applyFont="1" applyFill="1" applyBorder="1" applyAlignment="1">
      <alignment horizontal="right" vertical="center" wrapText="1"/>
    </xf>
    <xf numFmtId="1" fontId="122" fillId="59" borderId="0" xfId="6640" applyNumberFormat="1" applyFont="1" applyFill="1" applyBorder="1" applyAlignment="1">
      <alignment horizontal="right" vertical="center" wrapText="1"/>
    </xf>
    <xf numFmtId="1" fontId="122" fillId="0" borderId="10" xfId="6640" applyNumberFormat="1" applyFont="1" applyBorder="1" applyAlignment="1">
      <alignment horizontal="right" vertical="center" wrapText="1"/>
    </xf>
    <xf numFmtId="1" fontId="0" fillId="0" borderId="0" xfId="6640" applyNumberFormat="1" applyFont="1" applyAlignment="1">
      <alignment horizontal="right"/>
    </xf>
    <xf numFmtId="1" fontId="124" fillId="67" borderId="10" xfId="2795" applyNumberFormat="1" applyFont="1" applyFill="1" applyBorder="1" applyAlignment="1">
      <alignment horizontal="center" vertical="center" wrapText="1"/>
    </xf>
    <xf numFmtId="1" fontId="125" fillId="0" borderId="21" xfId="0" applyNumberFormat="1" applyFont="1" applyFill="1" applyBorder="1" applyAlignment="1">
      <alignment horizontal="center" vertical="center" wrapText="1"/>
    </xf>
    <xf numFmtId="1" fontId="125" fillId="0" borderId="10" xfId="0" applyNumberFormat="1" applyFont="1" applyFill="1" applyBorder="1" applyAlignment="1">
      <alignment horizontal="center" vertical="center" wrapText="1"/>
    </xf>
    <xf numFmtId="1" fontId="125" fillId="56" borderId="10" xfId="0" applyNumberFormat="1" applyFont="1" applyFill="1" applyBorder="1" applyAlignment="1">
      <alignment horizontal="center" vertical="center" wrapText="1"/>
    </xf>
    <xf numFmtId="1" fontId="125" fillId="55" borderId="10" xfId="0" applyNumberFormat="1" applyFont="1" applyFill="1" applyBorder="1" applyAlignment="1">
      <alignment horizontal="center" vertical="center" wrapText="1"/>
    </xf>
    <xf numFmtId="1" fontId="128" fillId="55" borderId="10" xfId="0" applyNumberFormat="1" applyFont="1" applyFill="1" applyBorder="1" applyAlignment="1">
      <alignment horizontal="center" vertical="center" wrapText="1"/>
    </xf>
    <xf numFmtId="1" fontId="122" fillId="0" borderId="10" xfId="0" applyNumberFormat="1" applyFont="1" applyBorder="1" applyAlignment="1">
      <alignment vertical="center"/>
    </xf>
    <xf numFmtId="1" fontId="125" fillId="0" borderId="0" xfId="0" applyNumberFormat="1" applyFont="1" applyFill="1" applyBorder="1" applyAlignment="1">
      <alignment horizontal="center" vertical="center" wrapText="1"/>
    </xf>
    <xf numFmtId="1" fontId="122" fillId="0" borderId="10" xfId="0" applyNumberFormat="1" applyFont="1" applyFill="1" applyBorder="1" applyAlignment="1">
      <alignment vertical="center" wrapText="1"/>
    </xf>
    <xf numFmtId="1" fontId="122" fillId="56" borderId="10" xfId="0" applyNumberFormat="1" applyFont="1" applyFill="1" applyBorder="1" applyAlignment="1">
      <alignment vertical="center" wrapText="1"/>
    </xf>
    <xf numFmtId="1" fontId="122" fillId="56" borderId="10" xfId="0" applyNumberFormat="1" applyFont="1" applyFill="1" applyBorder="1" applyAlignment="1">
      <alignment horizontal="center" vertical="center" wrapText="1"/>
    </xf>
    <xf numFmtId="1" fontId="122" fillId="0" borderId="10" xfId="0" applyNumberFormat="1" applyFont="1" applyFill="1" applyBorder="1" applyAlignment="1">
      <alignment horizontal="center" vertical="center" wrapText="1"/>
    </xf>
    <xf numFmtId="1" fontId="125" fillId="57" borderId="10" xfId="0" applyNumberFormat="1" applyFont="1" applyFill="1" applyBorder="1" applyAlignment="1">
      <alignment horizontal="center" vertical="center" wrapText="1"/>
    </xf>
    <xf numFmtId="1" fontId="125" fillId="58" borderId="10" xfId="0" applyNumberFormat="1" applyFont="1" applyFill="1" applyBorder="1" applyAlignment="1">
      <alignment horizontal="center" vertical="center" wrapText="1"/>
    </xf>
    <xf numFmtId="1" fontId="125" fillId="59" borderId="10" xfId="0" applyNumberFormat="1" applyFont="1" applyFill="1" applyBorder="1" applyAlignment="1">
      <alignment horizontal="center" vertical="center" wrapText="1"/>
    </xf>
    <xf numFmtId="1" fontId="125" fillId="60" borderId="10" xfId="0" applyNumberFormat="1" applyFont="1" applyFill="1" applyBorder="1" applyAlignment="1">
      <alignment horizontal="center" vertical="center" wrapText="1"/>
    </xf>
    <xf numFmtId="1" fontId="0" fillId="0" borderId="0" xfId="0" applyNumberFormat="1" applyFont="1"/>
    <xf numFmtId="0" fontId="115" fillId="66" borderId="10" xfId="0" applyFont="1" applyFill="1" applyBorder="1" applyAlignment="1">
      <alignment wrapText="1"/>
    </xf>
    <xf numFmtId="0" fontId="115" fillId="66" borderId="10" xfId="0" applyFont="1" applyFill="1" applyBorder="1"/>
    <xf numFmtId="14" fontId="115" fillId="66" borderId="10" xfId="0" applyNumberFormat="1" applyFont="1" applyFill="1" applyBorder="1"/>
    <xf numFmtId="41" fontId="115" fillId="66" borderId="10" xfId="6640" applyFont="1" applyFill="1" applyBorder="1"/>
    <xf numFmtId="14" fontId="115" fillId="66" borderId="10" xfId="0" applyNumberFormat="1" applyFont="1" applyFill="1" applyBorder="1" applyAlignment="1">
      <alignment horizontal="center"/>
    </xf>
    <xf numFmtId="0" fontId="115" fillId="66" borderId="10" xfId="0" applyFont="1" applyFill="1" applyBorder="1" applyAlignment="1">
      <alignment horizontal="center"/>
    </xf>
    <xf numFmtId="14" fontId="0" fillId="0" borderId="0" xfId="0" applyNumberFormat="1" applyAlignment="1">
      <alignment wrapText="1"/>
    </xf>
    <xf numFmtId="41" fontId="0" fillId="0" borderId="0" xfId="6640" applyFont="1" applyAlignment="1">
      <alignment wrapText="1"/>
    </xf>
    <xf numFmtId="1" fontId="0" fillId="0" borderId="0" xfId="0" applyNumberFormat="1" applyAlignment="1">
      <alignment horizontal="right" wrapText="1"/>
    </xf>
    <xf numFmtId="0" fontId="115" fillId="0" borderId="0" xfId="0" applyFont="1" applyAlignment="1">
      <alignment wrapText="1"/>
    </xf>
    <xf numFmtId="0" fontId="115" fillId="62" borderId="10" xfId="0" applyFont="1" applyFill="1" applyBorder="1" applyAlignment="1">
      <alignment wrapText="1"/>
    </xf>
    <xf numFmtId="14" fontId="115" fillId="62" borderId="10" xfId="0" applyNumberFormat="1" applyFont="1" applyFill="1" applyBorder="1" applyAlignment="1">
      <alignment wrapText="1"/>
    </xf>
    <xf numFmtId="41" fontId="115" fillId="62" borderId="10" xfId="6640" applyFont="1" applyFill="1" applyBorder="1" applyAlignment="1">
      <alignment wrapText="1"/>
    </xf>
    <xf numFmtId="14" fontId="115" fillId="62" borderId="10" xfId="0" applyNumberFormat="1" applyFont="1" applyFill="1" applyBorder="1" applyAlignment="1">
      <alignment horizontal="center" wrapText="1"/>
    </xf>
    <xf numFmtId="0" fontId="115" fillId="62" borderId="10" xfId="0" applyFont="1" applyFill="1" applyBorder="1" applyAlignment="1">
      <alignment horizontal="center" wrapText="1"/>
    </xf>
    <xf numFmtId="1" fontId="0" fillId="0" borderId="0" xfId="0" applyNumberFormat="1" applyAlignment="1">
      <alignment wrapText="1"/>
    </xf>
    <xf numFmtId="41" fontId="0" fillId="0" borderId="0" xfId="0" applyNumberFormat="1" applyAlignment="1">
      <alignment wrapText="1"/>
    </xf>
    <xf numFmtId="1" fontId="0" fillId="0" borderId="0" xfId="0" applyNumberFormat="1" applyAlignment="1">
      <alignment horizontal="center" wrapText="1"/>
    </xf>
    <xf numFmtId="1" fontId="120" fillId="63" borderId="10" xfId="6642" applyNumberFormat="1" applyFont="1" applyFill="1" applyBorder="1" applyAlignment="1">
      <alignment horizontal="center" vertical="center" wrapText="1"/>
    </xf>
    <xf numFmtId="0" fontId="0" fillId="0" borderId="0" xfId="0" applyAlignment="1">
      <alignment horizontal="center" wrapText="1"/>
    </xf>
    <xf numFmtId="41" fontId="115" fillId="0" borderId="10" xfId="0" applyNumberFormat="1" applyFont="1" applyBorder="1"/>
    <xf numFmtId="14" fontId="115" fillId="0" borderId="10" xfId="0" applyNumberFormat="1" applyFont="1" applyBorder="1"/>
    <xf numFmtId="14" fontId="115" fillId="0" borderId="10" xfId="0" applyNumberFormat="1" applyFont="1" applyBorder="1" applyAlignment="1">
      <alignment horizontal="center"/>
    </xf>
    <xf numFmtId="1" fontId="0" fillId="0" borderId="0" xfId="0" applyNumberFormat="1" applyAlignment="1">
      <alignment horizontal="center"/>
    </xf>
    <xf numFmtId="0" fontId="115" fillId="0" borderId="10" xfId="0" applyFont="1" applyBorder="1" applyAlignment="1">
      <alignment horizontal="center"/>
    </xf>
    <xf numFmtId="1" fontId="115" fillId="66" borderId="10" xfId="0" applyNumberFormat="1" applyFont="1" applyFill="1" applyBorder="1" applyAlignment="1">
      <alignment horizontal="center"/>
    </xf>
    <xf numFmtId="0" fontId="0" fillId="62" borderId="0" xfId="0" applyFill="1" applyAlignment="1">
      <alignment wrapText="1"/>
    </xf>
    <xf numFmtId="0" fontId="118" fillId="62" borderId="0" xfId="0" applyFont="1" applyFill="1" applyAlignment="1">
      <alignment horizontal="center" vertical="center" wrapText="1"/>
    </xf>
    <xf numFmtId="0" fontId="118" fillId="62" borderId="0" xfId="0" applyFont="1" applyFill="1" applyAlignment="1">
      <alignment horizontal="right" vertical="center" wrapText="1"/>
    </xf>
    <xf numFmtId="0" fontId="118" fillId="62" borderId="0" xfId="0" quotePrefix="1" applyNumberFormat="1" applyFont="1" applyFill="1" applyBorder="1" applyAlignment="1">
      <alignment horizontal="center" vertical="center" wrapText="1"/>
    </xf>
    <xf numFmtId="0" fontId="118" fillId="62" borderId="0" xfId="0" quotePrefix="1" applyNumberFormat="1" applyFont="1" applyFill="1" applyBorder="1" applyAlignment="1">
      <alignment horizontal="right" vertical="center" wrapText="1"/>
    </xf>
    <xf numFmtId="0" fontId="118" fillId="62" borderId="0" xfId="0" applyFont="1" applyFill="1" applyBorder="1" applyAlignment="1">
      <alignment horizontal="center" vertical="center" wrapText="1"/>
    </xf>
    <xf numFmtId="0" fontId="118" fillId="62" borderId="0" xfId="0" applyFont="1" applyFill="1" applyBorder="1" applyAlignment="1">
      <alignment horizontal="right" vertical="center" wrapText="1"/>
    </xf>
  </cellXfs>
  <cellStyles count="6643">
    <cellStyle name=" 1" xfId="1"/>
    <cellStyle name="20% - Énfasis1" xfId="2" builtinId="30" customBuiltin="1"/>
    <cellStyle name="20% - Énfasis1 10" xfId="3"/>
    <cellStyle name="20% - Énfasis1 10 2" xfId="4"/>
    <cellStyle name="20% - Énfasis1 10_Listado_web" xfId="5"/>
    <cellStyle name="20% - Énfasis1 11" xfId="6"/>
    <cellStyle name="20% - Énfasis1 11 2" xfId="3154"/>
    <cellStyle name="20% - Énfasis1 12" xfId="7"/>
    <cellStyle name="20% - Énfasis1 12 2" xfId="3155"/>
    <cellStyle name="20% - Énfasis1 12 2 2" xfId="5828"/>
    <cellStyle name="20% - Énfasis1 12 2 3" xfId="6267"/>
    <cellStyle name="20% - Énfasis1 12 3" xfId="4734"/>
    <cellStyle name="20% - Énfasis1 13" xfId="8"/>
    <cellStyle name="20% - Énfasis1 13 2" xfId="3156"/>
    <cellStyle name="20% - Énfasis1 13 2 2" xfId="5829"/>
    <cellStyle name="20% - Énfasis1 13 2 3" xfId="6268"/>
    <cellStyle name="20% - Énfasis1 13 3" xfId="4735"/>
    <cellStyle name="20% - Énfasis1 14" xfId="9"/>
    <cellStyle name="20% - Énfasis1 14 2" xfId="3157"/>
    <cellStyle name="20% - Énfasis1 14 2 2" xfId="5830"/>
    <cellStyle name="20% - Énfasis1 14 2 3" xfId="6269"/>
    <cellStyle name="20% - Énfasis1 14 3" xfId="4736"/>
    <cellStyle name="20% - Énfasis1 15" xfId="10"/>
    <cellStyle name="20% - Énfasis1 15 2" xfId="3158"/>
    <cellStyle name="20% - Énfasis1 15 2 2" xfId="5831"/>
    <cellStyle name="20% - Énfasis1 15 2 3" xfId="6270"/>
    <cellStyle name="20% - Énfasis1 16" xfId="11"/>
    <cellStyle name="20% - Énfasis1 16 2" xfId="3159"/>
    <cellStyle name="20% - Énfasis1 16 2 2" xfId="5832"/>
    <cellStyle name="20% - Énfasis1 16 2 3" xfId="6271"/>
    <cellStyle name="20% - Énfasis1 17" xfId="12"/>
    <cellStyle name="20% - Énfasis1 17 2" xfId="3160"/>
    <cellStyle name="20% - Énfasis1 17 2 2" xfId="5833"/>
    <cellStyle name="20% - Énfasis1 17 2 3" xfId="6272"/>
    <cellStyle name="20% - Énfasis1 18" xfId="3153"/>
    <cellStyle name="20% - Énfasis1 18 2" xfId="5827"/>
    <cellStyle name="20% - Énfasis1 18 3" xfId="6266"/>
    <cellStyle name="20% - Énfasis1 2" xfId="13"/>
    <cellStyle name="20% - Énfasis1 2 2" xfId="14"/>
    <cellStyle name="20% - Énfasis1 2 2 2" xfId="15"/>
    <cellStyle name="20% - Énfasis1 2 2 2 2" xfId="16"/>
    <cellStyle name="20% - Énfasis1 2 2 2_Listado_web" xfId="17"/>
    <cellStyle name="20% - Énfasis1 2 2 3" xfId="18"/>
    <cellStyle name="20% - Énfasis1 2 2_Hoja2" xfId="19"/>
    <cellStyle name="20% - Énfasis1 2 3" xfId="20"/>
    <cellStyle name="20% - Énfasis1 2 3 10" xfId="3161"/>
    <cellStyle name="20% - Énfasis1 2 3 2" xfId="21"/>
    <cellStyle name="20% - Énfasis1 2 3 3" xfId="22"/>
    <cellStyle name="20% - Énfasis1 2 3 4" xfId="23"/>
    <cellStyle name="20% - Énfasis1 2 3 5" xfId="24"/>
    <cellStyle name="20% - Énfasis1 2 3 5 2" xfId="25"/>
    <cellStyle name="20% - Énfasis1 2 3 5 2 2" xfId="3163"/>
    <cellStyle name="20% - Énfasis1 2 3 5 2 3" xfId="4737"/>
    <cellStyle name="20% - Énfasis1 2 3 5 3" xfId="26"/>
    <cellStyle name="20% - Énfasis1 2 3 5 4" xfId="27"/>
    <cellStyle name="20% - Énfasis1 2 3 5 4 2" xfId="3164"/>
    <cellStyle name="20% - Énfasis1 2 3 5 4 3" xfId="4738"/>
    <cellStyle name="20% - Énfasis1 2 3 5 5" xfId="28"/>
    <cellStyle name="20% - Énfasis1 2 3 5 5 2" xfId="3165"/>
    <cellStyle name="20% - Énfasis1 2 3 5 6" xfId="3162"/>
    <cellStyle name="20% - Énfasis1 2 3 5_INST $" xfId="29"/>
    <cellStyle name="20% - Énfasis1 2 3 6" xfId="30"/>
    <cellStyle name="20% - Énfasis1 2 3 6 2" xfId="31"/>
    <cellStyle name="20% - Énfasis1 2 3 6 2 2" xfId="3167"/>
    <cellStyle name="20% - Énfasis1 2 3 6 2 3" xfId="4739"/>
    <cellStyle name="20% - Énfasis1 2 3 6 3" xfId="32"/>
    <cellStyle name="20% - Énfasis1 2 3 6 4" xfId="33"/>
    <cellStyle name="20% - Énfasis1 2 3 6 4 2" xfId="3168"/>
    <cellStyle name="20% - Énfasis1 2 3 6 4 3" xfId="4740"/>
    <cellStyle name="20% - Énfasis1 2 3 6 5" xfId="34"/>
    <cellStyle name="20% - Énfasis1 2 3 6 5 2" xfId="3169"/>
    <cellStyle name="20% - Énfasis1 2 3 6 6" xfId="3166"/>
    <cellStyle name="20% - Énfasis1 2 3 6_INST $" xfId="35"/>
    <cellStyle name="20% - Énfasis1 2 3 7" xfId="36"/>
    <cellStyle name="20% - Énfasis1 2 3 7 2" xfId="3170"/>
    <cellStyle name="20% - Énfasis1 2 3 7 3" xfId="4741"/>
    <cellStyle name="20% - Énfasis1 2 3 8" xfId="37"/>
    <cellStyle name="20% - Énfasis1 2 3 8 2" xfId="3171"/>
    <cellStyle name="20% - Énfasis1 2 3 8 3" xfId="4742"/>
    <cellStyle name="20% - Énfasis1 2 3 9" xfId="38"/>
    <cellStyle name="20% - Énfasis1 2 3 9 2" xfId="3172"/>
    <cellStyle name="20% - Énfasis1 2 3_AVANCE PROTECCIÓN" xfId="39"/>
    <cellStyle name="20% - Énfasis1 2 4" xfId="40"/>
    <cellStyle name="20% - Énfasis1 2 4 2" xfId="41"/>
    <cellStyle name="20% - Énfasis1 2 4_Listado_web" xfId="42"/>
    <cellStyle name="20% - Énfasis1 2 5" xfId="43"/>
    <cellStyle name="20% - Énfasis1 2 5 2" xfId="3173"/>
    <cellStyle name="20% - Énfasis1 2 6" xfId="44"/>
    <cellStyle name="20% - Énfasis1 2 6 2" xfId="3174"/>
    <cellStyle name="20% - Énfasis1 2 6 2 2" xfId="5834"/>
    <cellStyle name="20% - Énfasis1 2 6 2 3" xfId="6273"/>
    <cellStyle name="20% - Énfasis1 2 6 3" xfId="4743"/>
    <cellStyle name="20% - Énfasis1 2 7" xfId="45"/>
    <cellStyle name="20% - Énfasis1 2 7 2" xfId="3175"/>
    <cellStyle name="20% - Énfasis1 2 7 2 2" xfId="5835"/>
    <cellStyle name="20% - Énfasis1 2 7 2 3" xfId="6274"/>
    <cellStyle name="20% - Énfasis1 2 7 3" xfId="4744"/>
    <cellStyle name="20% - Énfasis1 2 8" xfId="46"/>
    <cellStyle name="20% - Énfasis1 2 9" xfId="47"/>
    <cellStyle name="20% - Énfasis1 2_Hoja2" xfId="48"/>
    <cellStyle name="20% - Énfasis1 3" xfId="49"/>
    <cellStyle name="20% - Énfasis1 3 2" xfId="50"/>
    <cellStyle name="20% - Énfasis1 3 2 2" xfId="51"/>
    <cellStyle name="20% - Énfasis1 3 2_Listado_web" xfId="52"/>
    <cellStyle name="20% - Énfasis1 3 3" xfId="53"/>
    <cellStyle name="20% - Énfasis1 3_Hoja2" xfId="54"/>
    <cellStyle name="20% - Énfasis1 4" xfId="55"/>
    <cellStyle name="20% - Énfasis1 4 2" xfId="56"/>
    <cellStyle name="20% - Énfasis1 4_Listado_web" xfId="57"/>
    <cellStyle name="20% - Énfasis1 5" xfId="58"/>
    <cellStyle name="20% - Énfasis1 5 2" xfId="59"/>
    <cellStyle name="20% - Énfasis1 5_Listado_web" xfId="60"/>
    <cellStyle name="20% - Énfasis1 6" xfId="61"/>
    <cellStyle name="20% - Énfasis1 6 2" xfId="62"/>
    <cellStyle name="20% - Énfasis1 6_Listado_web" xfId="63"/>
    <cellStyle name="20% - Énfasis1 7" xfId="64"/>
    <cellStyle name="20% - Énfasis1 7 2" xfId="65"/>
    <cellStyle name="20% - Énfasis1 7_Listado_web" xfId="66"/>
    <cellStyle name="20% - Énfasis1 8" xfId="67"/>
    <cellStyle name="20% - Énfasis1 8 2" xfId="68"/>
    <cellStyle name="20% - Énfasis1 8_Listado_web" xfId="69"/>
    <cellStyle name="20% - Énfasis1 9" xfId="70"/>
    <cellStyle name="20% - Énfasis1 9 2" xfId="71"/>
    <cellStyle name="20% - Énfasis1 9_Listado_web" xfId="72"/>
    <cellStyle name="20% - Énfasis2" xfId="73" builtinId="34" customBuiltin="1"/>
    <cellStyle name="20% - Énfasis2 10" xfId="74"/>
    <cellStyle name="20% - Énfasis2 10 2" xfId="75"/>
    <cellStyle name="20% - Énfasis2 10_Listado_web" xfId="76"/>
    <cellStyle name="20% - Énfasis2 11" xfId="77"/>
    <cellStyle name="20% - Énfasis2 11 2" xfId="3177"/>
    <cellStyle name="20% - Énfasis2 12" xfId="78"/>
    <cellStyle name="20% - Énfasis2 12 2" xfId="3178"/>
    <cellStyle name="20% - Énfasis2 12 2 2" xfId="5837"/>
    <cellStyle name="20% - Énfasis2 12 2 3" xfId="6276"/>
    <cellStyle name="20% - Énfasis2 12 3" xfId="4745"/>
    <cellStyle name="20% - Énfasis2 13" xfId="79"/>
    <cellStyle name="20% - Énfasis2 13 2" xfId="3179"/>
    <cellStyle name="20% - Énfasis2 13 2 2" xfId="5838"/>
    <cellStyle name="20% - Énfasis2 13 2 3" xfId="6277"/>
    <cellStyle name="20% - Énfasis2 13 3" xfId="4746"/>
    <cellStyle name="20% - Énfasis2 14" xfId="80"/>
    <cellStyle name="20% - Énfasis2 14 2" xfId="3180"/>
    <cellStyle name="20% - Énfasis2 14 2 2" xfId="5839"/>
    <cellStyle name="20% - Énfasis2 14 2 3" xfId="6278"/>
    <cellStyle name="20% - Énfasis2 14 3" xfId="4747"/>
    <cellStyle name="20% - Énfasis2 15" xfId="81"/>
    <cellStyle name="20% - Énfasis2 15 2" xfId="3181"/>
    <cellStyle name="20% - Énfasis2 15 2 2" xfId="5840"/>
    <cellStyle name="20% - Énfasis2 15 2 3" xfId="6279"/>
    <cellStyle name="20% - Énfasis2 16" xfId="82"/>
    <cellStyle name="20% - Énfasis2 16 2" xfId="3182"/>
    <cellStyle name="20% - Énfasis2 16 2 2" xfId="5841"/>
    <cellStyle name="20% - Énfasis2 16 2 3" xfId="6280"/>
    <cellStyle name="20% - Énfasis2 17" xfId="83"/>
    <cellStyle name="20% - Énfasis2 17 2" xfId="3183"/>
    <cellStyle name="20% - Énfasis2 17 2 2" xfId="5842"/>
    <cellStyle name="20% - Énfasis2 17 2 3" xfId="6281"/>
    <cellStyle name="20% - Énfasis2 18" xfId="3176"/>
    <cellStyle name="20% - Énfasis2 18 2" xfId="5836"/>
    <cellStyle name="20% - Énfasis2 18 3" xfId="6275"/>
    <cellStyle name="20% - Énfasis2 2" xfId="84"/>
    <cellStyle name="20% - Énfasis2 2 2" xfId="85"/>
    <cellStyle name="20% - Énfasis2 2 2 2" xfId="86"/>
    <cellStyle name="20% - Énfasis2 2 2 2 2" xfId="87"/>
    <cellStyle name="20% - Énfasis2 2 2 2_Listado_web" xfId="88"/>
    <cellStyle name="20% - Énfasis2 2 2 3" xfId="89"/>
    <cellStyle name="20% - Énfasis2 2 2_Hoja2" xfId="90"/>
    <cellStyle name="20% - Énfasis2 2 3" xfId="91"/>
    <cellStyle name="20% - Énfasis2 2 3 10" xfId="3184"/>
    <cellStyle name="20% - Énfasis2 2 3 2" xfId="92"/>
    <cellStyle name="20% - Énfasis2 2 3 3" xfId="93"/>
    <cellStyle name="20% - Énfasis2 2 3 4" xfId="94"/>
    <cellStyle name="20% - Énfasis2 2 3 5" xfId="95"/>
    <cellStyle name="20% - Énfasis2 2 3 5 2" xfId="96"/>
    <cellStyle name="20% - Énfasis2 2 3 5 2 2" xfId="3186"/>
    <cellStyle name="20% - Énfasis2 2 3 5 2 3" xfId="4748"/>
    <cellStyle name="20% - Énfasis2 2 3 5 3" xfId="97"/>
    <cellStyle name="20% - Énfasis2 2 3 5 4" xfId="98"/>
    <cellStyle name="20% - Énfasis2 2 3 5 4 2" xfId="3187"/>
    <cellStyle name="20% - Énfasis2 2 3 5 4 3" xfId="4749"/>
    <cellStyle name="20% - Énfasis2 2 3 5 5" xfId="99"/>
    <cellStyle name="20% - Énfasis2 2 3 5 5 2" xfId="3188"/>
    <cellStyle name="20% - Énfasis2 2 3 5 6" xfId="3185"/>
    <cellStyle name="20% - Énfasis2 2 3 5_INST $" xfId="100"/>
    <cellStyle name="20% - Énfasis2 2 3 6" xfId="101"/>
    <cellStyle name="20% - Énfasis2 2 3 6 2" xfId="102"/>
    <cellStyle name="20% - Énfasis2 2 3 6 2 2" xfId="3190"/>
    <cellStyle name="20% - Énfasis2 2 3 6 2 3" xfId="4750"/>
    <cellStyle name="20% - Énfasis2 2 3 6 3" xfId="103"/>
    <cellStyle name="20% - Énfasis2 2 3 6 4" xfId="104"/>
    <cellStyle name="20% - Énfasis2 2 3 6 4 2" xfId="3191"/>
    <cellStyle name="20% - Énfasis2 2 3 6 4 3" xfId="4751"/>
    <cellStyle name="20% - Énfasis2 2 3 6 5" xfId="105"/>
    <cellStyle name="20% - Énfasis2 2 3 6 5 2" xfId="3192"/>
    <cellStyle name="20% - Énfasis2 2 3 6 6" xfId="3189"/>
    <cellStyle name="20% - Énfasis2 2 3 6_INST $" xfId="106"/>
    <cellStyle name="20% - Énfasis2 2 3 7" xfId="107"/>
    <cellStyle name="20% - Énfasis2 2 3 7 2" xfId="3193"/>
    <cellStyle name="20% - Énfasis2 2 3 7 3" xfId="4753"/>
    <cellStyle name="20% - Énfasis2 2 3 8" xfId="108"/>
    <cellStyle name="20% - Énfasis2 2 3 8 2" xfId="3194"/>
    <cellStyle name="20% - Énfasis2 2 3 8 3" xfId="4754"/>
    <cellStyle name="20% - Énfasis2 2 3 9" xfId="109"/>
    <cellStyle name="20% - Énfasis2 2 3 9 2" xfId="3195"/>
    <cellStyle name="20% - Énfasis2 2 3_AVANCE PROTECCIÓN" xfId="110"/>
    <cellStyle name="20% - Énfasis2 2 4" xfId="111"/>
    <cellStyle name="20% - Énfasis2 2 4 2" xfId="112"/>
    <cellStyle name="20% - Énfasis2 2 4_Listado_web" xfId="113"/>
    <cellStyle name="20% - Énfasis2 2 5" xfId="114"/>
    <cellStyle name="20% - Énfasis2 2 5 2" xfId="3196"/>
    <cellStyle name="20% - Énfasis2 2 6" xfId="115"/>
    <cellStyle name="20% - Énfasis2 2 6 2" xfId="3197"/>
    <cellStyle name="20% - Énfasis2 2 6 2 2" xfId="5844"/>
    <cellStyle name="20% - Énfasis2 2 6 2 3" xfId="6282"/>
    <cellStyle name="20% - Énfasis2 2 6 3" xfId="4755"/>
    <cellStyle name="20% - Énfasis2 2 7" xfId="116"/>
    <cellStyle name="20% - Énfasis2 2 7 2" xfId="3198"/>
    <cellStyle name="20% - Énfasis2 2 7 2 2" xfId="5845"/>
    <cellStyle name="20% - Énfasis2 2 7 2 3" xfId="6283"/>
    <cellStyle name="20% - Énfasis2 2 7 3" xfId="4756"/>
    <cellStyle name="20% - Énfasis2 2 8" xfId="117"/>
    <cellStyle name="20% - Énfasis2 2 9" xfId="118"/>
    <cellStyle name="20% - Énfasis2 2_Hoja2" xfId="119"/>
    <cellStyle name="20% - Énfasis2 3" xfId="120"/>
    <cellStyle name="20% - Énfasis2 3 2" xfId="121"/>
    <cellStyle name="20% - Énfasis2 3 2 2" xfId="122"/>
    <cellStyle name="20% - Énfasis2 3 2_Listado_web" xfId="123"/>
    <cellStyle name="20% - Énfasis2 3 3" xfId="124"/>
    <cellStyle name="20% - Énfasis2 3_Hoja2" xfId="125"/>
    <cellStyle name="20% - Énfasis2 4" xfId="126"/>
    <cellStyle name="20% - Énfasis2 4 2" xfId="127"/>
    <cellStyle name="20% - Énfasis2 4_Listado_web" xfId="128"/>
    <cellStyle name="20% - Énfasis2 5" xfId="129"/>
    <cellStyle name="20% - Énfasis2 5 2" xfId="130"/>
    <cellStyle name="20% - Énfasis2 5_Listado_web" xfId="131"/>
    <cellStyle name="20% - Énfasis2 6" xfId="132"/>
    <cellStyle name="20% - Énfasis2 6 2" xfId="133"/>
    <cellStyle name="20% - Énfasis2 6_Listado_web" xfId="134"/>
    <cellStyle name="20% - Énfasis2 7" xfId="135"/>
    <cellStyle name="20% - Énfasis2 7 2" xfId="136"/>
    <cellStyle name="20% - Énfasis2 7_Listado_web" xfId="137"/>
    <cellStyle name="20% - Énfasis2 8" xfId="138"/>
    <cellStyle name="20% - Énfasis2 8 2" xfId="139"/>
    <cellStyle name="20% - Énfasis2 8_Listado_web" xfId="140"/>
    <cellStyle name="20% - Énfasis2 9" xfId="141"/>
    <cellStyle name="20% - Énfasis2 9 2" xfId="142"/>
    <cellStyle name="20% - Énfasis2 9_Listado_web" xfId="143"/>
    <cellStyle name="20% - Énfasis3" xfId="144" builtinId="38" customBuiltin="1"/>
    <cellStyle name="20% - Énfasis3 10" xfId="145"/>
    <cellStyle name="20% - Énfasis3 10 2" xfId="146"/>
    <cellStyle name="20% - Énfasis3 10_Listado_web" xfId="147"/>
    <cellStyle name="20% - Énfasis3 11" xfId="148"/>
    <cellStyle name="20% - Énfasis3 11 2" xfId="3200"/>
    <cellStyle name="20% - Énfasis3 12" xfId="149"/>
    <cellStyle name="20% - Énfasis3 12 2" xfId="3201"/>
    <cellStyle name="20% - Énfasis3 12 2 2" xfId="5847"/>
    <cellStyle name="20% - Énfasis3 12 2 3" xfId="6285"/>
    <cellStyle name="20% - Énfasis3 12 3" xfId="4757"/>
    <cellStyle name="20% - Énfasis3 13" xfId="150"/>
    <cellStyle name="20% - Énfasis3 13 2" xfId="3202"/>
    <cellStyle name="20% - Énfasis3 13 2 2" xfId="5848"/>
    <cellStyle name="20% - Énfasis3 13 2 3" xfId="6286"/>
    <cellStyle name="20% - Énfasis3 13 3" xfId="4758"/>
    <cellStyle name="20% - Énfasis3 14" xfId="151"/>
    <cellStyle name="20% - Énfasis3 14 2" xfId="3203"/>
    <cellStyle name="20% - Énfasis3 14 2 2" xfId="5849"/>
    <cellStyle name="20% - Énfasis3 14 2 3" xfId="6287"/>
    <cellStyle name="20% - Énfasis3 14 3" xfId="4759"/>
    <cellStyle name="20% - Énfasis3 15" xfId="152"/>
    <cellStyle name="20% - Énfasis3 15 2" xfId="3204"/>
    <cellStyle name="20% - Énfasis3 15 2 2" xfId="5850"/>
    <cellStyle name="20% - Énfasis3 15 2 3" xfId="6288"/>
    <cellStyle name="20% - Énfasis3 16" xfId="153"/>
    <cellStyle name="20% - Énfasis3 16 2" xfId="3205"/>
    <cellStyle name="20% - Énfasis3 16 2 2" xfId="5851"/>
    <cellStyle name="20% - Énfasis3 16 2 3" xfId="6289"/>
    <cellStyle name="20% - Énfasis3 17" xfId="154"/>
    <cellStyle name="20% - Énfasis3 17 2" xfId="3206"/>
    <cellStyle name="20% - Énfasis3 17 2 2" xfId="5852"/>
    <cellStyle name="20% - Énfasis3 17 2 3" xfId="6290"/>
    <cellStyle name="20% - Énfasis3 18" xfId="3199"/>
    <cellStyle name="20% - Énfasis3 18 2" xfId="5846"/>
    <cellStyle name="20% - Énfasis3 18 3" xfId="6284"/>
    <cellStyle name="20% - Énfasis3 2" xfId="155"/>
    <cellStyle name="20% - Énfasis3 2 2" xfId="156"/>
    <cellStyle name="20% - Énfasis3 2 2 2" xfId="157"/>
    <cellStyle name="20% - Énfasis3 2 2 2 2" xfId="158"/>
    <cellStyle name="20% - Énfasis3 2 2 2_Listado_web" xfId="159"/>
    <cellStyle name="20% - Énfasis3 2 2 3" xfId="160"/>
    <cellStyle name="20% - Énfasis3 2 2_Hoja2" xfId="161"/>
    <cellStyle name="20% - Énfasis3 2 3" xfId="162"/>
    <cellStyle name="20% - Énfasis3 2 3 10" xfId="3207"/>
    <cellStyle name="20% - Énfasis3 2 3 2" xfId="163"/>
    <cellStyle name="20% - Énfasis3 2 3 3" xfId="164"/>
    <cellStyle name="20% - Énfasis3 2 3 4" xfId="165"/>
    <cellStyle name="20% - Énfasis3 2 3 5" xfId="166"/>
    <cellStyle name="20% - Énfasis3 2 3 5 2" xfId="167"/>
    <cellStyle name="20% - Énfasis3 2 3 5 2 2" xfId="3209"/>
    <cellStyle name="20% - Énfasis3 2 3 5 2 3" xfId="4760"/>
    <cellStyle name="20% - Énfasis3 2 3 5 3" xfId="168"/>
    <cellStyle name="20% - Énfasis3 2 3 5 4" xfId="169"/>
    <cellStyle name="20% - Énfasis3 2 3 5 4 2" xfId="3210"/>
    <cellStyle name="20% - Énfasis3 2 3 5 4 3" xfId="4761"/>
    <cellStyle name="20% - Énfasis3 2 3 5 5" xfId="170"/>
    <cellStyle name="20% - Énfasis3 2 3 5 5 2" xfId="3211"/>
    <cellStyle name="20% - Énfasis3 2 3 5 6" xfId="3208"/>
    <cellStyle name="20% - Énfasis3 2 3 5_INST $" xfId="171"/>
    <cellStyle name="20% - Énfasis3 2 3 6" xfId="172"/>
    <cellStyle name="20% - Énfasis3 2 3 6 2" xfId="173"/>
    <cellStyle name="20% - Énfasis3 2 3 6 2 2" xfId="3213"/>
    <cellStyle name="20% - Énfasis3 2 3 6 2 3" xfId="4762"/>
    <cellStyle name="20% - Énfasis3 2 3 6 3" xfId="174"/>
    <cellStyle name="20% - Énfasis3 2 3 6 4" xfId="175"/>
    <cellStyle name="20% - Énfasis3 2 3 6 4 2" xfId="3214"/>
    <cellStyle name="20% - Énfasis3 2 3 6 4 3" xfId="4763"/>
    <cellStyle name="20% - Énfasis3 2 3 6 5" xfId="176"/>
    <cellStyle name="20% - Énfasis3 2 3 6 5 2" xfId="3215"/>
    <cellStyle name="20% - Énfasis3 2 3 6 6" xfId="3212"/>
    <cellStyle name="20% - Énfasis3 2 3 6_INST $" xfId="177"/>
    <cellStyle name="20% - Énfasis3 2 3 7" xfId="178"/>
    <cellStyle name="20% - Énfasis3 2 3 7 2" xfId="3216"/>
    <cellStyle name="20% - Énfasis3 2 3 7 3" xfId="4764"/>
    <cellStyle name="20% - Énfasis3 2 3 8" xfId="179"/>
    <cellStyle name="20% - Énfasis3 2 3 8 2" xfId="3217"/>
    <cellStyle name="20% - Énfasis3 2 3 8 3" xfId="4765"/>
    <cellStyle name="20% - Énfasis3 2 3 9" xfId="180"/>
    <cellStyle name="20% - Énfasis3 2 3 9 2" xfId="3218"/>
    <cellStyle name="20% - Énfasis3 2 3_AVANCE PROTECCIÓN" xfId="181"/>
    <cellStyle name="20% - Énfasis3 2 4" xfId="182"/>
    <cellStyle name="20% - Énfasis3 2 4 2" xfId="183"/>
    <cellStyle name="20% - Énfasis3 2 4_Listado_web" xfId="184"/>
    <cellStyle name="20% - Énfasis3 2 5" xfId="185"/>
    <cellStyle name="20% - Énfasis3 2 5 2" xfId="3219"/>
    <cellStyle name="20% - Énfasis3 2 6" xfId="186"/>
    <cellStyle name="20% - Énfasis3 2 6 2" xfId="3220"/>
    <cellStyle name="20% - Énfasis3 2 6 2 2" xfId="5854"/>
    <cellStyle name="20% - Énfasis3 2 6 2 3" xfId="6291"/>
    <cellStyle name="20% - Énfasis3 2 6 3" xfId="4766"/>
    <cellStyle name="20% - Énfasis3 2 7" xfId="187"/>
    <cellStyle name="20% - Énfasis3 2 7 2" xfId="3221"/>
    <cellStyle name="20% - Énfasis3 2 7 2 2" xfId="5855"/>
    <cellStyle name="20% - Énfasis3 2 7 2 3" xfId="6292"/>
    <cellStyle name="20% - Énfasis3 2 7 3" xfId="4767"/>
    <cellStyle name="20% - Énfasis3 2 8" xfId="188"/>
    <cellStyle name="20% - Énfasis3 2 9" xfId="189"/>
    <cellStyle name="20% - Énfasis3 2_Hoja2" xfId="190"/>
    <cellStyle name="20% - Énfasis3 3" xfId="191"/>
    <cellStyle name="20% - Énfasis3 3 2" xfId="192"/>
    <cellStyle name="20% - Énfasis3 3 2 2" xfId="193"/>
    <cellStyle name="20% - Énfasis3 3 2_Listado_web" xfId="194"/>
    <cellStyle name="20% - Énfasis3 3 3" xfId="195"/>
    <cellStyle name="20% - Énfasis3 3_Hoja2" xfId="196"/>
    <cellStyle name="20% - Énfasis3 4" xfId="197"/>
    <cellStyle name="20% - Énfasis3 4 2" xfId="198"/>
    <cellStyle name="20% - Énfasis3 4_Listado_web" xfId="199"/>
    <cellStyle name="20% - Énfasis3 5" xfId="200"/>
    <cellStyle name="20% - Énfasis3 5 2" xfId="201"/>
    <cellStyle name="20% - Énfasis3 5_Listado_web" xfId="202"/>
    <cellStyle name="20% - Énfasis3 6" xfId="203"/>
    <cellStyle name="20% - Énfasis3 6 2" xfId="204"/>
    <cellStyle name="20% - Énfasis3 6_Listado_web" xfId="205"/>
    <cellStyle name="20% - Énfasis3 7" xfId="206"/>
    <cellStyle name="20% - Énfasis3 7 2" xfId="207"/>
    <cellStyle name="20% - Énfasis3 7_Listado_web" xfId="208"/>
    <cellStyle name="20% - Énfasis3 8" xfId="209"/>
    <cellStyle name="20% - Énfasis3 8 2" xfId="210"/>
    <cellStyle name="20% - Énfasis3 8_Listado_web" xfId="211"/>
    <cellStyle name="20% - Énfasis3 9" xfId="212"/>
    <cellStyle name="20% - Énfasis3 9 2" xfId="213"/>
    <cellStyle name="20% - Énfasis3 9_Listado_web" xfId="214"/>
    <cellStyle name="20% - Énfasis4" xfId="215" builtinId="42" customBuiltin="1"/>
    <cellStyle name="20% - Énfasis4 10" xfId="216"/>
    <cellStyle name="20% - Énfasis4 10 2" xfId="217"/>
    <cellStyle name="20% - Énfasis4 10_Listado_web" xfId="218"/>
    <cellStyle name="20% - Énfasis4 11" xfId="219"/>
    <cellStyle name="20% - Énfasis4 11 2" xfId="3223"/>
    <cellStyle name="20% - Énfasis4 12" xfId="220"/>
    <cellStyle name="20% - Énfasis4 12 2" xfId="3224"/>
    <cellStyle name="20% - Énfasis4 12 2 2" xfId="5857"/>
    <cellStyle name="20% - Énfasis4 12 2 3" xfId="6294"/>
    <cellStyle name="20% - Énfasis4 12 3" xfId="4768"/>
    <cellStyle name="20% - Énfasis4 13" xfId="221"/>
    <cellStyle name="20% - Énfasis4 13 2" xfId="3225"/>
    <cellStyle name="20% - Énfasis4 13 2 2" xfId="5858"/>
    <cellStyle name="20% - Énfasis4 13 2 3" xfId="6295"/>
    <cellStyle name="20% - Énfasis4 13 3" xfId="4769"/>
    <cellStyle name="20% - Énfasis4 14" xfId="222"/>
    <cellStyle name="20% - Énfasis4 14 2" xfId="3226"/>
    <cellStyle name="20% - Énfasis4 14 2 2" xfId="5859"/>
    <cellStyle name="20% - Énfasis4 14 2 3" xfId="6296"/>
    <cellStyle name="20% - Énfasis4 14 3" xfId="4770"/>
    <cellStyle name="20% - Énfasis4 15" xfId="223"/>
    <cellStyle name="20% - Énfasis4 15 2" xfId="3227"/>
    <cellStyle name="20% - Énfasis4 15 2 2" xfId="5860"/>
    <cellStyle name="20% - Énfasis4 15 2 3" xfId="6297"/>
    <cellStyle name="20% - Énfasis4 16" xfId="224"/>
    <cellStyle name="20% - Énfasis4 16 2" xfId="3228"/>
    <cellStyle name="20% - Énfasis4 16 2 2" xfId="5861"/>
    <cellStyle name="20% - Énfasis4 16 2 3" xfId="6298"/>
    <cellStyle name="20% - Énfasis4 17" xfId="225"/>
    <cellStyle name="20% - Énfasis4 17 2" xfId="3229"/>
    <cellStyle name="20% - Énfasis4 17 2 2" xfId="5862"/>
    <cellStyle name="20% - Énfasis4 17 2 3" xfId="6299"/>
    <cellStyle name="20% - Énfasis4 18" xfId="3222"/>
    <cellStyle name="20% - Énfasis4 18 2" xfId="5856"/>
    <cellStyle name="20% - Énfasis4 18 3" xfId="6293"/>
    <cellStyle name="20% - Énfasis4 2" xfId="226"/>
    <cellStyle name="20% - Énfasis4 2 2" xfId="227"/>
    <cellStyle name="20% - Énfasis4 2 2 2" xfId="228"/>
    <cellStyle name="20% - Énfasis4 2 2 2 2" xfId="229"/>
    <cellStyle name="20% - Énfasis4 2 2 2_Listado_web" xfId="230"/>
    <cellStyle name="20% - Énfasis4 2 2 3" xfId="231"/>
    <cellStyle name="20% - Énfasis4 2 2_Hoja2" xfId="232"/>
    <cellStyle name="20% - Énfasis4 2 3" xfId="233"/>
    <cellStyle name="20% - Énfasis4 2 3 10" xfId="3230"/>
    <cellStyle name="20% - Énfasis4 2 3 2" xfId="234"/>
    <cellStyle name="20% - Énfasis4 2 3 3" xfId="235"/>
    <cellStyle name="20% - Énfasis4 2 3 4" xfId="236"/>
    <cellStyle name="20% - Énfasis4 2 3 5" xfId="237"/>
    <cellStyle name="20% - Énfasis4 2 3 5 2" xfId="238"/>
    <cellStyle name="20% - Énfasis4 2 3 5 2 2" xfId="3232"/>
    <cellStyle name="20% - Énfasis4 2 3 5 2 3" xfId="4771"/>
    <cellStyle name="20% - Énfasis4 2 3 5 3" xfId="239"/>
    <cellStyle name="20% - Énfasis4 2 3 5 4" xfId="240"/>
    <cellStyle name="20% - Énfasis4 2 3 5 4 2" xfId="3233"/>
    <cellStyle name="20% - Énfasis4 2 3 5 4 3" xfId="4772"/>
    <cellStyle name="20% - Énfasis4 2 3 5 5" xfId="241"/>
    <cellStyle name="20% - Énfasis4 2 3 5 5 2" xfId="3234"/>
    <cellStyle name="20% - Énfasis4 2 3 5 6" xfId="3231"/>
    <cellStyle name="20% - Énfasis4 2 3 5_INST $" xfId="242"/>
    <cellStyle name="20% - Énfasis4 2 3 6" xfId="243"/>
    <cellStyle name="20% - Énfasis4 2 3 6 2" xfId="244"/>
    <cellStyle name="20% - Énfasis4 2 3 6 2 2" xfId="3236"/>
    <cellStyle name="20% - Énfasis4 2 3 6 2 3" xfId="4773"/>
    <cellStyle name="20% - Énfasis4 2 3 6 3" xfId="245"/>
    <cellStyle name="20% - Énfasis4 2 3 6 4" xfId="246"/>
    <cellStyle name="20% - Énfasis4 2 3 6 4 2" xfId="3237"/>
    <cellStyle name="20% - Énfasis4 2 3 6 4 3" xfId="4774"/>
    <cellStyle name="20% - Énfasis4 2 3 6 5" xfId="247"/>
    <cellStyle name="20% - Énfasis4 2 3 6 5 2" xfId="3238"/>
    <cellStyle name="20% - Énfasis4 2 3 6 6" xfId="3235"/>
    <cellStyle name="20% - Énfasis4 2 3 6_INST $" xfId="248"/>
    <cellStyle name="20% - Énfasis4 2 3 7" xfId="249"/>
    <cellStyle name="20% - Énfasis4 2 3 7 2" xfId="3239"/>
    <cellStyle name="20% - Énfasis4 2 3 7 3" xfId="4775"/>
    <cellStyle name="20% - Énfasis4 2 3 8" xfId="250"/>
    <cellStyle name="20% - Énfasis4 2 3 8 2" xfId="3240"/>
    <cellStyle name="20% - Énfasis4 2 3 8 3" xfId="4776"/>
    <cellStyle name="20% - Énfasis4 2 3 9" xfId="251"/>
    <cellStyle name="20% - Énfasis4 2 3 9 2" xfId="3241"/>
    <cellStyle name="20% - Énfasis4 2 3_AVANCE PROTECCIÓN" xfId="252"/>
    <cellStyle name="20% - Énfasis4 2 4" xfId="253"/>
    <cellStyle name="20% - Énfasis4 2 4 2" xfId="254"/>
    <cellStyle name="20% - Énfasis4 2 4_Listado_web" xfId="255"/>
    <cellStyle name="20% - Énfasis4 2 5" xfId="256"/>
    <cellStyle name="20% - Énfasis4 2 5 2" xfId="3242"/>
    <cellStyle name="20% - Énfasis4 2 6" xfId="257"/>
    <cellStyle name="20% - Énfasis4 2 6 2" xfId="3243"/>
    <cellStyle name="20% - Énfasis4 2 6 2 2" xfId="5863"/>
    <cellStyle name="20% - Énfasis4 2 6 2 3" xfId="6300"/>
    <cellStyle name="20% - Énfasis4 2 6 3" xfId="4777"/>
    <cellStyle name="20% - Énfasis4 2 7" xfId="258"/>
    <cellStyle name="20% - Énfasis4 2 7 2" xfId="3244"/>
    <cellStyle name="20% - Énfasis4 2 7 2 2" xfId="5864"/>
    <cellStyle name="20% - Énfasis4 2 7 2 3" xfId="6301"/>
    <cellStyle name="20% - Énfasis4 2 7 3" xfId="4778"/>
    <cellStyle name="20% - Énfasis4 2 8" xfId="259"/>
    <cellStyle name="20% - Énfasis4 2 9" xfId="260"/>
    <cellStyle name="20% - Énfasis4 2_Hoja2" xfId="261"/>
    <cellStyle name="20% - Énfasis4 3" xfId="262"/>
    <cellStyle name="20% - Énfasis4 3 2" xfId="263"/>
    <cellStyle name="20% - Énfasis4 3 2 2" xfId="264"/>
    <cellStyle name="20% - Énfasis4 3 2_Listado_web" xfId="265"/>
    <cellStyle name="20% - Énfasis4 3 3" xfId="266"/>
    <cellStyle name="20% - Énfasis4 3_Hoja2" xfId="267"/>
    <cellStyle name="20% - Énfasis4 4" xfId="268"/>
    <cellStyle name="20% - Énfasis4 4 2" xfId="269"/>
    <cellStyle name="20% - Énfasis4 4_Listado_web" xfId="270"/>
    <cellStyle name="20% - Énfasis4 5" xfId="271"/>
    <cellStyle name="20% - Énfasis4 5 2" xfId="272"/>
    <cellStyle name="20% - Énfasis4 5_Listado_web" xfId="273"/>
    <cellStyle name="20% - Énfasis4 6" xfId="274"/>
    <cellStyle name="20% - Énfasis4 6 2" xfId="275"/>
    <cellStyle name="20% - Énfasis4 6_Listado_web" xfId="276"/>
    <cellStyle name="20% - Énfasis4 7" xfId="277"/>
    <cellStyle name="20% - Énfasis4 7 2" xfId="278"/>
    <cellStyle name="20% - Énfasis4 7_Listado_web" xfId="279"/>
    <cellStyle name="20% - Énfasis4 8" xfId="280"/>
    <cellStyle name="20% - Énfasis4 8 2" xfId="281"/>
    <cellStyle name="20% - Énfasis4 8_Listado_web" xfId="282"/>
    <cellStyle name="20% - Énfasis4 9" xfId="283"/>
    <cellStyle name="20% - Énfasis4 9 2" xfId="284"/>
    <cellStyle name="20% - Énfasis4 9_Listado_web" xfId="285"/>
    <cellStyle name="20% - Énfasis5" xfId="286" builtinId="46" customBuiltin="1"/>
    <cellStyle name="20% - Énfasis5 10" xfId="287"/>
    <cellStyle name="20% - Énfasis5 10 2" xfId="288"/>
    <cellStyle name="20% - Énfasis5 10_Listado_web" xfId="289"/>
    <cellStyle name="20% - Énfasis5 11" xfId="290"/>
    <cellStyle name="20% - Énfasis5 11 2" xfId="3246"/>
    <cellStyle name="20% - Énfasis5 12" xfId="3245"/>
    <cellStyle name="20% - Énfasis5 12 2" xfId="5865"/>
    <cellStyle name="20% - Énfasis5 12 3" xfId="6302"/>
    <cellStyle name="20% - Énfasis5 2" xfId="291"/>
    <cellStyle name="20% - Énfasis5 2 2" xfId="292"/>
    <cellStyle name="20% - Énfasis5 2 2 2" xfId="293"/>
    <cellStyle name="20% - Énfasis5 2 2 2 2" xfId="294"/>
    <cellStyle name="20% - Énfasis5 2 2 2_Listado_web" xfId="295"/>
    <cellStyle name="20% - Énfasis5 2 2 3" xfId="296"/>
    <cellStyle name="20% - Énfasis5 2 2_Hoja2" xfId="297"/>
    <cellStyle name="20% - Énfasis5 2 3" xfId="298"/>
    <cellStyle name="20% - Énfasis5 2 3 10" xfId="3247"/>
    <cellStyle name="20% - Énfasis5 2 3 2" xfId="299"/>
    <cellStyle name="20% - Énfasis5 2 3 3" xfId="300"/>
    <cellStyle name="20% - Énfasis5 2 3 4" xfId="301"/>
    <cellStyle name="20% - Énfasis5 2 3 5" xfId="302"/>
    <cellStyle name="20% - Énfasis5 2 3 5 2" xfId="303"/>
    <cellStyle name="20% - Énfasis5 2 3 5 2 2" xfId="3249"/>
    <cellStyle name="20% - Énfasis5 2 3 5 2 3" xfId="4779"/>
    <cellStyle name="20% - Énfasis5 2 3 5 3" xfId="304"/>
    <cellStyle name="20% - Énfasis5 2 3 5 4" xfId="305"/>
    <cellStyle name="20% - Énfasis5 2 3 5 4 2" xfId="3250"/>
    <cellStyle name="20% - Énfasis5 2 3 5 4 3" xfId="4780"/>
    <cellStyle name="20% - Énfasis5 2 3 5 5" xfId="306"/>
    <cellStyle name="20% - Énfasis5 2 3 5 5 2" xfId="3251"/>
    <cellStyle name="20% - Énfasis5 2 3 5 6" xfId="3248"/>
    <cellStyle name="20% - Énfasis5 2 3 5_INST $" xfId="307"/>
    <cellStyle name="20% - Énfasis5 2 3 6" xfId="308"/>
    <cellStyle name="20% - Énfasis5 2 3 6 2" xfId="309"/>
    <cellStyle name="20% - Énfasis5 2 3 6 2 2" xfId="3253"/>
    <cellStyle name="20% - Énfasis5 2 3 6 2 3" xfId="4781"/>
    <cellStyle name="20% - Énfasis5 2 3 6 3" xfId="310"/>
    <cellStyle name="20% - Énfasis5 2 3 6 4" xfId="311"/>
    <cellStyle name="20% - Énfasis5 2 3 6 4 2" xfId="3254"/>
    <cellStyle name="20% - Énfasis5 2 3 6 4 3" xfId="4782"/>
    <cellStyle name="20% - Énfasis5 2 3 6 5" xfId="312"/>
    <cellStyle name="20% - Énfasis5 2 3 6 5 2" xfId="3255"/>
    <cellStyle name="20% - Énfasis5 2 3 6 6" xfId="3252"/>
    <cellStyle name="20% - Énfasis5 2 3 6_INST $" xfId="313"/>
    <cellStyle name="20% - Énfasis5 2 3 7" xfId="314"/>
    <cellStyle name="20% - Énfasis5 2 3 7 2" xfId="3256"/>
    <cellStyle name="20% - Énfasis5 2 3 7 3" xfId="4783"/>
    <cellStyle name="20% - Énfasis5 2 3 8" xfId="315"/>
    <cellStyle name="20% - Énfasis5 2 3 8 2" xfId="3257"/>
    <cellStyle name="20% - Énfasis5 2 3 8 3" xfId="4784"/>
    <cellStyle name="20% - Énfasis5 2 3 9" xfId="316"/>
    <cellStyle name="20% - Énfasis5 2 3 9 2" xfId="3258"/>
    <cellStyle name="20% - Énfasis5 2 3_AVANCE PROTECCIÓN" xfId="317"/>
    <cellStyle name="20% - Énfasis5 2 4" xfId="318"/>
    <cellStyle name="20% - Énfasis5 2 4 2" xfId="319"/>
    <cellStyle name="20% - Énfasis5 2 4_Listado_web" xfId="320"/>
    <cellStyle name="20% - Énfasis5 2 5" xfId="321"/>
    <cellStyle name="20% - Énfasis5 2_Hoja2" xfId="322"/>
    <cellStyle name="20% - Énfasis5 3" xfId="323"/>
    <cellStyle name="20% - Énfasis5 3 2" xfId="324"/>
    <cellStyle name="20% - Énfasis5 3_Listado_web" xfId="325"/>
    <cellStyle name="20% - Énfasis5 4" xfId="326"/>
    <cellStyle name="20% - Énfasis5 4 2" xfId="327"/>
    <cellStyle name="20% - Énfasis5 4_Listado_web" xfId="328"/>
    <cellStyle name="20% - Énfasis5 5" xfId="329"/>
    <cellStyle name="20% - Énfasis5 5 2" xfId="330"/>
    <cellStyle name="20% - Énfasis5 5_Listado_web" xfId="331"/>
    <cellStyle name="20% - Énfasis5 6" xfId="332"/>
    <cellStyle name="20% - Énfasis5 6 2" xfId="333"/>
    <cellStyle name="20% - Énfasis5 6_Listado_web" xfId="334"/>
    <cellStyle name="20% - Énfasis5 7" xfId="335"/>
    <cellStyle name="20% - Énfasis5 7 2" xfId="336"/>
    <cellStyle name="20% - Énfasis5 7_Listado_web" xfId="337"/>
    <cellStyle name="20% - Énfasis5 8" xfId="338"/>
    <cellStyle name="20% - Énfasis5 8 2" xfId="339"/>
    <cellStyle name="20% - Énfasis5 8_Listado_web" xfId="340"/>
    <cellStyle name="20% - Énfasis5 9" xfId="341"/>
    <cellStyle name="20% - Énfasis5 9 2" xfId="342"/>
    <cellStyle name="20% - Énfasis5 9_Listado_web" xfId="343"/>
    <cellStyle name="20% - Énfasis6" xfId="344" builtinId="50" customBuiltin="1"/>
    <cellStyle name="20% - Énfasis6 10" xfId="345"/>
    <cellStyle name="20% - Énfasis6 10 2" xfId="346"/>
    <cellStyle name="20% - Énfasis6 10_Listado_web" xfId="347"/>
    <cellStyle name="20% - Énfasis6 11" xfId="348"/>
    <cellStyle name="20% - Énfasis6 11 2" xfId="3260"/>
    <cellStyle name="20% - Énfasis6 12" xfId="3259"/>
    <cellStyle name="20% - Énfasis6 12 2" xfId="5867"/>
    <cellStyle name="20% - Énfasis6 12 3" xfId="6303"/>
    <cellStyle name="20% - Énfasis6 2" xfId="349"/>
    <cellStyle name="20% - Énfasis6 2 2" xfId="350"/>
    <cellStyle name="20% - Énfasis6 2 2 2" xfId="351"/>
    <cellStyle name="20% - Énfasis6 2 2 2 2" xfId="352"/>
    <cellStyle name="20% - Énfasis6 2 2 2_Listado_web" xfId="353"/>
    <cellStyle name="20% - Énfasis6 2 2 3" xfId="354"/>
    <cellStyle name="20% - Énfasis6 2 2_Hoja2" xfId="355"/>
    <cellStyle name="20% - Énfasis6 2 3" xfId="356"/>
    <cellStyle name="20% - Énfasis6 2 3 10" xfId="3261"/>
    <cellStyle name="20% - Énfasis6 2 3 2" xfId="357"/>
    <cellStyle name="20% - Énfasis6 2 3 3" xfId="358"/>
    <cellStyle name="20% - Énfasis6 2 3 4" xfId="359"/>
    <cellStyle name="20% - Énfasis6 2 3 5" xfId="360"/>
    <cellStyle name="20% - Énfasis6 2 3 5 2" xfId="361"/>
    <cellStyle name="20% - Énfasis6 2 3 5 2 2" xfId="3263"/>
    <cellStyle name="20% - Énfasis6 2 3 5 2 3" xfId="4786"/>
    <cellStyle name="20% - Énfasis6 2 3 5 3" xfId="362"/>
    <cellStyle name="20% - Énfasis6 2 3 5 4" xfId="363"/>
    <cellStyle name="20% - Énfasis6 2 3 5 4 2" xfId="3264"/>
    <cellStyle name="20% - Énfasis6 2 3 5 4 3" xfId="4787"/>
    <cellStyle name="20% - Énfasis6 2 3 5 5" xfId="364"/>
    <cellStyle name="20% - Énfasis6 2 3 5 5 2" xfId="3265"/>
    <cellStyle name="20% - Énfasis6 2 3 5 6" xfId="3262"/>
    <cellStyle name="20% - Énfasis6 2 3 5_INST $" xfId="365"/>
    <cellStyle name="20% - Énfasis6 2 3 6" xfId="366"/>
    <cellStyle name="20% - Énfasis6 2 3 6 2" xfId="367"/>
    <cellStyle name="20% - Énfasis6 2 3 6 2 2" xfId="3267"/>
    <cellStyle name="20% - Énfasis6 2 3 6 2 3" xfId="4788"/>
    <cellStyle name="20% - Énfasis6 2 3 6 3" xfId="368"/>
    <cellStyle name="20% - Énfasis6 2 3 6 4" xfId="369"/>
    <cellStyle name="20% - Énfasis6 2 3 6 4 2" xfId="3268"/>
    <cellStyle name="20% - Énfasis6 2 3 6 4 3" xfId="4789"/>
    <cellStyle name="20% - Énfasis6 2 3 6 5" xfId="370"/>
    <cellStyle name="20% - Énfasis6 2 3 6 5 2" xfId="3269"/>
    <cellStyle name="20% - Énfasis6 2 3 6 6" xfId="3266"/>
    <cellStyle name="20% - Énfasis6 2 3 6_INST $" xfId="371"/>
    <cellStyle name="20% - Énfasis6 2 3 7" xfId="372"/>
    <cellStyle name="20% - Énfasis6 2 3 7 2" xfId="3270"/>
    <cellStyle name="20% - Énfasis6 2 3 7 3" xfId="4790"/>
    <cellStyle name="20% - Énfasis6 2 3 8" xfId="373"/>
    <cellStyle name="20% - Énfasis6 2 3 8 2" xfId="3271"/>
    <cellStyle name="20% - Énfasis6 2 3 8 3" xfId="4791"/>
    <cellStyle name="20% - Énfasis6 2 3 9" xfId="374"/>
    <cellStyle name="20% - Énfasis6 2 3 9 2" xfId="3272"/>
    <cellStyle name="20% - Énfasis6 2 3_AVANCE PROTECCIÓN" xfId="375"/>
    <cellStyle name="20% - Énfasis6 2 4" xfId="376"/>
    <cellStyle name="20% - Énfasis6 2 4 2" xfId="377"/>
    <cellStyle name="20% - Énfasis6 2 4_Listado_web" xfId="378"/>
    <cellStyle name="20% - Énfasis6 2 5" xfId="379"/>
    <cellStyle name="20% - Énfasis6 2_Hoja2" xfId="380"/>
    <cellStyle name="20% - Énfasis6 3" xfId="381"/>
    <cellStyle name="20% - Énfasis6 3 2" xfId="382"/>
    <cellStyle name="20% - Énfasis6 3_Listado_web" xfId="383"/>
    <cellStyle name="20% - Énfasis6 4" xfId="384"/>
    <cellStyle name="20% - Énfasis6 4 2" xfId="385"/>
    <cellStyle name="20% - Énfasis6 4_Listado_web" xfId="386"/>
    <cellStyle name="20% - Énfasis6 5" xfId="387"/>
    <cellStyle name="20% - Énfasis6 5 2" xfId="388"/>
    <cellStyle name="20% - Énfasis6 5_Listado_web" xfId="389"/>
    <cellStyle name="20% - Énfasis6 6" xfId="390"/>
    <cellStyle name="20% - Énfasis6 6 2" xfId="391"/>
    <cellStyle name="20% - Énfasis6 6_Listado_web" xfId="392"/>
    <cellStyle name="20% - Énfasis6 7" xfId="393"/>
    <cellStyle name="20% - Énfasis6 7 2" xfId="394"/>
    <cellStyle name="20% - Énfasis6 7_Listado_web" xfId="395"/>
    <cellStyle name="20% - Énfasis6 8" xfId="396"/>
    <cellStyle name="20% - Énfasis6 8 2" xfId="397"/>
    <cellStyle name="20% - Énfasis6 8_Listado_web" xfId="398"/>
    <cellStyle name="20% - Énfasis6 9" xfId="399"/>
    <cellStyle name="20% - Énfasis6 9 2" xfId="400"/>
    <cellStyle name="20% - Énfasis6 9_Listado_web" xfId="401"/>
    <cellStyle name="40% - Énfasis1" xfId="402" builtinId="31" customBuiltin="1"/>
    <cellStyle name="40% - Énfasis1 10" xfId="403"/>
    <cellStyle name="40% - Énfasis1 10 2" xfId="404"/>
    <cellStyle name="40% - Énfasis1 10_Listado_web" xfId="405"/>
    <cellStyle name="40% - Énfasis1 11" xfId="406"/>
    <cellStyle name="40% - Énfasis1 11 2" xfId="3274"/>
    <cellStyle name="40% - Énfasis1 12" xfId="3273"/>
    <cellStyle name="40% - Énfasis1 12 2" xfId="5868"/>
    <cellStyle name="40% - Énfasis1 12 3" xfId="6304"/>
    <cellStyle name="40% - Énfasis1 2" xfId="407"/>
    <cellStyle name="40% - Énfasis1 2 2" xfId="408"/>
    <cellStyle name="40% - Énfasis1 2 2 2" xfId="409"/>
    <cellStyle name="40% - Énfasis1 2 2 2 2" xfId="410"/>
    <cellStyle name="40% - Énfasis1 2 2 2_Listado_web" xfId="411"/>
    <cellStyle name="40% - Énfasis1 2 2 3" xfId="412"/>
    <cellStyle name="40% - Énfasis1 2 2_Hoja2" xfId="413"/>
    <cellStyle name="40% - Énfasis1 2 3" xfId="414"/>
    <cellStyle name="40% - Énfasis1 2 3 10" xfId="3275"/>
    <cellStyle name="40% - Énfasis1 2 3 2" xfId="415"/>
    <cellStyle name="40% - Énfasis1 2 3 3" xfId="416"/>
    <cellStyle name="40% - Énfasis1 2 3 4" xfId="417"/>
    <cellStyle name="40% - Énfasis1 2 3 5" xfId="418"/>
    <cellStyle name="40% - Énfasis1 2 3 5 2" xfId="419"/>
    <cellStyle name="40% - Énfasis1 2 3 5 2 2" xfId="3277"/>
    <cellStyle name="40% - Énfasis1 2 3 5 2 3" xfId="4795"/>
    <cellStyle name="40% - Énfasis1 2 3 5 3" xfId="420"/>
    <cellStyle name="40% - Énfasis1 2 3 5 4" xfId="421"/>
    <cellStyle name="40% - Énfasis1 2 3 5 4 2" xfId="3278"/>
    <cellStyle name="40% - Énfasis1 2 3 5 4 3" xfId="4796"/>
    <cellStyle name="40% - Énfasis1 2 3 5 5" xfId="422"/>
    <cellStyle name="40% - Énfasis1 2 3 5 5 2" xfId="3279"/>
    <cellStyle name="40% - Énfasis1 2 3 5 6" xfId="3276"/>
    <cellStyle name="40% - Énfasis1 2 3 5_INST $" xfId="423"/>
    <cellStyle name="40% - Énfasis1 2 3 6" xfId="424"/>
    <cellStyle name="40% - Énfasis1 2 3 6 2" xfId="425"/>
    <cellStyle name="40% - Énfasis1 2 3 6 2 2" xfId="3281"/>
    <cellStyle name="40% - Énfasis1 2 3 6 2 3" xfId="4797"/>
    <cellStyle name="40% - Énfasis1 2 3 6 3" xfId="426"/>
    <cellStyle name="40% - Énfasis1 2 3 6 4" xfId="427"/>
    <cellStyle name="40% - Énfasis1 2 3 6 4 2" xfId="3282"/>
    <cellStyle name="40% - Énfasis1 2 3 6 4 3" xfId="4798"/>
    <cellStyle name="40% - Énfasis1 2 3 6 5" xfId="428"/>
    <cellStyle name="40% - Énfasis1 2 3 6 5 2" xfId="3283"/>
    <cellStyle name="40% - Énfasis1 2 3 6 6" xfId="3280"/>
    <cellStyle name="40% - Énfasis1 2 3 6_INST $" xfId="429"/>
    <cellStyle name="40% - Énfasis1 2 3 7" xfId="430"/>
    <cellStyle name="40% - Énfasis1 2 3 7 2" xfId="3284"/>
    <cellStyle name="40% - Énfasis1 2 3 7 3" xfId="4799"/>
    <cellStyle name="40% - Énfasis1 2 3 8" xfId="431"/>
    <cellStyle name="40% - Énfasis1 2 3 8 2" xfId="3285"/>
    <cellStyle name="40% - Énfasis1 2 3 8 3" xfId="4800"/>
    <cellStyle name="40% - Énfasis1 2 3 9" xfId="432"/>
    <cellStyle name="40% - Énfasis1 2 3 9 2" xfId="3286"/>
    <cellStyle name="40% - Énfasis1 2 3_AVANCE PROTECCIÓN" xfId="433"/>
    <cellStyle name="40% - Énfasis1 2 4" xfId="434"/>
    <cellStyle name="40% - Énfasis1 2 4 2" xfId="435"/>
    <cellStyle name="40% - Énfasis1 2 4_Listado_web" xfId="436"/>
    <cellStyle name="40% - Énfasis1 2 5" xfId="437"/>
    <cellStyle name="40% - Énfasis1 2_Hoja2" xfId="438"/>
    <cellStyle name="40% - Énfasis1 3" xfId="439"/>
    <cellStyle name="40% - Énfasis1 3 2" xfId="440"/>
    <cellStyle name="40% - Énfasis1 3_Listado_web" xfId="441"/>
    <cellStyle name="40% - Énfasis1 4" xfId="442"/>
    <cellStyle name="40% - Énfasis1 4 2" xfId="443"/>
    <cellStyle name="40% - Énfasis1 4_Listado_web" xfId="444"/>
    <cellStyle name="40% - Énfasis1 5" xfId="445"/>
    <cellStyle name="40% - Énfasis1 5 2" xfId="446"/>
    <cellStyle name="40% - Énfasis1 5_Listado_web" xfId="447"/>
    <cellStyle name="40% - Énfasis1 6" xfId="448"/>
    <cellStyle name="40% - Énfasis1 6 2" xfId="449"/>
    <cellStyle name="40% - Énfasis1 6_Listado_web" xfId="450"/>
    <cellStyle name="40% - Énfasis1 7" xfId="451"/>
    <cellStyle name="40% - Énfasis1 7 2" xfId="452"/>
    <cellStyle name="40% - Énfasis1 7_Listado_web" xfId="453"/>
    <cellStyle name="40% - Énfasis1 8" xfId="454"/>
    <cellStyle name="40% - Énfasis1 8 2" xfId="455"/>
    <cellStyle name="40% - Énfasis1 8_Listado_web" xfId="456"/>
    <cellStyle name="40% - Énfasis1 9" xfId="457"/>
    <cellStyle name="40% - Énfasis1 9 2" xfId="458"/>
    <cellStyle name="40% - Énfasis1 9_Listado_web" xfId="459"/>
    <cellStyle name="40% - Énfasis2" xfId="460" builtinId="35" customBuiltin="1"/>
    <cellStyle name="40% - Énfasis2 10" xfId="461"/>
    <cellStyle name="40% - Énfasis2 10 2" xfId="462"/>
    <cellStyle name="40% - Énfasis2 10_Listado_web" xfId="463"/>
    <cellStyle name="40% - Énfasis2 11" xfId="464"/>
    <cellStyle name="40% - Énfasis2 11 2" xfId="3288"/>
    <cellStyle name="40% - Énfasis2 12" xfId="3287"/>
    <cellStyle name="40% - Énfasis2 12 2" xfId="5869"/>
    <cellStyle name="40% - Énfasis2 12 3" xfId="6305"/>
    <cellStyle name="40% - Énfasis2 2" xfId="465"/>
    <cellStyle name="40% - Énfasis2 2 2" xfId="466"/>
    <cellStyle name="40% - Énfasis2 2 2 2" xfId="467"/>
    <cellStyle name="40% - Énfasis2 2 2 2 2" xfId="468"/>
    <cellStyle name="40% - Énfasis2 2 2 2_Listado_web" xfId="469"/>
    <cellStyle name="40% - Énfasis2 2 2 3" xfId="470"/>
    <cellStyle name="40% - Énfasis2 2 2_Hoja2" xfId="471"/>
    <cellStyle name="40% - Énfasis2 2 3" xfId="472"/>
    <cellStyle name="40% - Énfasis2 2 3 10" xfId="3289"/>
    <cellStyle name="40% - Énfasis2 2 3 2" xfId="473"/>
    <cellStyle name="40% - Énfasis2 2 3 3" xfId="474"/>
    <cellStyle name="40% - Énfasis2 2 3 4" xfId="475"/>
    <cellStyle name="40% - Énfasis2 2 3 5" xfId="476"/>
    <cellStyle name="40% - Énfasis2 2 3 5 2" xfId="477"/>
    <cellStyle name="40% - Énfasis2 2 3 5 2 2" xfId="3291"/>
    <cellStyle name="40% - Énfasis2 2 3 5 2 3" xfId="4801"/>
    <cellStyle name="40% - Énfasis2 2 3 5 3" xfId="478"/>
    <cellStyle name="40% - Énfasis2 2 3 5 4" xfId="479"/>
    <cellStyle name="40% - Énfasis2 2 3 5 4 2" xfId="3292"/>
    <cellStyle name="40% - Énfasis2 2 3 5 4 3" xfId="4802"/>
    <cellStyle name="40% - Énfasis2 2 3 5 5" xfId="480"/>
    <cellStyle name="40% - Énfasis2 2 3 5 5 2" xfId="3293"/>
    <cellStyle name="40% - Énfasis2 2 3 5 6" xfId="3290"/>
    <cellStyle name="40% - Énfasis2 2 3 5_INST $" xfId="481"/>
    <cellStyle name="40% - Énfasis2 2 3 6" xfId="482"/>
    <cellStyle name="40% - Énfasis2 2 3 6 2" xfId="483"/>
    <cellStyle name="40% - Énfasis2 2 3 6 2 2" xfId="3295"/>
    <cellStyle name="40% - Énfasis2 2 3 6 2 3" xfId="4803"/>
    <cellStyle name="40% - Énfasis2 2 3 6 3" xfId="484"/>
    <cellStyle name="40% - Énfasis2 2 3 6 4" xfId="485"/>
    <cellStyle name="40% - Énfasis2 2 3 6 4 2" xfId="3296"/>
    <cellStyle name="40% - Énfasis2 2 3 6 4 3" xfId="4804"/>
    <cellStyle name="40% - Énfasis2 2 3 6 5" xfId="486"/>
    <cellStyle name="40% - Énfasis2 2 3 6 5 2" xfId="3297"/>
    <cellStyle name="40% - Énfasis2 2 3 6 6" xfId="3294"/>
    <cellStyle name="40% - Énfasis2 2 3 6_INST $" xfId="487"/>
    <cellStyle name="40% - Énfasis2 2 3 7" xfId="488"/>
    <cellStyle name="40% - Énfasis2 2 3 7 2" xfId="3298"/>
    <cellStyle name="40% - Énfasis2 2 3 7 3" xfId="4805"/>
    <cellStyle name="40% - Énfasis2 2 3 8" xfId="489"/>
    <cellStyle name="40% - Énfasis2 2 3 8 2" xfId="3299"/>
    <cellStyle name="40% - Énfasis2 2 3 8 3" xfId="4806"/>
    <cellStyle name="40% - Énfasis2 2 3 9" xfId="490"/>
    <cellStyle name="40% - Énfasis2 2 3 9 2" xfId="3300"/>
    <cellStyle name="40% - Énfasis2 2 3_AVANCE PROTECCIÓN" xfId="491"/>
    <cellStyle name="40% - Énfasis2 2 4" xfId="492"/>
    <cellStyle name="40% - Énfasis2 2 4 2" xfId="493"/>
    <cellStyle name="40% - Énfasis2 2 4_Listado_web" xfId="494"/>
    <cellStyle name="40% - Énfasis2 2 5" xfId="495"/>
    <cellStyle name="40% - Énfasis2 2_Hoja2" xfId="496"/>
    <cellStyle name="40% - Énfasis2 3" xfId="497"/>
    <cellStyle name="40% - Énfasis2 3 2" xfId="498"/>
    <cellStyle name="40% - Énfasis2 3_Listado_web" xfId="499"/>
    <cellStyle name="40% - Énfasis2 4" xfId="500"/>
    <cellStyle name="40% - Énfasis2 4 2" xfId="501"/>
    <cellStyle name="40% - Énfasis2 4_Listado_web" xfId="502"/>
    <cellStyle name="40% - Énfasis2 5" xfId="503"/>
    <cellStyle name="40% - Énfasis2 5 2" xfId="504"/>
    <cellStyle name="40% - Énfasis2 5_Listado_web" xfId="505"/>
    <cellStyle name="40% - Énfasis2 6" xfId="506"/>
    <cellStyle name="40% - Énfasis2 6 2" xfId="507"/>
    <cellStyle name="40% - Énfasis2 6_Listado_web" xfId="508"/>
    <cellStyle name="40% - Énfasis2 7" xfId="509"/>
    <cellStyle name="40% - Énfasis2 7 2" xfId="510"/>
    <cellStyle name="40% - Énfasis2 7_Listado_web" xfId="511"/>
    <cellStyle name="40% - Énfasis2 8" xfId="512"/>
    <cellStyle name="40% - Énfasis2 8 2" xfId="513"/>
    <cellStyle name="40% - Énfasis2 8_Listado_web" xfId="514"/>
    <cellStyle name="40% - Énfasis2 9" xfId="515"/>
    <cellStyle name="40% - Énfasis2 9 2" xfId="516"/>
    <cellStyle name="40% - Énfasis2 9_Listado_web" xfId="517"/>
    <cellStyle name="40% - Énfasis3" xfId="518" builtinId="39" customBuiltin="1"/>
    <cellStyle name="40% - Énfasis3 10" xfId="519"/>
    <cellStyle name="40% - Énfasis3 10 2" xfId="520"/>
    <cellStyle name="40% - Énfasis3 10_Listado_web" xfId="521"/>
    <cellStyle name="40% - Énfasis3 11" xfId="522"/>
    <cellStyle name="40% - Énfasis3 11 2" xfId="3302"/>
    <cellStyle name="40% - Énfasis3 12" xfId="523"/>
    <cellStyle name="40% - Énfasis3 12 2" xfId="3303"/>
    <cellStyle name="40% - Énfasis3 12 2 2" xfId="5871"/>
    <cellStyle name="40% - Énfasis3 12 2 3" xfId="6307"/>
    <cellStyle name="40% - Énfasis3 12 3" xfId="4807"/>
    <cellStyle name="40% - Énfasis3 13" xfId="524"/>
    <cellStyle name="40% - Énfasis3 13 2" xfId="3304"/>
    <cellStyle name="40% - Énfasis3 13 2 2" xfId="5872"/>
    <cellStyle name="40% - Énfasis3 13 2 3" xfId="6308"/>
    <cellStyle name="40% - Énfasis3 13 3" xfId="4808"/>
    <cellStyle name="40% - Énfasis3 14" xfId="525"/>
    <cellStyle name="40% - Énfasis3 14 2" xfId="3305"/>
    <cellStyle name="40% - Énfasis3 14 2 2" xfId="5873"/>
    <cellStyle name="40% - Énfasis3 14 2 3" xfId="6309"/>
    <cellStyle name="40% - Énfasis3 14 3" xfId="4809"/>
    <cellStyle name="40% - Énfasis3 15" xfId="526"/>
    <cellStyle name="40% - Énfasis3 15 2" xfId="3306"/>
    <cellStyle name="40% - Énfasis3 15 2 2" xfId="5874"/>
    <cellStyle name="40% - Énfasis3 15 2 3" xfId="6310"/>
    <cellStyle name="40% - Énfasis3 16" xfId="527"/>
    <cellStyle name="40% - Énfasis3 16 2" xfId="3307"/>
    <cellStyle name="40% - Énfasis3 16 2 2" xfId="5875"/>
    <cellStyle name="40% - Énfasis3 16 2 3" xfId="6311"/>
    <cellStyle name="40% - Énfasis3 17" xfId="528"/>
    <cellStyle name="40% - Énfasis3 17 2" xfId="3308"/>
    <cellStyle name="40% - Énfasis3 17 2 2" xfId="5876"/>
    <cellStyle name="40% - Énfasis3 17 2 3" xfId="6312"/>
    <cellStyle name="40% - Énfasis3 18" xfId="3301"/>
    <cellStyle name="40% - Énfasis3 18 2" xfId="5870"/>
    <cellStyle name="40% - Énfasis3 18 3" xfId="6306"/>
    <cellStyle name="40% - Énfasis3 2" xfId="529"/>
    <cellStyle name="40% - Énfasis3 2 2" xfId="530"/>
    <cellStyle name="40% - Énfasis3 2 2 2" xfId="531"/>
    <cellStyle name="40% - Énfasis3 2 2 2 2" xfId="532"/>
    <cellStyle name="40% - Énfasis3 2 2 2_Listado_web" xfId="533"/>
    <cellStyle name="40% - Énfasis3 2 2 3" xfId="534"/>
    <cellStyle name="40% - Énfasis3 2 2_Hoja2" xfId="535"/>
    <cellStyle name="40% - Énfasis3 2 3" xfId="536"/>
    <cellStyle name="40% - Énfasis3 2 3 10" xfId="3309"/>
    <cellStyle name="40% - Énfasis3 2 3 2" xfId="537"/>
    <cellStyle name="40% - Énfasis3 2 3 3" xfId="538"/>
    <cellStyle name="40% - Énfasis3 2 3 4" xfId="539"/>
    <cellStyle name="40% - Énfasis3 2 3 5" xfId="540"/>
    <cellStyle name="40% - Énfasis3 2 3 5 2" xfId="541"/>
    <cellStyle name="40% - Énfasis3 2 3 5 2 2" xfId="3311"/>
    <cellStyle name="40% - Énfasis3 2 3 5 2 3" xfId="4811"/>
    <cellStyle name="40% - Énfasis3 2 3 5 3" xfId="542"/>
    <cellStyle name="40% - Énfasis3 2 3 5 4" xfId="543"/>
    <cellStyle name="40% - Énfasis3 2 3 5 4 2" xfId="3312"/>
    <cellStyle name="40% - Énfasis3 2 3 5 4 3" xfId="4812"/>
    <cellStyle name="40% - Énfasis3 2 3 5 5" xfId="544"/>
    <cellStyle name="40% - Énfasis3 2 3 5 5 2" xfId="3313"/>
    <cellStyle name="40% - Énfasis3 2 3 5 6" xfId="3310"/>
    <cellStyle name="40% - Énfasis3 2 3 5_INST $" xfId="545"/>
    <cellStyle name="40% - Énfasis3 2 3 6" xfId="546"/>
    <cellStyle name="40% - Énfasis3 2 3 6 2" xfId="547"/>
    <cellStyle name="40% - Énfasis3 2 3 6 2 2" xfId="3315"/>
    <cellStyle name="40% - Énfasis3 2 3 6 2 3" xfId="4813"/>
    <cellStyle name="40% - Énfasis3 2 3 6 3" xfId="548"/>
    <cellStyle name="40% - Énfasis3 2 3 6 4" xfId="549"/>
    <cellStyle name="40% - Énfasis3 2 3 6 4 2" xfId="3316"/>
    <cellStyle name="40% - Énfasis3 2 3 6 4 3" xfId="4814"/>
    <cellStyle name="40% - Énfasis3 2 3 6 5" xfId="550"/>
    <cellStyle name="40% - Énfasis3 2 3 6 5 2" xfId="3317"/>
    <cellStyle name="40% - Énfasis3 2 3 6 6" xfId="3314"/>
    <cellStyle name="40% - Énfasis3 2 3 6_INST $" xfId="551"/>
    <cellStyle name="40% - Énfasis3 2 3 7" xfId="552"/>
    <cellStyle name="40% - Énfasis3 2 3 7 2" xfId="3318"/>
    <cellStyle name="40% - Énfasis3 2 3 7 3" xfId="4815"/>
    <cellStyle name="40% - Énfasis3 2 3 8" xfId="553"/>
    <cellStyle name="40% - Énfasis3 2 3 8 2" xfId="3319"/>
    <cellStyle name="40% - Énfasis3 2 3 8 3" xfId="4816"/>
    <cellStyle name="40% - Énfasis3 2 3 9" xfId="554"/>
    <cellStyle name="40% - Énfasis3 2 3 9 2" xfId="3320"/>
    <cellStyle name="40% - Énfasis3 2 3_AVANCE PROTECCIÓN" xfId="555"/>
    <cellStyle name="40% - Énfasis3 2 4" xfId="556"/>
    <cellStyle name="40% - Énfasis3 2 4 2" xfId="557"/>
    <cellStyle name="40% - Énfasis3 2 4_Listado_web" xfId="558"/>
    <cellStyle name="40% - Énfasis3 2 5" xfId="559"/>
    <cellStyle name="40% - Énfasis3 2 5 2" xfId="3321"/>
    <cellStyle name="40% - Énfasis3 2 6" xfId="560"/>
    <cellStyle name="40% - Énfasis3 2 6 2" xfId="3322"/>
    <cellStyle name="40% - Énfasis3 2 6 2 2" xfId="5877"/>
    <cellStyle name="40% - Énfasis3 2 6 2 3" xfId="6313"/>
    <cellStyle name="40% - Énfasis3 2 6 3" xfId="4817"/>
    <cellStyle name="40% - Énfasis3 2 7" xfId="561"/>
    <cellStyle name="40% - Énfasis3 2 7 2" xfId="3323"/>
    <cellStyle name="40% - Énfasis3 2 7 2 2" xfId="5878"/>
    <cellStyle name="40% - Énfasis3 2 7 2 3" xfId="6314"/>
    <cellStyle name="40% - Énfasis3 2 7 3" xfId="4818"/>
    <cellStyle name="40% - Énfasis3 2 8" xfId="562"/>
    <cellStyle name="40% - Énfasis3 2 9" xfId="563"/>
    <cellStyle name="40% - Énfasis3 2_Hoja2" xfId="564"/>
    <cellStyle name="40% - Énfasis3 3" xfId="565"/>
    <cellStyle name="40% - Énfasis3 3 2" xfId="566"/>
    <cellStyle name="40% - Énfasis3 3 2 2" xfId="567"/>
    <cellStyle name="40% - Énfasis3 3 2_Listado_web" xfId="568"/>
    <cellStyle name="40% - Énfasis3 3 3" xfId="569"/>
    <cellStyle name="40% - Énfasis3 3_Hoja2" xfId="570"/>
    <cellStyle name="40% - Énfasis3 4" xfId="571"/>
    <cellStyle name="40% - Énfasis3 4 2" xfId="572"/>
    <cellStyle name="40% - Énfasis3 4_Listado_web" xfId="573"/>
    <cellStyle name="40% - Énfasis3 5" xfId="574"/>
    <cellStyle name="40% - Énfasis3 5 2" xfId="575"/>
    <cellStyle name="40% - Énfasis3 5_Listado_web" xfId="576"/>
    <cellStyle name="40% - Énfasis3 6" xfId="577"/>
    <cellStyle name="40% - Énfasis3 6 2" xfId="578"/>
    <cellStyle name="40% - Énfasis3 6_Listado_web" xfId="579"/>
    <cellStyle name="40% - Énfasis3 7" xfId="580"/>
    <cellStyle name="40% - Énfasis3 7 2" xfId="581"/>
    <cellStyle name="40% - Énfasis3 7_Listado_web" xfId="582"/>
    <cellStyle name="40% - Énfasis3 8" xfId="583"/>
    <cellStyle name="40% - Énfasis3 8 2" xfId="584"/>
    <cellStyle name="40% - Énfasis3 8_Listado_web" xfId="585"/>
    <cellStyle name="40% - Énfasis3 9" xfId="586"/>
    <cellStyle name="40% - Énfasis3 9 2" xfId="587"/>
    <cellStyle name="40% - Énfasis3 9_Listado_web" xfId="588"/>
    <cellStyle name="40% - Énfasis4" xfId="589" builtinId="43" customBuiltin="1"/>
    <cellStyle name="40% - Énfasis4 10" xfId="590"/>
    <cellStyle name="40% - Énfasis4 10 2" xfId="591"/>
    <cellStyle name="40% - Énfasis4 10_Listado_web" xfId="592"/>
    <cellStyle name="40% - Énfasis4 11" xfId="593"/>
    <cellStyle name="40% - Énfasis4 11 2" xfId="3325"/>
    <cellStyle name="40% - Énfasis4 12" xfId="3324"/>
    <cellStyle name="40% - Énfasis4 12 2" xfId="5879"/>
    <cellStyle name="40% - Énfasis4 12 3" xfId="6315"/>
    <cellStyle name="40% - Énfasis4 2" xfId="594"/>
    <cellStyle name="40% - Énfasis4 2 2" xfId="595"/>
    <cellStyle name="40% - Énfasis4 2 2 2" xfId="596"/>
    <cellStyle name="40% - Énfasis4 2 2 2 2" xfId="597"/>
    <cellStyle name="40% - Énfasis4 2 2 2_Listado_web" xfId="598"/>
    <cellStyle name="40% - Énfasis4 2 2 3" xfId="599"/>
    <cellStyle name="40% - Énfasis4 2 2_Hoja2" xfId="600"/>
    <cellStyle name="40% - Énfasis4 2 3" xfId="601"/>
    <cellStyle name="40% - Énfasis4 2 3 10" xfId="3326"/>
    <cellStyle name="40% - Énfasis4 2 3 2" xfId="602"/>
    <cellStyle name="40% - Énfasis4 2 3 3" xfId="603"/>
    <cellStyle name="40% - Énfasis4 2 3 4" xfId="604"/>
    <cellStyle name="40% - Énfasis4 2 3 5" xfId="605"/>
    <cellStyle name="40% - Énfasis4 2 3 5 2" xfId="606"/>
    <cellStyle name="40% - Énfasis4 2 3 5 2 2" xfId="3328"/>
    <cellStyle name="40% - Énfasis4 2 3 5 2 3" xfId="4819"/>
    <cellStyle name="40% - Énfasis4 2 3 5 3" xfId="607"/>
    <cellStyle name="40% - Énfasis4 2 3 5 4" xfId="608"/>
    <cellStyle name="40% - Énfasis4 2 3 5 4 2" xfId="3329"/>
    <cellStyle name="40% - Énfasis4 2 3 5 4 3" xfId="4821"/>
    <cellStyle name="40% - Énfasis4 2 3 5 5" xfId="609"/>
    <cellStyle name="40% - Énfasis4 2 3 5 5 2" xfId="3330"/>
    <cellStyle name="40% - Énfasis4 2 3 5 6" xfId="3327"/>
    <cellStyle name="40% - Énfasis4 2 3 5_INST $" xfId="610"/>
    <cellStyle name="40% - Énfasis4 2 3 6" xfId="611"/>
    <cellStyle name="40% - Énfasis4 2 3 6 2" xfId="612"/>
    <cellStyle name="40% - Énfasis4 2 3 6 2 2" xfId="3332"/>
    <cellStyle name="40% - Énfasis4 2 3 6 2 3" xfId="4822"/>
    <cellStyle name="40% - Énfasis4 2 3 6 3" xfId="613"/>
    <cellStyle name="40% - Énfasis4 2 3 6 4" xfId="614"/>
    <cellStyle name="40% - Énfasis4 2 3 6 4 2" xfId="3333"/>
    <cellStyle name="40% - Énfasis4 2 3 6 4 3" xfId="4823"/>
    <cellStyle name="40% - Énfasis4 2 3 6 5" xfId="615"/>
    <cellStyle name="40% - Énfasis4 2 3 6 5 2" xfId="3334"/>
    <cellStyle name="40% - Énfasis4 2 3 6 6" xfId="3331"/>
    <cellStyle name="40% - Énfasis4 2 3 6_INST $" xfId="616"/>
    <cellStyle name="40% - Énfasis4 2 3 7" xfId="617"/>
    <cellStyle name="40% - Énfasis4 2 3 7 2" xfId="3335"/>
    <cellStyle name="40% - Énfasis4 2 3 7 3" xfId="4824"/>
    <cellStyle name="40% - Énfasis4 2 3 8" xfId="618"/>
    <cellStyle name="40% - Énfasis4 2 3 8 2" xfId="3336"/>
    <cellStyle name="40% - Énfasis4 2 3 8 3" xfId="4825"/>
    <cellStyle name="40% - Énfasis4 2 3 9" xfId="619"/>
    <cellStyle name="40% - Énfasis4 2 3 9 2" xfId="3337"/>
    <cellStyle name="40% - Énfasis4 2 3_AVANCE PROTECCIÓN" xfId="620"/>
    <cellStyle name="40% - Énfasis4 2 4" xfId="621"/>
    <cellStyle name="40% - Énfasis4 2 4 2" xfId="622"/>
    <cellStyle name="40% - Énfasis4 2 4_Listado_web" xfId="623"/>
    <cellStyle name="40% - Énfasis4 2 5" xfId="624"/>
    <cellStyle name="40% - Énfasis4 2_Hoja2" xfId="625"/>
    <cellStyle name="40% - Énfasis4 3" xfId="626"/>
    <cellStyle name="40% - Énfasis4 3 2" xfId="627"/>
    <cellStyle name="40% - Énfasis4 3_Listado_web" xfId="628"/>
    <cellStyle name="40% - Énfasis4 4" xfId="629"/>
    <cellStyle name="40% - Énfasis4 4 2" xfId="630"/>
    <cellStyle name="40% - Énfasis4 4_Listado_web" xfId="631"/>
    <cellStyle name="40% - Énfasis4 5" xfId="632"/>
    <cellStyle name="40% - Énfasis4 5 2" xfId="633"/>
    <cellStyle name="40% - Énfasis4 5_Listado_web" xfId="634"/>
    <cellStyle name="40% - Énfasis4 6" xfId="635"/>
    <cellStyle name="40% - Énfasis4 6 2" xfId="636"/>
    <cellStyle name="40% - Énfasis4 6_Listado_web" xfId="637"/>
    <cellStyle name="40% - Énfasis4 7" xfId="638"/>
    <cellStyle name="40% - Énfasis4 7 2" xfId="639"/>
    <cellStyle name="40% - Énfasis4 7_Listado_web" xfId="640"/>
    <cellStyle name="40% - Énfasis4 8" xfId="641"/>
    <cellStyle name="40% - Énfasis4 8 2" xfId="642"/>
    <cellStyle name="40% - Énfasis4 8_Listado_web" xfId="643"/>
    <cellStyle name="40% - Énfasis4 9" xfId="644"/>
    <cellStyle name="40% - Énfasis4 9 2" xfId="645"/>
    <cellStyle name="40% - Énfasis4 9_Listado_web" xfId="646"/>
    <cellStyle name="40% - Énfasis5" xfId="647" builtinId="47" customBuiltin="1"/>
    <cellStyle name="40% - Énfasis5 10" xfId="648"/>
    <cellStyle name="40% - Énfasis5 10 2" xfId="649"/>
    <cellStyle name="40% - Énfasis5 10_Listado_web" xfId="650"/>
    <cellStyle name="40% - Énfasis5 11" xfId="651"/>
    <cellStyle name="40% - Énfasis5 11 2" xfId="3339"/>
    <cellStyle name="40% - Énfasis5 12" xfId="3338"/>
    <cellStyle name="40% - Énfasis5 12 2" xfId="5880"/>
    <cellStyle name="40% - Énfasis5 12 3" xfId="6316"/>
    <cellStyle name="40% - Énfasis5 2" xfId="652"/>
    <cellStyle name="40% - Énfasis5 2 2" xfId="653"/>
    <cellStyle name="40% - Énfasis5 2 2 2" xfId="654"/>
    <cellStyle name="40% - Énfasis5 2 2 2 2" xfId="655"/>
    <cellStyle name="40% - Énfasis5 2 2 2_Listado_web" xfId="656"/>
    <cellStyle name="40% - Énfasis5 2 2 3" xfId="657"/>
    <cellStyle name="40% - Énfasis5 2 2_Hoja2" xfId="658"/>
    <cellStyle name="40% - Énfasis5 2 3" xfId="659"/>
    <cellStyle name="40% - Énfasis5 2 3 10" xfId="3340"/>
    <cellStyle name="40% - Énfasis5 2 3 2" xfId="660"/>
    <cellStyle name="40% - Énfasis5 2 3 3" xfId="661"/>
    <cellStyle name="40% - Énfasis5 2 3 4" xfId="662"/>
    <cellStyle name="40% - Énfasis5 2 3 5" xfId="663"/>
    <cellStyle name="40% - Énfasis5 2 3 5 2" xfId="664"/>
    <cellStyle name="40% - Énfasis5 2 3 5 2 2" xfId="3342"/>
    <cellStyle name="40% - Énfasis5 2 3 5 2 3" xfId="4829"/>
    <cellStyle name="40% - Énfasis5 2 3 5 3" xfId="665"/>
    <cellStyle name="40% - Énfasis5 2 3 5 4" xfId="666"/>
    <cellStyle name="40% - Énfasis5 2 3 5 4 2" xfId="3343"/>
    <cellStyle name="40% - Énfasis5 2 3 5 4 3" xfId="4830"/>
    <cellStyle name="40% - Énfasis5 2 3 5 5" xfId="667"/>
    <cellStyle name="40% - Énfasis5 2 3 5 5 2" xfId="3344"/>
    <cellStyle name="40% - Énfasis5 2 3 5 6" xfId="3341"/>
    <cellStyle name="40% - Énfasis5 2 3 5_INST $" xfId="668"/>
    <cellStyle name="40% - Énfasis5 2 3 6" xfId="669"/>
    <cellStyle name="40% - Énfasis5 2 3 6 2" xfId="670"/>
    <cellStyle name="40% - Énfasis5 2 3 6 2 2" xfId="3346"/>
    <cellStyle name="40% - Énfasis5 2 3 6 2 3" xfId="4831"/>
    <cellStyle name="40% - Énfasis5 2 3 6 3" xfId="671"/>
    <cellStyle name="40% - Énfasis5 2 3 6 4" xfId="672"/>
    <cellStyle name="40% - Énfasis5 2 3 6 4 2" xfId="3347"/>
    <cellStyle name="40% - Énfasis5 2 3 6 4 3" xfId="4832"/>
    <cellStyle name="40% - Énfasis5 2 3 6 5" xfId="673"/>
    <cellStyle name="40% - Énfasis5 2 3 6 5 2" xfId="3348"/>
    <cellStyle name="40% - Énfasis5 2 3 6 6" xfId="3345"/>
    <cellStyle name="40% - Énfasis5 2 3 6_INST $" xfId="674"/>
    <cellStyle name="40% - Énfasis5 2 3 7" xfId="675"/>
    <cellStyle name="40% - Énfasis5 2 3 7 2" xfId="3349"/>
    <cellStyle name="40% - Énfasis5 2 3 7 3" xfId="4833"/>
    <cellStyle name="40% - Énfasis5 2 3 8" xfId="676"/>
    <cellStyle name="40% - Énfasis5 2 3 8 2" xfId="3350"/>
    <cellStyle name="40% - Énfasis5 2 3 8 3" xfId="4834"/>
    <cellStyle name="40% - Énfasis5 2 3 9" xfId="677"/>
    <cellStyle name="40% - Énfasis5 2 3 9 2" xfId="3351"/>
    <cellStyle name="40% - Énfasis5 2 3_AVANCE PROTECCIÓN" xfId="678"/>
    <cellStyle name="40% - Énfasis5 2 4" xfId="679"/>
    <cellStyle name="40% - Énfasis5 2 4 2" xfId="680"/>
    <cellStyle name="40% - Énfasis5 2 4_Listado_web" xfId="681"/>
    <cellStyle name="40% - Énfasis5 2 5" xfId="682"/>
    <cellStyle name="40% - Énfasis5 2_Hoja2" xfId="683"/>
    <cellStyle name="40% - Énfasis5 3" xfId="684"/>
    <cellStyle name="40% - Énfasis5 3 2" xfId="685"/>
    <cellStyle name="40% - Énfasis5 3_Listado_web" xfId="686"/>
    <cellStyle name="40% - Énfasis5 4" xfId="687"/>
    <cellStyle name="40% - Énfasis5 4 2" xfId="688"/>
    <cellStyle name="40% - Énfasis5 4_Listado_web" xfId="689"/>
    <cellStyle name="40% - Énfasis5 5" xfId="690"/>
    <cellStyle name="40% - Énfasis5 5 2" xfId="691"/>
    <cellStyle name="40% - Énfasis5 5_Listado_web" xfId="692"/>
    <cellStyle name="40% - Énfasis5 6" xfId="693"/>
    <cellStyle name="40% - Énfasis5 6 2" xfId="694"/>
    <cellStyle name="40% - Énfasis5 6_Listado_web" xfId="695"/>
    <cellStyle name="40% - Énfasis5 7" xfId="696"/>
    <cellStyle name="40% - Énfasis5 7 2" xfId="697"/>
    <cellStyle name="40% - Énfasis5 7_Listado_web" xfId="698"/>
    <cellStyle name="40% - Énfasis5 8" xfId="699"/>
    <cellStyle name="40% - Énfasis5 8 2" xfId="700"/>
    <cellStyle name="40% - Énfasis5 8_Listado_web" xfId="701"/>
    <cellStyle name="40% - Énfasis5 9" xfId="702"/>
    <cellStyle name="40% - Énfasis5 9 2" xfId="703"/>
    <cellStyle name="40% - Énfasis5 9_Listado_web" xfId="704"/>
    <cellStyle name="40% - Énfasis6" xfId="705" builtinId="51" customBuiltin="1"/>
    <cellStyle name="40% - Énfasis6 10" xfId="706"/>
    <cellStyle name="40% - Énfasis6 10 2" xfId="707"/>
    <cellStyle name="40% - Énfasis6 10_Listado_web" xfId="708"/>
    <cellStyle name="40% - Énfasis6 11" xfId="709"/>
    <cellStyle name="40% - Énfasis6 11 2" xfId="3353"/>
    <cellStyle name="40% - Énfasis6 12" xfId="3352"/>
    <cellStyle name="40% - Énfasis6 12 2" xfId="5881"/>
    <cellStyle name="40% - Énfasis6 12 3" xfId="6317"/>
    <cellStyle name="40% - Énfasis6 2" xfId="710"/>
    <cellStyle name="40% - Énfasis6 2 2" xfId="711"/>
    <cellStyle name="40% - Énfasis6 2 2 2" xfId="712"/>
    <cellStyle name="40% - Énfasis6 2 2 2 2" xfId="713"/>
    <cellStyle name="40% - Énfasis6 2 2 2_Listado_web" xfId="714"/>
    <cellStyle name="40% - Énfasis6 2 2 3" xfId="715"/>
    <cellStyle name="40% - Énfasis6 2 2_Hoja2" xfId="716"/>
    <cellStyle name="40% - Énfasis6 2 3" xfId="717"/>
    <cellStyle name="40% - Énfasis6 2 3 10" xfId="3354"/>
    <cellStyle name="40% - Énfasis6 2 3 2" xfId="718"/>
    <cellStyle name="40% - Énfasis6 2 3 3" xfId="719"/>
    <cellStyle name="40% - Énfasis6 2 3 4" xfId="720"/>
    <cellStyle name="40% - Énfasis6 2 3 5" xfId="721"/>
    <cellStyle name="40% - Énfasis6 2 3 5 2" xfId="722"/>
    <cellStyle name="40% - Énfasis6 2 3 5 2 2" xfId="3356"/>
    <cellStyle name="40% - Énfasis6 2 3 5 2 3" xfId="4836"/>
    <cellStyle name="40% - Énfasis6 2 3 5 3" xfId="723"/>
    <cellStyle name="40% - Énfasis6 2 3 5 4" xfId="724"/>
    <cellStyle name="40% - Énfasis6 2 3 5 4 2" xfId="3357"/>
    <cellStyle name="40% - Énfasis6 2 3 5 4 3" xfId="4837"/>
    <cellStyle name="40% - Énfasis6 2 3 5 5" xfId="725"/>
    <cellStyle name="40% - Énfasis6 2 3 5 5 2" xfId="3358"/>
    <cellStyle name="40% - Énfasis6 2 3 5 6" xfId="3355"/>
    <cellStyle name="40% - Énfasis6 2 3 5_INST $" xfId="726"/>
    <cellStyle name="40% - Énfasis6 2 3 6" xfId="727"/>
    <cellStyle name="40% - Énfasis6 2 3 6 2" xfId="728"/>
    <cellStyle name="40% - Énfasis6 2 3 6 2 2" xfId="3360"/>
    <cellStyle name="40% - Énfasis6 2 3 6 2 3" xfId="4838"/>
    <cellStyle name="40% - Énfasis6 2 3 6 3" xfId="729"/>
    <cellStyle name="40% - Énfasis6 2 3 6 4" xfId="730"/>
    <cellStyle name="40% - Énfasis6 2 3 6 4 2" xfId="3361"/>
    <cellStyle name="40% - Énfasis6 2 3 6 4 3" xfId="4839"/>
    <cellStyle name="40% - Énfasis6 2 3 6 5" xfId="731"/>
    <cellStyle name="40% - Énfasis6 2 3 6 5 2" xfId="3362"/>
    <cellStyle name="40% - Énfasis6 2 3 6 6" xfId="3359"/>
    <cellStyle name="40% - Énfasis6 2 3 6_INST $" xfId="732"/>
    <cellStyle name="40% - Énfasis6 2 3 7" xfId="733"/>
    <cellStyle name="40% - Énfasis6 2 3 7 2" xfId="3363"/>
    <cellStyle name="40% - Énfasis6 2 3 7 3" xfId="4840"/>
    <cellStyle name="40% - Énfasis6 2 3 8" xfId="734"/>
    <cellStyle name="40% - Énfasis6 2 3 8 2" xfId="3364"/>
    <cellStyle name="40% - Énfasis6 2 3 8 3" xfId="4841"/>
    <cellStyle name="40% - Énfasis6 2 3 9" xfId="735"/>
    <cellStyle name="40% - Énfasis6 2 3 9 2" xfId="3365"/>
    <cellStyle name="40% - Énfasis6 2 3_AVANCE PROTECCIÓN" xfId="736"/>
    <cellStyle name="40% - Énfasis6 2 4" xfId="737"/>
    <cellStyle name="40% - Énfasis6 2 4 2" xfId="738"/>
    <cellStyle name="40% - Énfasis6 2 4_Listado_web" xfId="739"/>
    <cellStyle name="40% - Énfasis6 2 5" xfId="740"/>
    <cellStyle name="40% - Énfasis6 2_Hoja2" xfId="741"/>
    <cellStyle name="40% - Énfasis6 3" xfId="742"/>
    <cellStyle name="40% - Énfasis6 3 2" xfId="743"/>
    <cellStyle name="40% - Énfasis6 3_Listado_web" xfId="744"/>
    <cellStyle name="40% - Énfasis6 4" xfId="745"/>
    <cellStyle name="40% - Énfasis6 4 2" xfId="746"/>
    <cellStyle name="40% - Énfasis6 4_Listado_web" xfId="747"/>
    <cellStyle name="40% - Énfasis6 5" xfId="748"/>
    <cellStyle name="40% - Énfasis6 5 2" xfId="749"/>
    <cellStyle name="40% - Énfasis6 5_Listado_web" xfId="750"/>
    <cellStyle name="40% - Énfasis6 6" xfId="751"/>
    <cellStyle name="40% - Énfasis6 6 2" xfId="752"/>
    <cellStyle name="40% - Énfasis6 6_Listado_web" xfId="753"/>
    <cellStyle name="40% - Énfasis6 7" xfId="754"/>
    <cellStyle name="40% - Énfasis6 7 2" xfId="755"/>
    <cellStyle name="40% - Énfasis6 7_Listado_web" xfId="756"/>
    <cellStyle name="40% - Énfasis6 8" xfId="757"/>
    <cellStyle name="40% - Énfasis6 8 2" xfId="758"/>
    <cellStyle name="40% - Énfasis6 8_Listado_web" xfId="759"/>
    <cellStyle name="40% - Énfasis6 9" xfId="760"/>
    <cellStyle name="40% - Énfasis6 9 2" xfId="761"/>
    <cellStyle name="40% - Énfasis6 9_Listado_web" xfId="762"/>
    <cellStyle name="60% - Énfasis1" xfId="763" builtinId="32" customBuiltin="1"/>
    <cellStyle name="60% - Énfasis1 10" xfId="764"/>
    <cellStyle name="60% - Énfasis1 10 2" xfId="3367"/>
    <cellStyle name="60% - Énfasis1 11" xfId="765"/>
    <cellStyle name="60% - Énfasis1 11 2" xfId="3368"/>
    <cellStyle name="60% - Énfasis1 12" xfId="3366"/>
    <cellStyle name="60% - Énfasis1 2" xfId="766"/>
    <cellStyle name="60% - Énfasis1 2 2" xfId="767"/>
    <cellStyle name="60% - Énfasis1 2 2 2" xfId="3370"/>
    <cellStyle name="60% - Énfasis1 2 3" xfId="768"/>
    <cellStyle name="60% - Énfasis1 2 3 10" xfId="3371"/>
    <cellStyle name="60% - Énfasis1 2 3 2" xfId="769"/>
    <cellStyle name="60% - Énfasis1 2 3 3" xfId="770"/>
    <cellStyle name="60% - Énfasis1 2 3 4" xfId="771"/>
    <cellStyle name="60% - Énfasis1 2 3 5" xfId="772"/>
    <cellStyle name="60% - Énfasis1 2 3 5 2" xfId="773"/>
    <cellStyle name="60% - Énfasis1 2 3 5 2 2" xfId="3373"/>
    <cellStyle name="60% - Énfasis1 2 3 5 2 3" xfId="4842"/>
    <cellStyle name="60% - Énfasis1 2 3 5 3" xfId="774"/>
    <cellStyle name="60% - Énfasis1 2 3 5 4" xfId="775"/>
    <cellStyle name="60% - Énfasis1 2 3 5 4 2" xfId="3374"/>
    <cellStyle name="60% - Énfasis1 2 3 5 4 3" xfId="4843"/>
    <cellStyle name="60% - Énfasis1 2 3 5 5" xfId="776"/>
    <cellStyle name="60% - Énfasis1 2 3 5 5 2" xfId="3375"/>
    <cellStyle name="60% - Énfasis1 2 3 5 6" xfId="3372"/>
    <cellStyle name="60% - Énfasis1 2 3 5_INST $" xfId="777"/>
    <cellStyle name="60% - Énfasis1 2 3 6" xfId="778"/>
    <cellStyle name="60% - Énfasis1 2 3 6 2" xfId="779"/>
    <cellStyle name="60% - Énfasis1 2 3 6 2 2" xfId="3377"/>
    <cellStyle name="60% - Énfasis1 2 3 6 2 3" xfId="4844"/>
    <cellStyle name="60% - Énfasis1 2 3 6 3" xfId="780"/>
    <cellStyle name="60% - Énfasis1 2 3 6 4" xfId="781"/>
    <cellStyle name="60% - Énfasis1 2 3 6 4 2" xfId="3378"/>
    <cellStyle name="60% - Énfasis1 2 3 6 4 3" xfId="4845"/>
    <cellStyle name="60% - Énfasis1 2 3 6 5" xfId="782"/>
    <cellStyle name="60% - Énfasis1 2 3 6 5 2" xfId="3379"/>
    <cellStyle name="60% - Énfasis1 2 3 6 6" xfId="3376"/>
    <cellStyle name="60% - Énfasis1 2 3 6_INST $" xfId="783"/>
    <cellStyle name="60% - Énfasis1 2 3 7" xfId="784"/>
    <cellStyle name="60% - Énfasis1 2 3 7 2" xfId="3380"/>
    <cellStyle name="60% - Énfasis1 2 3 7 3" xfId="4846"/>
    <cellStyle name="60% - Énfasis1 2 3 8" xfId="785"/>
    <cellStyle name="60% - Énfasis1 2 3 8 2" xfId="3381"/>
    <cellStyle name="60% - Énfasis1 2 3 8 3" xfId="4847"/>
    <cellStyle name="60% - Énfasis1 2 3 9" xfId="786"/>
    <cellStyle name="60% - Énfasis1 2 3 9 2" xfId="3382"/>
    <cellStyle name="60% - Énfasis1 2 3_AVANCE PROTECCIÓN" xfId="787"/>
    <cellStyle name="60% - Énfasis1 2 4" xfId="3369"/>
    <cellStyle name="60% - Énfasis1 2_Listado_web" xfId="788"/>
    <cellStyle name="60% - Énfasis1 3" xfId="789"/>
    <cellStyle name="60% - Énfasis1 3 2" xfId="3383"/>
    <cellStyle name="60% - Énfasis1 4" xfId="790"/>
    <cellStyle name="60% - Énfasis1 4 2" xfId="3384"/>
    <cellStyle name="60% - Énfasis1 5" xfId="791"/>
    <cellStyle name="60% - Énfasis1 5 2" xfId="3385"/>
    <cellStyle name="60% - Énfasis1 6" xfId="792"/>
    <cellStyle name="60% - Énfasis1 6 2" xfId="3386"/>
    <cellStyle name="60% - Énfasis1 7" xfId="793"/>
    <cellStyle name="60% - Énfasis1 7 2" xfId="3387"/>
    <cellStyle name="60% - Énfasis1 8" xfId="794"/>
    <cellStyle name="60% - Énfasis1 8 2" xfId="3388"/>
    <cellStyle name="60% - Énfasis1 9" xfId="795"/>
    <cellStyle name="60% - Énfasis1 9 2" xfId="3389"/>
    <cellStyle name="60% - Énfasis2" xfId="796" builtinId="36" customBuiltin="1"/>
    <cellStyle name="60% - Énfasis2 10" xfId="797"/>
    <cellStyle name="60% - Énfasis2 10 2" xfId="3391"/>
    <cellStyle name="60% - Énfasis2 11" xfId="798"/>
    <cellStyle name="60% - Énfasis2 11 2" xfId="3392"/>
    <cellStyle name="60% - Énfasis2 12" xfId="3390"/>
    <cellStyle name="60% - Énfasis2 2" xfId="799"/>
    <cellStyle name="60% - Énfasis2 2 2" xfId="800"/>
    <cellStyle name="60% - Énfasis2 2 2 2" xfId="3394"/>
    <cellStyle name="60% - Énfasis2 2 3" xfId="801"/>
    <cellStyle name="60% - Énfasis2 2 3 10" xfId="3395"/>
    <cellStyle name="60% - Énfasis2 2 3 2" xfId="802"/>
    <cellStyle name="60% - Énfasis2 2 3 3" xfId="803"/>
    <cellStyle name="60% - Énfasis2 2 3 4" xfId="804"/>
    <cellStyle name="60% - Énfasis2 2 3 5" xfId="805"/>
    <cellStyle name="60% - Énfasis2 2 3 5 2" xfId="806"/>
    <cellStyle name="60% - Énfasis2 2 3 5 2 2" xfId="3397"/>
    <cellStyle name="60% - Énfasis2 2 3 5 2 3" xfId="4849"/>
    <cellStyle name="60% - Énfasis2 2 3 5 3" xfId="807"/>
    <cellStyle name="60% - Énfasis2 2 3 5 4" xfId="808"/>
    <cellStyle name="60% - Énfasis2 2 3 5 4 2" xfId="3398"/>
    <cellStyle name="60% - Énfasis2 2 3 5 4 3" xfId="4850"/>
    <cellStyle name="60% - Énfasis2 2 3 5 5" xfId="809"/>
    <cellStyle name="60% - Énfasis2 2 3 5 5 2" xfId="3399"/>
    <cellStyle name="60% - Énfasis2 2 3 5 6" xfId="3396"/>
    <cellStyle name="60% - Énfasis2 2 3 5_INST $" xfId="810"/>
    <cellStyle name="60% - Énfasis2 2 3 6" xfId="811"/>
    <cellStyle name="60% - Énfasis2 2 3 6 2" xfId="812"/>
    <cellStyle name="60% - Énfasis2 2 3 6 2 2" xfId="3401"/>
    <cellStyle name="60% - Énfasis2 2 3 6 2 3" xfId="4851"/>
    <cellStyle name="60% - Énfasis2 2 3 6 3" xfId="813"/>
    <cellStyle name="60% - Énfasis2 2 3 6 4" xfId="814"/>
    <cellStyle name="60% - Énfasis2 2 3 6 4 2" xfId="3402"/>
    <cellStyle name="60% - Énfasis2 2 3 6 4 3" xfId="4852"/>
    <cellStyle name="60% - Énfasis2 2 3 6 5" xfId="815"/>
    <cellStyle name="60% - Énfasis2 2 3 6 5 2" xfId="3403"/>
    <cellStyle name="60% - Énfasis2 2 3 6 6" xfId="3400"/>
    <cellStyle name="60% - Énfasis2 2 3 6_INST $" xfId="816"/>
    <cellStyle name="60% - Énfasis2 2 3 7" xfId="817"/>
    <cellStyle name="60% - Énfasis2 2 3 7 2" xfId="3404"/>
    <cellStyle name="60% - Énfasis2 2 3 7 3" xfId="4853"/>
    <cellStyle name="60% - Énfasis2 2 3 8" xfId="818"/>
    <cellStyle name="60% - Énfasis2 2 3 8 2" xfId="3405"/>
    <cellStyle name="60% - Énfasis2 2 3 8 3" xfId="4854"/>
    <cellStyle name="60% - Énfasis2 2 3 9" xfId="819"/>
    <cellStyle name="60% - Énfasis2 2 3 9 2" xfId="3406"/>
    <cellStyle name="60% - Énfasis2 2 3_AVANCE PROTECCIÓN" xfId="820"/>
    <cellStyle name="60% - Énfasis2 2 4" xfId="3393"/>
    <cellStyle name="60% - Énfasis2 2_Listado_web" xfId="821"/>
    <cellStyle name="60% - Énfasis2 3" xfId="822"/>
    <cellStyle name="60% - Énfasis2 3 2" xfId="3407"/>
    <cellStyle name="60% - Énfasis2 4" xfId="823"/>
    <cellStyle name="60% - Énfasis2 4 2" xfId="3408"/>
    <cellStyle name="60% - Énfasis2 5" xfId="824"/>
    <cellStyle name="60% - Énfasis2 5 2" xfId="3409"/>
    <cellStyle name="60% - Énfasis2 6" xfId="825"/>
    <cellStyle name="60% - Énfasis2 6 2" xfId="3410"/>
    <cellStyle name="60% - Énfasis2 7" xfId="826"/>
    <cellStyle name="60% - Énfasis2 7 2" xfId="3411"/>
    <cellStyle name="60% - Énfasis2 8" xfId="827"/>
    <cellStyle name="60% - Énfasis2 8 2" xfId="3412"/>
    <cellStyle name="60% - Énfasis2 9" xfId="828"/>
    <cellStyle name="60% - Énfasis2 9 2" xfId="3413"/>
    <cellStyle name="60% - Énfasis3" xfId="829" builtinId="40" customBuiltin="1"/>
    <cellStyle name="60% - Énfasis3 10" xfId="830"/>
    <cellStyle name="60% - Énfasis3 10 2" xfId="3415"/>
    <cellStyle name="60% - Énfasis3 11" xfId="831"/>
    <cellStyle name="60% - Énfasis3 11 2" xfId="3416"/>
    <cellStyle name="60% - Énfasis3 12" xfId="832"/>
    <cellStyle name="60% - Énfasis3 12 2" xfId="3417"/>
    <cellStyle name="60% - Énfasis3 13" xfId="833"/>
    <cellStyle name="60% - Énfasis3 13 2" xfId="3418"/>
    <cellStyle name="60% - Énfasis3 14" xfId="834"/>
    <cellStyle name="60% - Énfasis3 14 2" xfId="3419"/>
    <cellStyle name="60% - Énfasis3 15" xfId="835"/>
    <cellStyle name="60% - Énfasis3 15 2" xfId="3420"/>
    <cellStyle name="60% - Énfasis3 16" xfId="836"/>
    <cellStyle name="60% - Énfasis3 16 2" xfId="3421"/>
    <cellStyle name="60% - Énfasis3 17" xfId="837"/>
    <cellStyle name="60% - Énfasis3 17 2" xfId="3422"/>
    <cellStyle name="60% - Énfasis3 18" xfId="3414"/>
    <cellStyle name="60% - Énfasis3 2" xfId="838"/>
    <cellStyle name="60% - Énfasis3 2 2" xfId="839"/>
    <cellStyle name="60% - Énfasis3 2 2 2" xfId="3424"/>
    <cellStyle name="60% - Énfasis3 2 3" xfId="840"/>
    <cellStyle name="60% - Énfasis3 2 3 10" xfId="3425"/>
    <cellStyle name="60% - Énfasis3 2 3 2" xfId="841"/>
    <cellStyle name="60% - Énfasis3 2 3 3" xfId="842"/>
    <cellStyle name="60% - Énfasis3 2 3 4" xfId="843"/>
    <cellStyle name="60% - Énfasis3 2 3 5" xfId="844"/>
    <cellStyle name="60% - Énfasis3 2 3 5 2" xfId="845"/>
    <cellStyle name="60% - Énfasis3 2 3 5 2 2" xfId="3427"/>
    <cellStyle name="60% - Énfasis3 2 3 5 2 3" xfId="4855"/>
    <cellStyle name="60% - Énfasis3 2 3 5 3" xfId="846"/>
    <cellStyle name="60% - Énfasis3 2 3 5 4" xfId="847"/>
    <cellStyle name="60% - Énfasis3 2 3 5 4 2" xfId="3428"/>
    <cellStyle name="60% - Énfasis3 2 3 5 4 3" xfId="4856"/>
    <cellStyle name="60% - Énfasis3 2 3 5 5" xfId="848"/>
    <cellStyle name="60% - Énfasis3 2 3 5 5 2" xfId="3429"/>
    <cellStyle name="60% - Énfasis3 2 3 5 6" xfId="3426"/>
    <cellStyle name="60% - Énfasis3 2 3 5_INST $" xfId="849"/>
    <cellStyle name="60% - Énfasis3 2 3 6" xfId="850"/>
    <cellStyle name="60% - Énfasis3 2 3 6 2" xfId="851"/>
    <cellStyle name="60% - Énfasis3 2 3 6 2 2" xfId="3431"/>
    <cellStyle name="60% - Énfasis3 2 3 6 2 3" xfId="4857"/>
    <cellStyle name="60% - Énfasis3 2 3 6 3" xfId="852"/>
    <cellStyle name="60% - Énfasis3 2 3 6 4" xfId="853"/>
    <cellStyle name="60% - Énfasis3 2 3 6 4 2" xfId="3432"/>
    <cellStyle name="60% - Énfasis3 2 3 6 4 3" xfId="4858"/>
    <cellStyle name="60% - Énfasis3 2 3 6 5" xfId="854"/>
    <cellStyle name="60% - Énfasis3 2 3 6 5 2" xfId="3433"/>
    <cellStyle name="60% - Énfasis3 2 3 6 6" xfId="3430"/>
    <cellStyle name="60% - Énfasis3 2 3 6_INST $" xfId="855"/>
    <cellStyle name="60% - Énfasis3 2 3 7" xfId="856"/>
    <cellStyle name="60% - Énfasis3 2 3 7 2" xfId="3434"/>
    <cellStyle name="60% - Énfasis3 2 3 7 3" xfId="4859"/>
    <cellStyle name="60% - Énfasis3 2 3 8" xfId="857"/>
    <cellStyle name="60% - Énfasis3 2 3 8 2" xfId="3435"/>
    <cellStyle name="60% - Énfasis3 2 3 8 3" xfId="4860"/>
    <cellStyle name="60% - Énfasis3 2 3 9" xfId="858"/>
    <cellStyle name="60% - Énfasis3 2 3 9 2" xfId="3436"/>
    <cellStyle name="60% - Énfasis3 2 3_AVANCE PROTECCIÓN" xfId="859"/>
    <cellStyle name="60% - Énfasis3 2 4" xfId="860"/>
    <cellStyle name="60% - Énfasis3 2 4 2" xfId="3437"/>
    <cellStyle name="60% - Énfasis3 2 5" xfId="861"/>
    <cellStyle name="60% - Énfasis3 2 5 2" xfId="3438"/>
    <cellStyle name="60% - Énfasis3 2 6" xfId="862"/>
    <cellStyle name="60% - Énfasis3 2 6 2" xfId="3439"/>
    <cellStyle name="60% - Énfasis3 2 7" xfId="3423"/>
    <cellStyle name="60% - Énfasis3 2_Listado_web" xfId="863"/>
    <cellStyle name="60% - Énfasis3 3" xfId="864"/>
    <cellStyle name="60% - Énfasis3 3 2" xfId="3440"/>
    <cellStyle name="60% - Énfasis3 4" xfId="865"/>
    <cellStyle name="60% - Énfasis3 4 2" xfId="3441"/>
    <cellStyle name="60% - Énfasis3 5" xfId="866"/>
    <cellStyle name="60% - Énfasis3 5 2" xfId="3442"/>
    <cellStyle name="60% - Énfasis3 6" xfId="867"/>
    <cellStyle name="60% - Énfasis3 6 2" xfId="3443"/>
    <cellStyle name="60% - Énfasis3 7" xfId="868"/>
    <cellStyle name="60% - Énfasis3 7 2" xfId="3444"/>
    <cellStyle name="60% - Énfasis3 8" xfId="869"/>
    <cellStyle name="60% - Énfasis3 8 2" xfId="3445"/>
    <cellStyle name="60% - Énfasis3 9" xfId="870"/>
    <cellStyle name="60% - Énfasis3 9 2" xfId="3446"/>
    <cellStyle name="60% - Énfasis4" xfId="871" builtinId="44" customBuiltin="1"/>
    <cellStyle name="60% - Énfasis4 10" xfId="872"/>
    <cellStyle name="60% - Énfasis4 10 2" xfId="3448"/>
    <cellStyle name="60% - Énfasis4 11" xfId="873"/>
    <cellStyle name="60% - Énfasis4 11 2" xfId="3449"/>
    <cellStyle name="60% - Énfasis4 12" xfId="874"/>
    <cellStyle name="60% - Énfasis4 12 2" xfId="3450"/>
    <cellStyle name="60% - Énfasis4 13" xfId="875"/>
    <cellStyle name="60% - Énfasis4 13 2" xfId="3451"/>
    <cellStyle name="60% - Énfasis4 14" xfId="876"/>
    <cellStyle name="60% - Énfasis4 14 2" xfId="3452"/>
    <cellStyle name="60% - Énfasis4 15" xfId="877"/>
    <cellStyle name="60% - Énfasis4 15 2" xfId="3453"/>
    <cellStyle name="60% - Énfasis4 16" xfId="878"/>
    <cellStyle name="60% - Énfasis4 16 2" xfId="3454"/>
    <cellStyle name="60% - Énfasis4 17" xfId="879"/>
    <cellStyle name="60% - Énfasis4 17 2" xfId="3455"/>
    <cellStyle name="60% - Énfasis4 18" xfId="3447"/>
    <cellStyle name="60% - Énfasis4 2" xfId="880"/>
    <cellStyle name="60% - Énfasis4 2 2" xfId="881"/>
    <cellStyle name="60% - Énfasis4 2 2 2" xfId="3457"/>
    <cellStyle name="60% - Énfasis4 2 3" xfId="882"/>
    <cellStyle name="60% - Énfasis4 2 3 10" xfId="3458"/>
    <cellStyle name="60% - Énfasis4 2 3 2" xfId="883"/>
    <cellStyle name="60% - Énfasis4 2 3 3" xfId="884"/>
    <cellStyle name="60% - Énfasis4 2 3 4" xfId="885"/>
    <cellStyle name="60% - Énfasis4 2 3 5" xfId="886"/>
    <cellStyle name="60% - Énfasis4 2 3 5 2" xfId="887"/>
    <cellStyle name="60% - Énfasis4 2 3 5 2 2" xfId="3460"/>
    <cellStyle name="60% - Énfasis4 2 3 5 2 3" xfId="4862"/>
    <cellStyle name="60% - Énfasis4 2 3 5 3" xfId="888"/>
    <cellStyle name="60% - Énfasis4 2 3 5 4" xfId="889"/>
    <cellStyle name="60% - Énfasis4 2 3 5 4 2" xfId="3461"/>
    <cellStyle name="60% - Énfasis4 2 3 5 4 3" xfId="4863"/>
    <cellStyle name="60% - Énfasis4 2 3 5 5" xfId="890"/>
    <cellStyle name="60% - Énfasis4 2 3 5 5 2" xfId="3462"/>
    <cellStyle name="60% - Énfasis4 2 3 5 6" xfId="3459"/>
    <cellStyle name="60% - Énfasis4 2 3 5_INST $" xfId="891"/>
    <cellStyle name="60% - Énfasis4 2 3 6" xfId="892"/>
    <cellStyle name="60% - Énfasis4 2 3 6 2" xfId="893"/>
    <cellStyle name="60% - Énfasis4 2 3 6 2 2" xfId="3464"/>
    <cellStyle name="60% - Énfasis4 2 3 6 2 3" xfId="4864"/>
    <cellStyle name="60% - Énfasis4 2 3 6 3" xfId="894"/>
    <cellStyle name="60% - Énfasis4 2 3 6 4" xfId="895"/>
    <cellStyle name="60% - Énfasis4 2 3 6 4 2" xfId="3465"/>
    <cellStyle name="60% - Énfasis4 2 3 6 4 3" xfId="4865"/>
    <cellStyle name="60% - Énfasis4 2 3 6 5" xfId="896"/>
    <cellStyle name="60% - Énfasis4 2 3 6 5 2" xfId="3466"/>
    <cellStyle name="60% - Énfasis4 2 3 6 6" xfId="3463"/>
    <cellStyle name="60% - Énfasis4 2 3 6_INST $" xfId="897"/>
    <cellStyle name="60% - Énfasis4 2 3 7" xfId="898"/>
    <cellStyle name="60% - Énfasis4 2 3 7 2" xfId="3467"/>
    <cellStyle name="60% - Énfasis4 2 3 7 3" xfId="4866"/>
    <cellStyle name="60% - Énfasis4 2 3 8" xfId="899"/>
    <cellStyle name="60% - Énfasis4 2 3 8 2" xfId="3468"/>
    <cellStyle name="60% - Énfasis4 2 3 8 3" xfId="4867"/>
    <cellStyle name="60% - Énfasis4 2 3 9" xfId="900"/>
    <cellStyle name="60% - Énfasis4 2 3 9 2" xfId="3469"/>
    <cellStyle name="60% - Énfasis4 2 3_AVANCE PROTECCIÓN" xfId="901"/>
    <cellStyle name="60% - Énfasis4 2 4" xfId="902"/>
    <cellStyle name="60% - Énfasis4 2 4 2" xfId="3470"/>
    <cellStyle name="60% - Énfasis4 2 5" xfId="903"/>
    <cellStyle name="60% - Énfasis4 2 5 2" xfId="3471"/>
    <cellStyle name="60% - Énfasis4 2 6" xfId="904"/>
    <cellStyle name="60% - Énfasis4 2 6 2" xfId="3472"/>
    <cellStyle name="60% - Énfasis4 2 7" xfId="3456"/>
    <cellStyle name="60% - Énfasis4 2_Listado_web" xfId="905"/>
    <cellStyle name="60% - Énfasis4 3" xfId="906"/>
    <cellStyle name="60% - Énfasis4 3 2" xfId="3473"/>
    <cellStyle name="60% - Énfasis4 4" xfId="907"/>
    <cellStyle name="60% - Énfasis4 4 2" xfId="3474"/>
    <cellStyle name="60% - Énfasis4 5" xfId="908"/>
    <cellStyle name="60% - Énfasis4 5 2" xfId="3475"/>
    <cellStyle name="60% - Énfasis4 6" xfId="909"/>
    <cellStyle name="60% - Énfasis4 6 2" xfId="3476"/>
    <cellStyle name="60% - Énfasis4 7" xfId="910"/>
    <cellStyle name="60% - Énfasis4 7 2" xfId="3477"/>
    <cellStyle name="60% - Énfasis4 8" xfId="911"/>
    <cellStyle name="60% - Énfasis4 8 2" xfId="3478"/>
    <cellStyle name="60% - Énfasis4 9" xfId="912"/>
    <cellStyle name="60% - Énfasis4 9 2" xfId="3479"/>
    <cellStyle name="60% - Énfasis5" xfId="913" builtinId="48" customBuiltin="1"/>
    <cellStyle name="60% - Énfasis5 10" xfId="914"/>
    <cellStyle name="60% - Énfasis5 10 2" xfId="3481"/>
    <cellStyle name="60% - Énfasis5 11" xfId="915"/>
    <cellStyle name="60% - Énfasis5 11 2" xfId="3482"/>
    <cellStyle name="60% - Énfasis5 12" xfId="3480"/>
    <cellStyle name="60% - Énfasis5 2" xfId="916"/>
    <cellStyle name="60% - Énfasis5 2 2" xfId="917"/>
    <cellStyle name="60% - Énfasis5 2 2 2" xfId="3484"/>
    <cellStyle name="60% - Énfasis5 2 3" xfId="918"/>
    <cellStyle name="60% - Énfasis5 2 3 10" xfId="3485"/>
    <cellStyle name="60% - Énfasis5 2 3 2" xfId="919"/>
    <cellStyle name="60% - Énfasis5 2 3 3" xfId="920"/>
    <cellStyle name="60% - Énfasis5 2 3 4" xfId="921"/>
    <cellStyle name="60% - Énfasis5 2 3 5" xfId="922"/>
    <cellStyle name="60% - Énfasis5 2 3 5 2" xfId="923"/>
    <cellStyle name="60% - Énfasis5 2 3 5 2 2" xfId="3487"/>
    <cellStyle name="60% - Énfasis5 2 3 5 2 3" xfId="4868"/>
    <cellStyle name="60% - Énfasis5 2 3 5 3" xfId="924"/>
    <cellStyle name="60% - Énfasis5 2 3 5 4" xfId="925"/>
    <cellStyle name="60% - Énfasis5 2 3 5 4 2" xfId="3488"/>
    <cellStyle name="60% - Énfasis5 2 3 5 4 3" xfId="4869"/>
    <cellStyle name="60% - Énfasis5 2 3 5 5" xfId="926"/>
    <cellStyle name="60% - Énfasis5 2 3 5 5 2" xfId="3489"/>
    <cellStyle name="60% - Énfasis5 2 3 5 6" xfId="3486"/>
    <cellStyle name="60% - Énfasis5 2 3 5_INST $" xfId="927"/>
    <cellStyle name="60% - Énfasis5 2 3 6" xfId="928"/>
    <cellStyle name="60% - Énfasis5 2 3 6 2" xfId="929"/>
    <cellStyle name="60% - Énfasis5 2 3 6 2 2" xfId="3491"/>
    <cellStyle name="60% - Énfasis5 2 3 6 2 3" xfId="4870"/>
    <cellStyle name="60% - Énfasis5 2 3 6 3" xfId="930"/>
    <cellStyle name="60% - Énfasis5 2 3 6 4" xfId="931"/>
    <cellStyle name="60% - Énfasis5 2 3 6 4 2" xfId="3492"/>
    <cellStyle name="60% - Énfasis5 2 3 6 4 3" xfId="4871"/>
    <cellStyle name="60% - Énfasis5 2 3 6 5" xfId="932"/>
    <cellStyle name="60% - Énfasis5 2 3 6 5 2" xfId="3493"/>
    <cellStyle name="60% - Énfasis5 2 3 6 6" xfId="3490"/>
    <cellStyle name="60% - Énfasis5 2 3 6_INST $" xfId="933"/>
    <cellStyle name="60% - Énfasis5 2 3 7" xfId="934"/>
    <cellStyle name="60% - Énfasis5 2 3 7 2" xfId="3494"/>
    <cellStyle name="60% - Énfasis5 2 3 7 3" xfId="4872"/>
    <cellStyle name="60% - Énfasis5 2 3 8" xfId="935"/>
    <cellStyle name="60% - Énfasis5 2 3 8 2" xfId="3495"/>
    <cellStyle name="60% - Énfasis5 2 3 8 3" xfId="4873"/>
    <cellStyle name="60% - Énfasis5 2 3 9" xfId="936"/>
    <cellStyle name="60% - Énfasis5 2 3 9 2" xfId="3496"/>
    <cellStyle name="60% - Énfasis5 2 3_AVANCE PROTECCIÓN" xfId="937"/>
    <cellStyle name="60% - Énfasis5 2 4" xfId="3483"/>
    <cellStyle name="60% - Énfasis5 2_Listado_web" xfId="938"/>
    <cellStyle name="60% - Énfasis5 3" xfId="939"/>
    <cellStyle name="60% - Énfasis5 3 2" xfId="3497"/>
    <cellStyle name="60% - Énfasis5 4" xfId="940"/>
    <cellStyle name="60% - Énfasis5 4 2" xfId="3498"/>
    <cellStyle name="60% - Énfasis5 5" xfId="941"/>
    <cellStyle name="60% - Énfasis5 5 2" xfId="3499"/>
    <cellStyle name="60% - Énfasis5 6" xfId="942"/>
    <cellStyle name="60% - Énfasis5 6 2" xfId="3500"/>
    <cellStyle name="60% - Énfasis5 7" xfId="943"/>
    <cellStyle name="60% - Énfasis5 7 2" xfId="3501"/>
    <cellStyle name="60% - Énfasis5 8" xfId="944"/>
    <cellStyle name="60% - Énfasis5 8 2" xfId="3502"/>
    <cellStyle name="60% - Énfasis5 9" xfId="945"/>
    <cellStyle name="60% - Énfasis5 9 2" xfId="3503"/>
    <cellStyle name="60% - Énfasis6" xfId="946" builtinId="52" customBuiltin="1"/>
    <cellStyle name="60% - Énfasis6 10" xfId="947"/>
    <cellStyle name="60% - Énfasis6 10 2" xfId="3505"/>
    <cellStyle name="60% - Énfasis6 11" xfId="948"/>
    <cellStyle name="60% - Énfasis6 11 2" xfId="3506"/>
    <cellStyle name="60% - Énfasis6 12" xfId="949"/>
    <cellStyle name="60% - Énfasis6 12 2" xfId="3507"/>
    <cellStyle name="60% - Énfasis6 13" xfId="950"/>
    <cellStyle name="60% - Énfasis6 13 2" xfId="3508"/>
    <cellStyle name="60% - Énfasis6 14" xfId="951"/>
    <cellStyle name="60% - Énfasis6 14 2" xfId="3509"/>
    <cellStyle name="60% - Énfasis6 15" xfId="952"/>
    <cellStyle name="60% - Énfasis6 15 2" xfId="3510"/>
    <cellStyle name="60% - Énfasis6 16" xfId="953"/>
    <cellStyle name="60% - Énfasis6 16 2" xfId="3511"/>
    <cellStyle name="60% - Énfasis6 17" xfId="954"/>
    <cellStyle name="60% - Énfasis6 17 2" xfId="3512"/>
    <cellStyle name="60% - Énfasis6 18" xfId="3504"/>
    <cellStyle name="60% - Énfasis6 2" xfId="955"/>
    <cellStyle name="60% - Énfasis6 2 2" xfId="956"/>
    <cellStyle name="60% - Énfasis6 2 2 2" xfId="3514"/>
    <cellStyle name="60% - Énfasis6 2 3" xfId="957"/>
    <cellStyle name="60% - Énfasis6 2 3 10" xfId="3515"/>
    <cellStyle name="60% - Énfasis6 2 3 2" xfId="958"/>
    <cellStyle name="60% - Énfasis6 2 3 3" xfId="959"/>
    <cellStyle name="60% - Énfasis6 2 3 4" xfId="960"/>
    <cellStyle name="60% - Énfasis6 2 3 5" xfId="961"/>
    <cellStyle name="60% - Énfasis6 2 3 5 2" xfId="962"/>
    <cellStyle name="60% - Énfasis6 2 3 5 2 2" xfId="3517"/>
    <cellStyle name="60% - Énfasis6 2 3 5 2 3" xfId="4874"/>
    <cellStyle name="60% - Énfasis6 2 3 5 3" xfId="963"/>
    <cellStyle name="60% - Énfasis6 2 3 5 4" xfId="964"/>
    <cellStyle name="60% - Énfasis6 2 3 5 4 2" xfId="3518"/>
    <cellStyle name="60% - Énfasis6 2 3 5 4 3" xfId="4875"/>
    <cellStyle name="60% - Énfasis6 2 3 5 5" xfId="965"/>
    <cellStyle name="60% - Énfasis6 2 3 5 5 2" xfId="3519"/>
    <cellStyle name="60% - Énfasis6 2 3 5 6" xfId="3516"/>
    <cellStyle name="60% - Énfasis6 2 3 5_INST $" xfId="966"/>
    <cellStyle name="60% - Énfasis6 2 3 6" xfId="967"/>
    <cellStyle name="60% - Énfasis6 2 3 6 2" xfId="968"/>
    <cellStyle name="60% - Énfasis6 2 3 6 2 2" xfId="3521"/>
    <cellStyle name="60% - Énfasis6 2 3 6 2 3" xfId="4876"/>
    <cellStyle name="60% - Énfasis6 2 3 6 3" xfId="969"/>
    <cellStyle name="60% - Énfasis6 2 3 6 4" xfId="970"/>
    <cellStyle name="60% - Énfasis6 2 3 6 4 2" xfId="3522"/>
    <cellStyle name="60% - Énfasis6 2 3 6 4 3" xfId="4877"/>
    <cellStyle name="60% - Énfasis6 2 3 6 5" xfId="971"/>
    <cellStyle name="60% - Énfasis6 2 3 6 5 2" xfId="3523"/>
    <cellStyle name="60% - Énfasis6 2 3 6 6" xfId="3520"/>
    <cellStyle name="60% - Énfasis6 2 3 6_INST $" xfId="972"/>
    <cellStyle name="60% - Énfasis6 2 3 7" xfId="973"/>
    <cellStyle name="60% - Énfasis6 2 3 7 2" xfId="3524"/>
    <cellStyle name="60% - Énfasis6 2 3 7 3" xfId="4878"/>
    <cellStyle name="60% - Énfasis6 2 3 8" xfId="974"/>
    <cellStyle name="60% - Énfasis6 2 3 8 2" xfId="3525"/>
    <cellStyle name="60% - Énfasis6 2 3 8 3" xfId="4879"/>
    <cellStyle name="60% - Énfasis6 2 3 9" xfId="975"/>
    <cellStyle name="60% - Énfasis6 2 3 9 2" xfId="3526"/>
    <cellStyle name="60% - Énfasis6 2 3_AVANCE PROTECCIÓN" xfId="976"/>
    <cellStyle name="60% - Énfasis6 2 4" xfId="977"/>
    <cellStyle name="60% - Énfasis6 2 4 2" xfId="3527"/>
    <cellStyle name="60% - Énfasis6 2 5" xfId="978"/>
    <cellStyle name="60% - Énfasis6 2 5 2" xfId="3528"/>
    <cellStyle name="60% - Énfasis6 2 6" xfId="979"/>
    <cellStyle name="60% - Énfasis6 2 6 2" xfId="3529"/>
    <cellStyle name="60% - Énfasis6 2 7" xfId="3513"/>
    <cellStyle name="60% - Énfasis6 2_Listado_web" xfId="980"/>
    <cellStyle name="60% - Énfasis6 3" xfId="981"/>
    <cellStyle name="60% - Énfasis6 3 2" xfId="3530"/>
    <cellStyle name="60% - Énfasis6 4" xfId="982"/>
    <cellStyle name="60% - Énfasis6 4 2" xfId="3531"/>
    <cellStyle name="60% - Énfasis6 5" xfId="983"/>
    <cellStyle name="60% - Énfasis6 5 2" xfId="3532"/>
    <cellStyle name="60% - Énfasis6 6" xfId="984"/>
    <cellStyle name="60% - Énfasis6 6 2" xfId="3533"/>
    <cellStyle name="60% - Énfasis6 7" xfId="985"/>
    <cellStyle name="60% - Énfasis6 7 2" xfId="3534"/>
    <cellStyle name="60% - Énfasis6 8" xfId="986"/>
    <cellStyle name="60% - Énfasis6 8 2" xfId="3535"/>
    <cellStyle name="60% - Énfasis6 9" xfId="987"/>
    <cellStyle name="60% - Énfasis6 9 2" xfId="3536"/>
    <cellStyle name="Buena 10" xfId="989"/>
    <cellStyle name="Buena 11" xfId="990"/>
    <cellStyle name="Buena 12" xfId="3537"/>
    <cellStyle name="Buena 2" xfId="991"/>
    <cellStyle name="Buena 2 2" xfId="992"/>
    <cellStyle name="Buena 2 3" xfId="993"/>
    <cellStyle name="Buena 2 3 10" xfId="3538"/>
    <cellStyle name="Buena 2 3 2" xfId="994"/>
    <cellStyle name="Buena 2 3 3" xfId="995"/>
    <cellStyle name="Buena 2 3 4" xfId="996"/>
    <cellStyle name="Buena 2 3 5" xfId="997"/>
    <cellStyle name="Buena 2 3 5 2" xfId="998"/>
    <cellStyle name="Buena 2 3 5 2 2" xfId="3540"/>
    <cellStyle name="Buena 2 3 5 2 3" xfId="4881"/>
    <cellStyle name="Buena 2 3 5 3" xfId="999"/>
    <cellStyle name="Buena 2 3 5 4" xfId="1000"/>
    <cellStyle name="Buena 2 3 5 4 2" xfId="3541"/>
    <cellStyle name="Buena 2 3 5 4 3" xfId="4882"/>
    <cellStyle name="Buena 2 3 5 5" xfId="1001"/>
    <cellStyle name="Buena 2 3 5 5 2" xfId="3542"/>
    <cellStyle name="Buena 2 3 5 6" xfId="3539"/>
    <cellStyle name="Buena 2 3 5_INST $" xfId="1002"/>
    <cellStyle name="Buena 2 3 6" xfId="1003"/>
    <cellStyle name="Buena 2 3 6 2" xfId="1004"/>
    <cellStyle name="Buena 2 3 6 2 2" xfId="3544"/>
    <cellStyle name="Buena 2 3 6 2 3" xfId="4883"/>
    <cellStyle name="Buena 2 3 6 3" xfId="1005"/>
    <cellStyle name="Buena 2 3 6 4" xfId="1006"/>
    <cellStyle name="Buena 2 3 6 4 2" xfId="3545"/>
    <cellStyle name="Buena 2 3 6 4 3" xfId="4884"/>
    <cellStyle name="Buena 2 3 6 5" xfId="1007"/>
    <cellStyle name="Buena 2 3 6 5 2" xfId="3546"/>
    <cellStyle name="Buena 2 3 6 6" xfId="3543"/>
    <cellStyle name="Buena 2 3 6_INST $" xfId="1008"/>
    <cellStyle name="Buena 2 3 7" xfId="1009"/>
    <cellStyle name="Buena 2 3 7 2" xfId="3547"/>
    <cellStyle name="Buena 2 3 7 3" xfId="4885"/>
    <cellStyle name="Buena 2 3 8" xfId="1010"/>
    <cellStyle name="Buena 2 3 8 2" xfId="3548"/>
    <cellStyle name="Buena 2 3 8 3" xfId="4886"/>
    <cellStyle name="Buena 2 3 9" xfId="1011"/>
    <cellStyle name="Buena 2 3 9 2" xfId="3549"/>
    <cellStyle name="Buena 2 3_AVANCE PROTECCIÓN" xfId="1012"/>
    <cellStyle name="Buena 3" xfId="1013"/>
    <cellStyle name="Buena 4" xfId="1014"/>
    <cellStyle name="Buena 5" xfId="1015"/>
    <cellStyle name="Buena 6" xfId="1016"/>
    <cellStyle name="Buena 7" xfId="1017"/>
    <cellStyle name="Buena 8" xfId="1018"/>
    <cellStyle name="Buena 9" xfId="1019"/>
    <cellStyle name="Bueno" xfId="988" builtinId="26" customBuiltin="1"/>
    <cellStyle name="Bueno 2" xfId="4880"/>
    <cellStyle name="Cálculo" xfId="1020" builtinId="22" customBuiltin="1"/>
    <cellStyle name="Cálculo 10" xfId="1021"/>
    <cellStyle name="Cálculo 10 2" xfId="3551"/>
    <cellStyle name="Cálculo 11" xfId="1022"/>
    <cellStyle name="Cálculo 11 2" xfId="3552"/>
    <cellStyle name="Cálculo 12" xfId="3550"/>
    <cellStyle name="Cálculo 2" xfId="1023"/>
    <cellStyle name="Cálculo 2 2" xfId="1024"/>
    <cellStyle name="Cálculo 2 2 2" xfId="3554"/>
    <cellStyle name="Cálculo 2 3" xfId="1025"/>
    <cellStyle name="Cálculo 2 3 10" xfId="3555"/>
    <cellStyle name="Cálculo 2 3 2" xfId="1026"/>
    <cellStyle name="Cálculo 2 3 3" xfId="1027"/>
    <cellStyle name="Cálculo 2 3 4" xfId="1028"/>
    <cellStyle name="Cálculo 2 3 5" xfId="1029"/>
    <cellStyle name="Cálculo 2 3 5 2" xfId="1030"/>
    <cellStyle name="Cálculo 2 3 5 2 2" xfId="3557"/>
    <cellStyle name="Cálculo 2 3 5 2 3" xfId="4887"/>
    <cellStyle name="Cálculo 2 3 5 3" xfId="1031"/>
    <cellStyle name="Cálculo 2 3 5 4" xfId="1032"/>
    <cellStyle name="Cálculo 2 3 5 4 2" xfId="3558"/>
    <cellStyle name="Cálculo 2 3 5 4 3" xfId="4888"/>
    <cellStyle name="Cálculo 2 3 5 5" xfId="1033"/>
    <cellStyle name="Cálculo 2 3 5 5 2" xfId="3559"/>
    <cellStyle name="Cálculo 2 3 5 6" xfId="3556"/>
    <cellStyle name="Cálculo 2 3 5_INST $" xfId="1034"/>
    <cellStyle name="Cálculo 2 3 6" xfId="1035"/>
    <cellStyle name="Cálculo 2 3 6 2" xfId="1036"/>
    <cellStyle name="Cálculo 2 3 6 2 2" xfId="3561"/>
    <cellStyle name="Cálculo 2 3 6 2 3" xfId="4889"/>
    <cellStyle name="Cálculo 2 3 6 3" xfId="1037"/>
    <cellStyle name="Cálculo 2 3 6 4" xfId="1038"/>
    <cellStyle name="Cálculo 2 3 6 4 2" xfId="3562"/>
    <cellStyle name="Cálculo 2 3 6 4 3" xfId="4890"/>
    <cellStyle name="Cálculo 2 3 6 5" xfId="1039"/>
    <cellStyle name="Cálculo 2 3 6 5 2" xfId="3563"/>
    <cellStyle name="Cálculo 2 3 6 6" xfId="3560"/>
    <cellStyle name="Cálculo 2 3 6_INST $" xfId="1040"/>
    <cellStyle name="Cálculo 2 3 7" xfId="1041"/>
    <cellStyle name="Cálculo 2 3 7 2" xfId="3564"/>
    <cellStyle name="Cálculo 2 3 7 3" xfId="4891"/>
    <cellStyle name="Cálculo 2 3 8" xfId="1042"/>
    <cellStyle name="Cálculo 2 3 8 2" xfId="3565"/>
    <cellStyle name="Cálculo 2 3 8 3" xfId="4892"/>
    <cellStyle name="Cálculo 2 3 9" xfId="1043"/>
    <cellStyle name="Cálculo 2 3 9 2" xfId="3566"/>
    <cellStyle name="Cálculo 2 3_AVANCE PROTECCIÓN" xfId="1044"/>
    <cellStyle name="Cálculo 2 4" xfId="3553"/>
    <cellStyle name="Cálculo 2_Listado_web" xfId="1045"/>
    <cellStyle name="Cálculo 3" xfId="1046"/>
    <cellStyle name="Cálculo 3 2" xfId="3567"/>
    <cellStyle name="Cálculo 4" xfId="1047"/>
    <cellStyle name="Cálculo 4 2" xfId="3568"/>
    <cellStyle name="Cálculo 5" xfId="1048"/>
    <cellStyle name="Cálculo 5 2" xfId="3569"/>
    <cellStyle name="Cálculo 6" xfId="1049"/>
    <cellStyle name="Cálculo 6 2" xfId="3570"/>
    <cellStyle name="Cálculo 7" xfId="1050"/>
    <cellStyle name="Cálculo 7 2" xfId="3571"/>
    <cellStyle name="Cálculo 8" xfId="1051"/>
    <cellStyle name="Cálculo 8 2" xfId="3572"/>
    <cellStyle name="Cálculo 9" xfId="1052"/>
    <cellStyle name="Cálculo 9 2" xfId="3573"/>
    <cellStyle name="Celda de comprobación" xfId="1053" builtinId="23" customBuiltin="1"/>
    <cellStyle name="Celda de comprobación 10" xfId="1054"/>
    <cellStyle name="Celda de comprobación 10 2" xfId="3575"/>
    <cellStyle name="Celda de comprobación 11" xfId="1055"/>
    <cellStyle name="Celda de comprobación 11 2" xfId="3576"/>
    <cellStyle name="Celda de comprobación 12" xfId="3574"/>
    <cellStyle name="Celda de comprobación 2" xfId="1056"/>
    <cellStyle name="Celda de comprobación 2 2" xfId="1057"/>
    <cellStyle name="Celda de comprobación 2 2 2" xfId="3578"/>
    <cellStyle name="Celda de comprobación 2 3" xfId="1058"/>
    <cellStyle name="Celda de comprobación 2 3 10" xfId="3579"/>
    <cellStyle name="Celda de comprobación 2 3 2" xfId="1059"/>
    <cellStyle name="Celda de comprobación 2 3 3" xfId="1060"/>
    <cellStyle name="Celda de comprobación 2 3 4" xfId="1061"/>
    <cellStyle name="Celda de comprobación 2 3 5" xfId="1062"/>
    <cellStyle name="Celda de comprobación 2 3 5 2" xfId="1063"/>
    <cellStyle name="Celda de comprobación 2 3 5 2 2" xfId="3581"/>
    <cellStyle name="Celda de comprobación 2 3 5 2 3" xfId="4893"/>
    <cellStyle name="Celda de comprobación 2 3 5 3" xfId="1064"/>
    <cellStyle name="Celda de comprobación 2 3 5 4" xfId="1065"/>
    <cellStyle name="Celda de comprobación 2 3 5 4 2" xfId="3582"/>
    <cellStyle name="Celda de comprobación 2 3 5 4 3" xfId="4894"/>
    <cellStyle name="Celda de comprobación 2 3 5 5" xfId="1066"/>
    <cellStyle name="Celda de comprobación 2 3 5 5 2" xfId="3583"/>
    <cellStyle name="Celda de comprobación 2 3 5 6" xfId="3580"/>
    <cellStyle name="Celda de comprobación 2 3 5_INST $" xfId="1067"/>
    <cellStyle name="Celda de comprobación 2 3 6" xfId="1068"/>
    <cellStyle name="Celda de comprobación 2 3 6 2" xfId="1069"/>
    <cellStyle name="Celda de comprobación 2 3 6 2 2" xfId="3585"/>
    <cellStyle name="Celda de comprobación 2 3 6 2 3" xfId="4895"/>
    <cellStyle name="Celda de comprobación 2 3 6 3" xfId="1070"/>
    <cellStyle name="Celda de comprobación 2 3 6 4" xfId="1071"/>
    <cellStyle name="Celda de comprobación 2 3 6 4 2" xfId="3586"/>
    <cellStyle name="Celda de comprobación 2 3 6 4 3" xfId="4896"/>
    <cellStyle name="Celda de comprobación 2 3 6 5" xfId="1072"/>
    <cellStyle name="Celda de comprobación 2 3 6 5 2" xfId="3587"/>
    <cellStyle name="Celda de comprobación 2 3 6 6" xfId="3584"/>
    <cellStyle name="Celda de comprobación 2 3 6_INST $" xfId="1073"/>
    <cellStyle name="Celda de comprobación 2 3 7" xfId="1074"/>
    <cellStyle name="Celda de comprobación 2 3 7 2" xfId="3588"/>
    <cellStyle name="Celda de comprobación 2 3 7 3" xfId="4897"/>
    <cellStyle name="Celda de comprobación 2 3 8" xfId="1075"/>
    <cellStyle name="Celda de comprobación 2 3 8 2" xfId="3589"/>
    <cellStyle name="Celda de comprobación 2 3 8 3" xfId="4898"/>
    <cellStyle name="Celda de comprobación 2 3 9" xfId="1076"/>
    <cellStyle name="Celda de comprobación 2 3 9 2" xfId="3590"/>
    <cellStyle name="Celda de comprobación 2 3_AVANCE PROTECCIÓN" xfId="1077"/>
    <cellStyle name="Celda de comprobación 2 4" xfId="3577"/>
    <cellStyle name="Celda de comprobación 2_Listado_web" xfId="1078"/>
    <cellStyle name="Celda de comprobación 3" xfId="1079"/>
    <cellStyle name="Celda de comprobación 3 2" xfId="3591"/>
    <cellStyle name="Celda de comprobación 4" xfId="1080"/>
    <cellStyle name="Celda de comprobación 4 2" xfId="3592"/>
    <cellStyle name="Celda de comprobación 5" xfId="1081"/>
    <cellStyle name="Celda de comprobación 5 2" xfId="3593"/>
    <cellStyle name="Celda de comprobación 6" xfId="1082"/>
    <cellStyle name="Celda de comprobación 6 2" xfId="3594"/>
    <cellStyle name="Celda de comprobación 7" xfId="1083"/>
    <cellStyle name="Celda de comprobación 7 2" xfId="3595"/>
    <cellStyle name="Celda de comprobación 8" xfId="1084"/>
    <cellStyle name="Celda de comprobación 8 2" xfId="3596"/>
    <cellStyle name="Celda de comprobación 9" xfId="1085"/>
    <cellStyle name="Celda de comprobación 9 2" xfId="3597"/>
    <cellStyle name="Celda vinculada" xfId="1086" builtinId="24" customBuiltin="1"/>
    <cellStyle name="Celda vinculada 10" xfId="1087"/>
    <cellStyle name="Celda vinculada 10 2" xfId="3599"/>
    <cellStyle name="Celda vinculada 11" xfId="1088"/>
    <cellStyle name="Celda vinculada 11 2" xfId="3600"/>
    <cellStyle name="Celda vinculada 12" xfId="3598"/>
    <cellStyle name="Celda vinculada 2" xfId="1089"/>
    <cellStyle name="Celda vinculada 2 2" xfId="1090"/>
    <cellStyle name="Celda vinculada 2 2 2" xfId="3602"/>
    <cellStyle name="Celda vinculada 2 3" xfId="1091"/>
    <cellStyle name="Celda vinculada 2 3 10" xfId="3603"/>
    <cellStyle name="Celda vinculada 2 3 2" xfId="1092"/>
    <cellStyle name="Celda vinculada 2 3 3" xfId="1093"/>
    <cellStyle name="Celda vinculada 2 3 4" xfId="1094"/>
    <cellStyle name="Celda vinculada 2 3 5" xfId="1095"/>
    <cellStyle name="Celda vinculada 2 3 5 2" xfId="1096"/>
    <cellStyle name="Celda vinculada 2 3 5 2 2" xfId="3605"/>
    <cellStyle name="Celda vinculada 2 3 5 2 3" xfId="4899"/>
    <cellStyle name="Celda vinculada 2 3 5 3" xfId="1097"/>
    <cellStyle name="Celda vinculada 2 3 5 4" xfId="1098"/>
    <cellStyle name="Celda vinculada 2 3 5 4 2" xfId="3606"/>
    <cellStyle name="Celda vinculada 2 3 5 4 3" xfId="4900"/>
    <cellStyle name="Celda vinculada 2 3 5 5" xfId="1099"/>
    <cellStyle name="Celda vinculada 2 3 5 5 2" xfId="3607"/>
    <cellStyle name="Celda vinculada 2 3 5 6" xfId="3604"/>
    <cellStyle name="Celda vinculada 2 3 5_INST $" xfId="1100"/>
    <cellStyle name="Celda vinculada 2 3 6" xfId="1101"/>
    <cellStyle name="Celda vinculada 2 3 6 2" xfId="1102"/>
    <cellStyle name="Celda vinculada 2 3 6 2 2" xfId="3609"/>
    <cellStyle name="Celda vinculada 2 3 6 2 3" xfId="4901"/>
    <cellStyle name="Celda vinculada 2 3 6 3" xfId="1103"/>
    <cellStyle name="Celda vinculada 2 3 6 4" xfId="1104"/>
    <cellStyle name="Celda vinculada 2 3 6 4 2" xfId="3610"/>
    <cellStyle name="Celda vinculada 2 3 6 4 3" xfId="4902"/>
    <cellStyle name="Celda vinculada 2 3 6 5" xfId="1105"/>
    <cellStyle name="Celda vinculada 2 3 6 5 2" xfId="3611"/>
    <cellStyle name="Celda vinculada 2 3 6 6" xfId="3608"/>
    <cellStyle name="Celda vinculada 2 3 6_INST $" xfId="1106"/>
    <cellStyle name="Celda vinculada 2 3 7" xfId="1107"/>
    <cellStyle name="Celda vinculada 2 3 7 2" xfId="3612"/>
    <cellStyle name="Celda vinculada 2 3 7 3" xfId="4903"/>
    <cellStyle name="Celda vinculada 2 3 8" xfId="1108"/>
    <cellStyle name="Celda vinculada 2 3 8 2" xfId="3613"/>
    <cellStyle name="Celda vinculada 2 3 8 3" xfId="4904"/>
    <cellStyle name="Celda vinculada 2 3 9" xfId="1109"/>
    <cellStyle name="Celda vinculada 2 3 9 2" xfId="3614"/>
    <cellStyle name="Celda vinculada 2 3_AVANCE PROTECCIÓN" xfId="1110"/>
    <cellStyle name="Celda vinculada 2 4" xfId="3601"/>
    <cellStyle name="Celda vinculada 2_Listado_web" xfId="1111"/>
    <cellStyle name="Celda vinculada 3" xfId="1112"/>
    <cellStyle name="Celda vinculada 3 2" xfId="3615"/>
    <cellStyle name="Celda vinculada 4" xfId="1113"/>
    <cellStyle name="Celda vinculada 4 2" xfId="3616"/>
    <cellStyle name="Celda vinculada 5" xfId="1114"/>
    <cellStyle name="Celda vinculada 5 2" xfId="3617"/>
    <cellStyle name="Celda vinculada 6" xfId="1115"/>
    <cellStyle name="Celda vinculada 6 2" xfId="3618"/>
    <cellStyle name="Celda vinculada 7" xfId="1116"/>
    <cellStyle name="Celda vinculada 7 2" xfId="3619"/>
    <cellStyle name="Celda vinculada 8" xfId="1117"/>
    <cellStyle name="Celda vinculada 8 2" xfId="3620"/>
    <cellStyle name="Celda vinculada 9" xfId="1118"/>
    <cellStyle name="Celda vinculada 9 2" xfId="3621"/>
    <cellStyle name="Diseño" xfId="1119"/>
    <cellStyle name="Diseño 2" xfId="4906"/>
    <cellStyle name="Encabezado 1" xfId="3013" builtinId="16" customBuiltin="1"/>
    <cellStyle name="Encabezado 1 2" xfId="5794"/>
    <cellStyle name="Encabezado 4" xfId="1120" builtinId="19" customBuiltin="1"/>
    <cellStyle name="Encabezado 4 10" xfId="1121"/>
    <cellStyle name="Encabezado 4 10 2" xfId="3623"/>
    <cellStyle name="Encabezado 4 11" xfId="1122"/>
    <cellStyle name="Encabezado 4 11 2" xfId="3624"/>
    <cellStyle name="Encabezado 4 12" xfId="3622"/>
    <cellStyle name="Encabezado 4 2" xfId="1123"/>
    <cellStyle name="Encabezado 4 2 2" xfId="1124"/>
    <cellStyle name="Encabezado 4 2 2 2" xfId="3626"/>
    <cellStyle name="Encabezado 4 2 3" xfId="1125"/>
    <cellStyle name="Encabezado 4 2 3 10" xfId="3627"/>
    <cellStyle name="Encabezado 4 2 3 2" xfId="1126"/>
    <cellStyle name="Encabezado 4 2 3 3" xfId="1127"/>
    <cellStyle name="Encabezado 4 2 3 4" xfId="1128"/>
    <cellStyle name="Encabezado 4 2 3 5" xfId="1129"/>
    <cellStyle name="Encabezado 4 2 3 5 2" xfId="1130"/>
    <cellStyle name="Encabezado 4 2 3 5 2 2" xfId="3629"/>
    <cellStyle name="Encabezado 4 2 3 5 2 3" xfId="4907"/>
    <cellStyle name="Encabezado 4 2 3 5 3" xfId="1131"/>
    <cellStyle name="Encabezado 4 2 3 5 4" xfId="1132"/>
    <cellStyle name="Encabezado 4 2 3 5 4 2" xfId="3630"/>
    <cellStyle name="Encabezado 4 2 3 5 4 3" xfId="4908"/>
    <cellStyle name="Encabezado 4 2 3 5 5" xfId="1133"/>
    <cellStyle name="Encabezado 4 2 3 5 5 2" xfId="3631"/>
    <cellStyle name="Encabezado 4 2 3 5 6" xfId="3628"/>
    <cellStyle name="Encabezado 4 2 3 5_INST $" xfId="1134"/>
    <cellStyle name="Encabezado 4 2 3 6" xfId="1135"/>
    <cellStyle name="Encabezado 4 2 3 6 2" xfId="1136"/>
    <cellStyle name="Encabezado 4 2 3 6 2 2" xfId="3633"/>
    <cellStyle name="Encabezado 4 2 3 6 2 3" xfId="4909"/>
    <cellStyle name="Encabezado 4 2 3 6 3" xfId="1137"/>
    <cellStyle name="Encabezado 4 2 3 6 4" xfId="1138"/>
    <cellStyle name="Encabezado 4 2 3 6 4 2" xfId="3634"/>
    <cellStyle name="Encabezado 4 2 3 6 4 3" xfId="4910"/>
    <cellStyle name="Encabezado 4 2 3 6 5" xfId="1139"/>
    <cellStyle name="Encabezado 4 2 3 6 5 2" xfId="3635"/>
    <cellStyle name="Encabezado 4 2 3 6 6" xfId="3632"/>
    <cellStyle name="Encabezado 4 2 3 6_INST $" xfId="1140"/>
    <cellStyle name="Encabezado 4 2 3 7" xfId="1141"/>
    <cellStyle name="Encabezado 4 2 3 7 2" xfId="3636"/>
    <cellStyle name="Encabezado 4 2 3 7 3" xfId="4911"/>
    <cellStyle name="Encabezado 4 2 3 8" xfId="1142"/>
    <cellStyle name="Encabezado 4 2 3 8 2" xfId="3637"/>
    <cellStyle name="Encabezado 4 2 3 8 3" xfId="4912"/>
    <cellStyle name="Encabezado 4 2 3 9" xfId="1143"/>
    <cellStyle name="Encabezado 4 2 3 9 2" xfId="3638"/>
    <cellStyle name="Encabezado 4 2 3_AVANCE PROTECCIÓN" xfId="1144"/>
    <cellStyle name="Encabezado 4 2 4" xfId="3625"/>
    <cellStyle name="Encabezado 4 2_Listado_web" xfId="1145"/>
    <cellStyle name="Encabezado 4 3" xfId="1146"/>
    <cellStyle name="Encabezado 4 3 2" xfId="3639"/>
    <cellStyle name="Encabezado 4 4" xfId="1147"/>
    <cellStyle name="Encabezado 4 4 2" xfId="3640"/>
    <cellStyle name="Encabezado 4 5" xfId="1148"/>
    <cellStyle name="Encabezado 4 5 2" xfId="3641"/>
    <cellStyle name="Encabezado 4 6" xfId="1149"/>
    <cellStyle name="Encabezado 4 6 2" xfId="3642"/>
    <cellStyle name="Encabezado 4 7" xfId="1150"/>
    <cellStyle name="Encabezado 4 7 2" xfId="3643"/>
    <cellStyle name="Encabezado 4 8" xfId="1151"/>
    <cellStyle name="Encabezado 4 8 2" xfId="3644"/>
    <cellStyle name="Encabezado 4 9" xfId="1152"/>
    <cellStyle name="Encabezado 4 9 2" xfId="3645"/>
    <cellStyle name="Énfasis1" xfId="1153" builtinId="29" customBuiltin="1"/>
    <cellStyle name="Énfasis1 10" xfId="1154"/>
    <cellStyle name="Énfasis1 10 2" xfId="3647"/>
    <cellStyle name="Énfasis1 11" xfId="1155"/>
    <cellStyle name="Énfasis1 11 2" xfId="3648"/>
    <cellStyle name="Énfasis1 12" xfId="3646"/>
    <cellStyle name="Énfasis1 2" xfId="1156"/>
    <cellStyle name="Énfasis1 2 2" xfId="1157"/>
    <cellStyle name="Énfasis1 2 2 2" xfId="3650"/>
    <cellStyle name="Énfasis1 2 3" xfId="1158"/>
    <cellStyle name="Énfasis1 2 3 10" xfId="3651"/>
    <cellStyle name="Énfasis1 2 3 2" xfId="1159"/>
    <cellStyle name="Énfasis1 2 3 3" xfId="1160"/>
    <cellStyle name="Énfasis1 2 3 4" xfId="1161"/>
    <cellStyle name="Énfasis1 2 3 5" xfId="1162"/>
    <cellStyle name="Énfasis1 2 3 5 2" xfId="1163"/>
    <cellStyle name="Énfasis1 2 3 5 2 2" xfId="3653"/>
    <cellStyle name="Énfasis1 2 3 5 2 3" xfId="4913"/>
    <cellStyle name="Énfasis1 2 3 5 3" xfId="1164"/>
    <cellStyle name="Énfasis1 2 3 5 4" xfId="1165"/>
    <cellStyle name="Énfasis1 2 3 5 4 2" xfId="3654"/>
    <cellStyle name="Énfasis1 2 3 5 4 3" xfId="4914"/>
    <cellStyle name="Énfasis1 2 3 5 5" xfId="1166"/>
    <cellStyle name="Énfasis1 2 3 5 5 2" xfId="3655"/>
    <cellStyle name="Énfasis1 2 3 5 6" xfId="3652"/>
    <cellStyle name="Énfasis1 2 3 5_INST $" xfId="1167"/>
    <cellStyle name="Énfasis1 2 3 6" xfId="1168"/>
    <cellStyle name="Énfasis1 2 3 6 2" xfId="1169"/>
    <cellStyle name="Énfasis1 2 3 6 2 2" xfId="3657"/>
    <cellStyle name="Énfasis1 2 3 6 2 3" xfId="4915"/>
    <cellStyle name="Énfasis1 2 3 6 3" xfId="1170"/>
    <cellStyle name="Énfasis1 2 3 6 4" xfId="1171"/>
    <cellStyle name="Énfasis1 2 3 6 4 2" xfId="3658"/>
    <cellStyle name="Énfasis1 2 3 6 4 3" xfId="4916"/>
    <cellStyle name="Énfasis1 2 3 6 5" xfId="1172"/>
    <cellStyle name="Énfasis1 2 3 6 5 2" xfId="3659"/>
    <cellStyle name="Énfasis1 2 3 6 6" xfId="3656"/>
    <cellStyle name="Énfasis1 2 3 6_INST $" xfId="1173"/>
    <cellStyle name="Énfasis1 2 3 7" xfId="1174"/>
    <cellStyle name="Énfasis1 2 3 7 2" xfId="3660"/>
    <cellStyle name="Énfasis1 2 3 7 3" xfId="4917"/>
    <cellStyle name="Énfasis1 2 3 8" xfId="1175"/>
    <cellStyle name="Énfasis1 2 3 8 2" xfId="3661"/>
    <cellStyle name="Énfasis1 2 3 8 3" xfId="4918"/>
    <cellStyle name="Énfasis1 2 3 9" xfId="1176"/>
    <cellStyle name="Énfasis1 2 3 9 2" xfId="3662"/>
    <cellStyle name="Énfasis1 2 3_AVANCE PROTECCIÓN" xfId="1177"/>
    <cellStyle name="Énfasis1 2 4" xfId="3649"/>
    <cellStyle name="Énfasis1 2_Listado_web" xfId="1178"/>
    <cellStyle name="Énfasis1 3" xfId="1179"/>
    <cellStyle name="Énfasis1 3 2" xfId="3663"/>
    <cellStyle name="Énfasis1 4" xfId="1180"/>
    <cellStyle name="Énfasis1 4 2" xfId="3664"/>
    <cellStyle name="Énfasis1 5" xfId="1181"/>
    <cellStyle name="Énfasis1 5 2" xfId="3665"/>
    <cellStyle name="Énfasis1 6" xfId="1182"/>
    <cellStyle name="Énfasis1 6 2" xfId="3666"/>
    <cellStyle name="Énfasis1 7" xfId="1183"/>
    <cellStyle name="Énfasis1 7 2" xfId="3667"/>
    <cellStyle name="Énfasis1 8" xfId="1184"/>
    <cellStyle name="Énfasis1 8 2" xfId="3668"/>
    <cellStyle name="Énfasis1 9" xfId="1185"/>
    <cellStyle name="Énfasis1 9 2" xfId="3669"/>
    <cellStyle name="Énfasis2" xfId="1186" builtinId="33" customBuiltin="1"/>
    <cellStyle name="Énfasis2 10" xfId="1187"/>
    <cellStyle name="Énfasis2 10 2" xfId="3671"/>
    <cellStyle name="Énfasis2 11" xfId="1188"/>
    <cellStyle name="Énfasis2 11 2" xfId="3672"/>
    <cellStyle name="Énfasis2 12" xfId="3670"/>
    <cellStyle name="Énfasis2 2" xfId="1189"/>
    <cellStyle name="Énfasis2 2 2" xfId="1190"/>
    <cellStyle name="Énfasis2 2 2 2" xfId="3674"/>
    <cellStyle name="Énfasis2 2 3" xfId="1191"/>
    <cellStyle name="Énfasis2 2 3 10" xfId="3675"/>
    <cellStyle name="Énfasis2 2 3 2" xfId="1192"/>
    <cellStyle name="Énfasis2 2 3 3" xfId="1193"/>
    <cellStyle name="Énfasis2 2 3 4" xfId="1194"/>
    <cellStyle name="Énfasis2 2 3 5" xfId="1195"/>
    <cellStyle name="Énfasis2 2 3 5 2" xfId="1196"/>
    <cellStyle name="Énfasis2 2 3 5 2 2" xfId="3677"/>
    <cellStyle name="Énfasis2 2 3 5 2 3" xfId="4920"/>
    <cellStyle name="Énfasis2 2 3 5 3" xfId="1197"/>
    <cellStyle name="Énfasis2 2 3 5 4" xfId="1198"/>
    <cellStyle name="Énfasis2 2 3 5 4 2" xfId="3678"/>
    <cellStyle name="Énfasis2 2 3 5 4 3" xfId="4921"/>
    <cellStyle name="Énfasis2 2 3 5 5" xfId="1199"/>
    <cellStyle name="Énfasis2 2 3 5 5 2" xfId="3679"/>
    <cellStyle name="Énfasis2 2 3 5 6" xfId="3676"/>
    <cellStyle name="Énfasis2 2 3 5_INST $" xfId="1200"/>
    <cellStyle name="Énfasis2 2 3 6" xfId="1201"/>
    <cellStyle name="Énfasis2 2 3 6 2" xfId="1202"/>
    <cellStyle name="Énfasis2 2 3 6 2 2" xfId="3681"/>
    <cellStyle name="Énfasis2 2 3 6 2 3" xfId="4922"/>
    <cellStyle name="Énfasis2 2 3 6 3" xfId="1203"/>
    <cellStyle name="Énfasis2 2 3 6 4" xfId="1204"/>
    <cellStyle name="Énfasis2 2 3 6 4 2" xfId="3682"/>
    <cellStyle name="Énfasis2 2 3 6 4 3" xfId="4923"/>
    <cellStyle name="Énfasis2 2 3 6 5" xfId="1205"/>
    <cellStyle name="Énfasis2 2 3 6 5 2" xfId="3683"/>
    <cellStyle name="Énfasis2 2 3 6 6" xfId="3680"/>
    <cellStyle name="Énfasis2 2 3 6_INST $" xfId="1206"/>
    <cellStyle name="Énfasis2 2 3 7" xfId="1207"/>
    <cellStyle name="Énfasis2 2 3 7 2" xfId="3684"/>
    <cellStyle name="Énfasis2 2 3 7 3" xfId="4924"/>
    <cellStyle name="Énfasis2 2 3 8" xfId="1208"/>
    <cellStyle name="Énfasis2 2 3 8 2" xfId="3685"/>
    <cellStyle name="Énfasis2 2 3 8 3" xfId="4925"/>
    <cellStyle name="Énfasis2 2 3 9" xfId="1209"/>
    <cellStyle name="Énfasis2 2 3 9 2" xfId="3686"/>
    <cellStyle name="Énfasis2 2 3_AVANCE PROTECCIÓN" xfId="1210"/>
    <cellStyle name="Énfasis2 2 4" xfId="3673"/>
    <cellStyle name="Énfasis2 2_Listado_web" xfId="1211"/>
    <cellStyle name="Énfasis2 3" xfId="1212"/>
    <cellStyle name="Énfasis2 3 2" xfId="3687"/>
    <cellStyle name="Énfasis2 4" xfId="1213"/>
    <cellStyle name="Énfasis2 4 2" xfId="3688"/>
    <cellStyle name="Énfasis2 5" xfId="1214"/>
    <cellStyle name="Énfasis2 5 2" xfId="3689"/>
    <cellStyle name="Énfasis2 6" xfId="1215"/>
    <cellStyle name="Énfasis2 6 2" xfId="3690"/>
    <cellStyle name="Énfasis2 7" xfId="1216"/>
    <cellStyle name="Énfasis2 7 2" xfId="3691"/>
    <cellStyle name="Énfasis2 8" xfId="1217"/>
    <cellStyle name="Énfasis2 8 2" xfId="3692"/>
    <cellStyle name="Énfasis2 9" xfId="1218"/>
    <cellStyle name="Énfasis2 9 2" xfId="3693"/>
    <cellStyle name="Énfasis3" xfId="1219" builtinId="37" customBuiltin="1"/>
    <cellStyle name="Énfasis3 10" xfId="1220"/>
    <cellStyle name="Énfasis3 10 2" xfId="3695"/>
    <cellStyle name="Énfasis3 11" xfId="1221"/>
    <cellStyle name="Énfasis3 11 2" xfId="3696"/>
    <cellStyle name="Énfasis3 12" xfId="3694"/>
    <cellStyle name="Énfasis3 2" xfId="1222"/>
    <cellStyle name="Énfasis3 2 2" xfId="1223"/>
    <cellStyle name="Énfasis3 2 2 2" xfId="3698"/>
    <cellStyle name="Énfasis3 2 3" xfId="1224"/>
    <cellStyle name="Énfasis3 2 3 10" xfId="3699"/>
    <cellStyle name="Énfasis3 2 3 2" xfId="1225"/>
    <cellStyle name="Énfasis3 2 3 3" xfId="1226"/>
    <cellStyle name="Énfasis3 2 3 4" xfId="1227"/>
    <cellStyle name="Énfasis3 2 3 5" xfId="1228"/>
    <cellStyle name="Énfasis3 2 3 5 2" xfId="1229"/>
    <cellStyle name="Énfasis3 2 3 5 2 2" xfId="3701"/>
    <cellStyle name="Énfasis3 2 3 5 2 3" xfId="4926"/>
    <cellStyle name="Énfasis3 2 3 5 3" xfId="1230"/>
    <cellStyle name="Énfasis3 2 3 5 4" xfId="1231"/>
    <cellStyle name="Énfasis3 2 3 5 4 2" xfId="3702"/>
    <cellStyle name="Énfasis3 2 3 5 4 3" xfId="4927"/>
    <cellStyle name="Énfasis3 2 3 5 5" xfId="1232"/>
    <cellStyle name="Énfasis3 2 3 5 5 2" xfId="3703"/>
    <cellStyle name="Énfasis3 2 3 5 6" xfId="3700"/>
    <cellStyle name="Énfasis3 2 3 5_INST $" xfId="1233"/>
    <cellStyle name="Énfasis3 2 3 6" xfId="1234"/>
    <cellStyle name="Énfasis3 2 3 6 2" xfId="1235"/>
    <cellStyle name="Énfasis3 2 3 6 2 2" xfId="3705"/>
    <cellStyle name="Énfasis3 2 3 6 2 3" xfId="4928"/>
    <cellStyle name="Énfasis3 2 3 6 3" xfId="1236"/>
    <cellStyle name="Énfasis3 2 3 6 4" xfId="1237"/>
    <cellStyle name="Énfasis3 2 3 6 4 2" xfId="3706"/>
    <cellStyle name="Énfasis3 2 3 6 4 3" xfId="4929"/>
    <cellStyle name="Énfasis3 2 3 6 5" xfId="1238"/>
    <cellStyle name="Énfasis3 2 3 6 5 2" xfId="3707"/>
    <cellStyle name="Énfasis3 2 3 6 6" xfId="3704"/>
    <cellStyle name="Énfasis3 2 3 6_INST $" xfId="1239"/>
    <cellStyle name="Énfasis3 2 3 7" xfId="1240"/>
    <cellStyle name="Énfasis3 2 3 7 2" xfId="3708"/>
    <cellStyle name="Énfasis3 2 3 7 3" xfId="4930"/>
    <cellStyle name="Énfasis3 2 3 8" xfId="1241"/>
    <cellStyle name="Énfasis3 2 3 8 2" xfId="3709"/>
    <cellStyle name="Énfasis3 2 3 8 3" xfId="4931"/>
    <cellStyle name="Énfasis3 2 3 9" xfId="1242"/>
    <cellStyle name="Énfasis3 2 3 9 2" xfId="3710"/>
    <cellStyle name="Énfasis3 2 3_AVANCE PROTECCIÓN" xfId="1243"/>
    <cellStyle name="Énfasis3 2 4" xfId="3697"/>
    <cellStyle name="Énfasis3 2_Listado_web" xfId="1244"/>
    <cellStyle name="Énfasis3 3" xfId="1245"/>
    <cellStyle name="Énfasis3 3 2" xfId="3711"/>
    <cellStyle name="Énfasis3 4" xfId="1246"/>
    <cellStyle name="Énfasis3 4 2" xfId="3712"/>
    <cellStyle name="Énfasis3 5" xfId="1247"/>
    <cellStyle name="Énfasis3 5 2" xfId="3713"/>
    <cellStyle name="Énfasis3 6" xfId="1248"/>
    <cellStyle name="Énfasis3 6 2" xfId="3714"/>
    <cellStyle name="Énfasis3 7" xfId="1249"/>
    <cellStyle name="Énfasis3 7 2" xfId="3715"/>
    <cellStyle name="Énfasis3 8" xfId="1250"/>
    <cellStyle name="Énfasis3 8 2" xfId="3716"/>
    <cellStyle name="Énfasis3 9" xfId="1251"/>
    <cellStyle name="Énfasis3 9 2" xfId="3717"/>
    <cellStyle name="Énfasis4" xfId="1252" builtinId="41" customBuiltin="1"/>
    <cellStyle name="Énfasis4 10" xfId="1253"/>
    <cellStyle name="Énfasis4 10 2" xfId="3719"/>
    <cellStyle name="Énfasis4 11" xfId="1254"/>
    <cellStyle name="Énfasis4 11 2" xfId="3720"/>
    <cellStyle name="Énfasis4 12" xfId="3718"/>
    <cellStyle name="Énfasis4 2" xfId="1255"/>
    <cellStyle name="Énfasis4 2 2" xfId="1256"/>
    <cellStyle name="Énfasis4 2 2 2" xfId="3722"/>
    <cellStyle name="Énfasis4 2 3" xfId="1257"/>
    <cellStyle name="Énfasis4 2 3 10" xfId="3723"/>
    <cellStyle name="Énfasis4 2 3 2" xfId="1258"/>
    <cellStyle name="Énfasis4 2 3 3" xfId="1259"/>
    <cellStyle name="Énfasis4 2 3 4" xfId="1260"/>
    <cellStyle name="Énfasis4 2 3 5" xfId="1261"/>
    <cellStyle name="Énfasis4 2 3 5 2" xfId="1262"/>
    <cellStyle name="Énfasis4 2 3 5 2 2" xfId="3725"/>
    <cellStyle name="Énfasis4 2 3 5 2 3" xfId="4933"/>
    <cellStyle name="Énfasis4 2 3 5 3" xfId="1263"/>
    <cellStyle name="Énfasis4 2 3 5 4" xfId="1264"/>
    <cellStyle name="Énfasis4 2 3 5 4 2" xfId="3726"/>
    <cellStyle name="Énfasis4 2 3 5 4 3" xfId="4934"/>
    <cellStyle name="Énfasis4 2 3 5 5" xfId="1265"/>
    <cellStyle name="Énfasis4 2 3 5 5 2" xfId="3727"/>
    <cellStyle name="Énfasis4 2 3 5 6" xfId="3724"/>
    <cellStyle name="Énfasis4 2 3 5_INST $" xfId="1266"/>
    <cellStyle name="Énfasis4 2 3 6" xfId="1267"/>
    <cellStyle name="Énfasis4 2 3 6 2" xfId="1268"/>
    <cellStyle name="Énfasis4 2 3 6 2 2" xfId="3729"/>
    <cellStyle name="Énfasis4 2 3 6 2 3" xfId="4935"/>
    <cellStyle name="Énfasis4 2 3 6 3" xfId="1269"/>
    <cellStyle name="Énfasis4 2 3 6 4" xfId="1270"/>
    <cellStyle name="Énfasis4 2 3 6 4 2" xfId="3730"/>
    <cellStyle name="Énfasis4 2 3 6 4 3" xfId="4936"/>
    <cellStyle name="Énfasis4 2 3 6 5" xfId="1271"/>
    <cellStyle name="Énfasis4 2 3 6 5 2" xfId="3731"/>
    <cellStyle name="Énfasis4 2 3 6 6" xfId="3728"/>
    <cellStyle name="Énfasis4 2 3 6_INST $" xfId="1272"/>
    <cellStyle name="Énfasis4 2 3 7" xfId="1273"/>
    <cellStyle name="Énfasis4 2 3 7 2" xfId="3732"/>
    <cellStyle name="Énfasis4 2 3 7 3" xfId="4937"/>
    <cellStyle name="Énfasis4 2 3 8" xfId="1274"/>
    <cellStyle name="Énfasis4 2 3 8 2" xfId="3733"/>
    <cellStyle name="Énfasis4 2 3 8 3" xfId="4938"/>
    <cellStyle name="Énfasis4 2 3 9" xfId="1275"/>
    <cellStyle name="Énfasis4 2 3 9 2" xfId="3734"/>
    <cellStyle name="Énfasis4 2 3_AVANCE PROTECCIÓN" xfId="1276"/>
    <cellStyle name="Énfasis4 2 4" xfId="3721"/>
    <cellStyle name="Énfasis4 2_Listado_web" xfId="1277"/>
    <cellStyle name="Énfasis4 3" xfId="1278"/>
    <cellStyle name="Énfasis4 3 2" xfId="3735"/>
    <cellStyle name="Énfasis4 4" xfId="1279"/>
    <cellStyle name="Énfasis4 4 2" xfId="3736"/>
    <cellStyle name="Énfasis4 5" xfId="1280"/>
    <cellStyle name="Énfasis4 5 2" xfId="3737"/>
    <cellStyle name="Énfasis4 6" xfId="1281"/>
    <cellStyle name="Énfasis4 6 2" xfId="3738"/>
    <cellStyle name="Énfasis4 7" xfId="1282"/>
    <cellStyle name="Énfasis4 7 2" xfId="3739"/>
    <cellStyle name="Énfasis4 8" xfId="1283"/>
    <cellStyle name="Énfasis4 8 2" xfId="3740"/>
    <cellStyle name="Énfasis4 9" xfId="1284"/>
    <cellStyle name="Énfasis4 9 2" xfId="3741"/>
    <cellStyle name="Énfasis5" xfId="1285" builtinId="45" customBuiltin="1"/>
    <cellStyle name="Énfasis5 10" xfId="1286"/>
    <cellStyle name="Énfasis5 10 2" xfId="3743"/>
    <cellStyle name="Énfasis5 11" xfId="1287"/>
    <cellStyle name="Énfasis5 11 2" xfId="3744"/>
    <cellStyle name="Énfasis5 12" xfId="3742"/>
    <cellStyle name="Énfasis5 2" xfId="1288"/>
    <cellStyle name="Énfasis5 2 2" xfId="1289"/>
    <cellStyle name="Énfasis5 2 2 2" xfId="3746"/>
    <cellStyle name="Énfasis5 2 3" xfId="1290"/>
    <cellStyle name="Énfasis5 2 3 10" xfId="3747"/>
    <cellStyle name="Énfasis5 2 3 2" xfId="1291"/>
    <cellStyle name="Énfasis5 2 3 3" xfId="1292"/>
    <cellStyle name="Énfasis5 2 3 4" xfId="1293"/>
    <cellStyle name="Énfasis5 2 3 5" xfId="1294"/>
    <cellStyle name="Énfasis5 2 3 5 2" xfId="1295"/>
    <cellStyle name="Énfasis5 2 3 5 2 2" xfId="3749"/>
    <cellStyle name="Énfasis5 2 3 5 2 3" xfId="4939"/>
    <cellStyle name="Énfasis5 2 3 5 3" xfId="1296"/>
    <cellStyle name="Énfasis5 2 3 5 4" xfId="1297"/>
    <cellStyle name="Énfasis5 2 3 5 4 2" xfId="3750"/>
    <cellStyle name="Énfasis5 2 3 5 4 3" xfId="4940"/>
    <cellStyle name="Énfasis5 2 3 5 5" xfId="1298"/>
    <cellStyle name="Énfasis5 2 3 5 5 2" xfId="3751"/>
    <cellStyle name="Énfasis5 2 3 5 6" xfId="3748"/>
    <cellStyle name="Énfasis5 2 3 5_INST $" xfId="1299"/>
    <cellStyle name="Énfasis5 2 3 6" xfId="1300"/>
    <cellStyle name="Énfasis5 2 3 6 2" xfId="1301"/>
    <cellStyle name="Énfasis5 2 3 6 2 2" xfId="3753"/>
    <cellStyle name="Énfasis5 2 3 6 2 3" xfId="4941"/>
    <cellStyle name="Énfasis5 2 3 6 3" xfId="1302"/>
    <cellStyle name="Énfasis5 2 3 6 4" xfId="1303"/>
    <cellStyle name="Énfasis5 2 3 6 4 2" xfId="3754"/>
    <cellStyle name="Énfasis5 2 3 6 4 3" xfId="4942"/>
    <cellStyle name="Énfasis5 2 3 6 5" xfId="1304"/>
    <cellStyle name="Énfasis5 2 3 6 5 2" xfId="3755"/>
    <cellStyle name="Énfasis5 2 3 6 6" xfId="3752"/>
    <cellStyle name="Énfasis5 2 3 6_INST $" xfId="1305"/>
    <cellStyle name="Énfasis5 2 3 7" xfId="1306"/>
    <cellStyle name="Énfasis5 2 3 7 2" xfId="3756"/>
    <cellStyle name="Énfasis5 2 3 7 3" xfId="4943"/>
    <cellStyle name="Énfasis5 2 3 8" xfId="1307"/>
    <cellStyle name="Énfasis5 2 3 8 2" xfId="3757"/>
    <cellStyle name="Énfasis5 2 3 8 3" xfId="4944"/>
    <cellStyle name="Énfasis5 2 3 9" xfId="1308"/>
    <cellStyle name="Énfasis5 2 3 9 2" xfId="3758"/>
    <cellStyle name="Énfasis5 2 3_AVANCE PROTECCIÓN" xfId="1309"/>
    <cellStyle name="Énfasis5 2 4" xfId="3745"/>
    <cellStyle name="Énfasis5 2_Listado_web" xfId="1310"/>
    <cellStyle name="Énfasis5 3" xfId="1311"/>
    <cellStyle name="Énfasis5 3 2" xfId="3759"/>
    <cellStyle name="Énfasis5 4" xfId="1312"/>
    <cellStyle name="Énfasis5 4 2" xfId="3760"/>
    <cellStyle name="Énfasis5 5" xfId="1313"/>
    <cellStyle name="Énfasis5 5 2" xfId="3761"/>
    <cellStyle name="Énfasis5 6" xfId="1314"/>
    <cellStyle name="Énfasis5 6 2" xfId="3762"/>
    <cellStyle name="Énfasis5 7" xfId="1315"/>
    <cellStyle name="Énfasis5 7 2" xfId="3763"/>
    <cellStyle name="Énfasis5 8" xfId="1316"/>
    <cellStyle name="Énfasis5 8 2" xfId="3764"/>
    <cellStyle name="Énfasis5 9" xfId="1317"/>
    <cellStyle name="Énfasis5 9 2" xfId="3765"/>
    <cellStyle name="Énfasis6" xfId="1318" builtinId="49" customBuiltin="1"/>
    <cellStyle name="Énfasis6 10" xfId="1319"/>
    <cellStyle name="Énfasis6 10 2" xfId="3767"/>
    <cellStyle name="Énfasis6 11" xfId="1320"/>
    <cellStyle name="Énfasis6 11 2" xfId="3768"/>
    <cellStyle name="Énfasis6 12" xfId="3766"/>
    <cellStyle name="Énfasis6 2" xfId="1321"/>
    <cellStyle name="Énfasis6 2 2" xfId="1322"/>
    <cellStyle name="Énfasis6 2 2 2" xfId="3770"/>
    <cellStyle name="Énfasis6 2 3" xfId="1323"/>
    <cellStyle name="Énfasis6 2 3 10" xfId="3771"/>
    <cellStyle name="Énfasis6 2 3 2" xfId="1324"/>
    <cellStyle name="Énfasis6 2 3 3" xfId="1325"/>
    <cellStyle name="Énfasis6 2 3 4" xfId="1326"/>
    <cellStyle name="Énfasis6 2 3 5" xfId="1327"/>
    <cellStyle name="Énfasis6 2 3 5 2" xfId="1328"/>
    <cellStyle name="Énfasis6 2 3 5 2 2" xfId="3773"/>
    <cellStyle name="Énfasis6 2 3 5 2 3" xfId="4946"/>
    <cellStyle name="Énfasis6 2 3 5 3" xfId="1329"/>
    <cellStyle name="Énfasis6 2 3 5 4" xfId="1330"/>
    <cellStyle name="Énfasis6 2 3 5 4 2" xfId="3774"/>
    <cellStyle name="Énfasis6 2 3 5 4 3" xfId="4947"/>
    <cellStyle name="Énfasis6 2 3 5 5" xfId="1331"/>
    <cellStyle name="Énfasis6 2 3 5 5 2" xfId="3775"/>
    <cellStyle name="Énfasis6 2 3 5 6" xfId="3772"/>
    <cellStyle name="Énfasis6 2 3 5_INST $" xfId="1332"/>
    <cellStyle name="Énfasis6 2 3 6" xfId="1333"/>
    <cellStyle name="Énfasis6 2 3 6 2" xfId="1334"/>
    <cellStyle name="Énfasis6 2 3 6 2 2" xfId="3777"/>
    <cellStyle name="Énfasis6 2 3 6 2 3" xfId="4948"/>
    <cellStyle name="Énfasis6 2 3 6 3" xfId="1335"/>
    <cellStyle name="Énfasis6 2 3 6 4" xfId="1336"/>
    <cellStyle name="Énfasis6 2 3 6 4 2" xfId="3778"/>
    <cellStyle name="Énfasis6 2 3 6 4 3" xfId="4949"/>
    <cellStyle name="Énfasis6 2 3 6 5" xfId="1337"/>
    <cellStyle name="Énfasis6 2 3 6 5 2" xfId="3779"/>
    <cellStyle name="Énfasis6 2 3 6 6" xfId="3776"/>
    <cellStyle name="Énfasis6 2 3 6_INST $" xfId="1338"/>
    <cellStyle name="Énfasis6 2 3 7" xfId="1339"/>
    <cellStyle name="Énfasis6 2 3 7 2" xfId="3780"/>
    <cellStyle name="Énfasis6 2 3 7 3" xfId="4950"/>
    <cellStyle name="Énfasis6 2 3 8" xfId="1340"/>
    <cellStyle name="Énfasis6 2 3 8 2" xfId="3781"/>
    <cellStyle name="Énfasis6 2 3 8 3" xfId="4951"/>
    <cellStyle name="Énfasis6 2 3 9" xfId="1341"/>
    <cellStyle name="Énfasis6 2 3 9 2" xfId="3782"/>
    <cellStyle name="Énfasis6 2 3_AVANCE PROTECCIÓN" xfId="1342"/>
    <cellStyle name="Énfasis6 2 4" xfId="3769"/>
    <cellStyle name="Énfasis6 2_Listado_web" xfId="1343"/>
    <cellStyle name="Énfasis6 3" xfId="1344"/>
    <cellStyle name="Énfasis6 3 2" xfId="3783"/>
    <cellStyle name="Énfasis6 4" xfId="1345"/>
    <cellStyle name="Énfasis6 4 2" xfId="3784"/>
    <cellStyle name="Énfasis6 5" xfId="1346"/>
    <cellStyle name="Énfasis6 5 2" xfId="3785"/>
    <cellStyle name="Énfasis6 6" xfId="1347"/>
    <cellStyle name="Énfasis6 6 2" xfId="3786"/>
    <cellStyle name="Énfasis6 7" xfId="1348"/>
    <cellStyle name="Énfasis6 7 2" xfId="3787"/>
    <cellStyle name="Énfasis6 8" xfId="1349"/>
    <cellStyle name="Énfasis6 8 2" xfId="3788"/>
    <cellStyle name="Énfasis6 9" xfId="1350"/>
    <cellStyle name="Énfasis6 9 2" xfId="3789"/>
    <cellStyle name="Entrada" xfId="1351" builtinId="20" customBuiltin="1"/>
    <cellStyle name="Entrada 10" xfId="1352"/>
    <cellStyle name="Entrada 10 2" xfId="3791"/>
    <cellStyle name="Entrada 11" xfId="1353"/>
    <cellStyle name="Entrada 11 2" xfId="3792"/>
    <cellStyle name="Entrada 12" xfId="3790"/>
    <cellStyle name="Entrada 2" xfId="1354"/>
    <cellStyle name="Entrada 2 2" xfId="1355"/>
    <cellStyle name="Entrada 2 2 2" xfId="3794"/>
    <cellStyle name="Entrada 2 3" xfId="1356"/>
    <cellStyle name="Entrada 2 3 10" xfId="3795"/>
    <cellStyle name="Entrada 2 3 2" xfId="1357"/>
    <cellStyle name="Entrada 2 3 3" xfId="1358"/>
    <cellStyle name="Entrada 2 3 4" xfId="1359"/>
    <cellStyle name="Entrada 2 3 5" xfId="1360"/>
    <cellStyle name="Entrada 2 3 5 2" xfId="1361"/>
    <cellStyle name="Entrada 2 3 5 2 2" xfId="3797"/>
    <cellStyle name="Entrada 2 3 5 2 3" xfId="4952"/>
    <cellStyle name="Entrada 2 3 5 3" xfId="1362"/>
    <cellStyle name="Entrada 2 3 5 4" xfId="1363"/>
    <cellStyle name="Entrada 2 3 5 4 2" xfId="3798"/>
    <cellStyle name="Entrada 2 3 5 4 3" xfId="4953"/>
    <cellStyle name="Entrada 2 3 5 5" xfId="1364"/>
    <cellStyle name="Entrada 2 3 5 5 2" xfId="3799"/>
    <cellStyle name="Entrada 2 3 5 6" xfId="3796"/>
    <cellStyle name="Entrada 2 3 5_INST $" xfId="1365"/>
    <cellStyle name="Entrada 2 3 6" xfId="1366"/>
    <cellStyle name="Entrada 2 3 6 2" xfId="1367"/>
    <cellStyle name="Entrada 2 3 6 2 2" xfId="3801"/>
    <cellStyle name="Entrada 2 3 6 2 3" xfId="4954"/>
    <cellStyle name="Entrada 2 3 6 3" xfId="1368"/>
    <cellStyle name="Entrada 2 3 6 4" xfId="1369"/>
    <cellStyle name="Entrada 2 3 6 4 2" xfId="3802"/>
    <cellStyle name="Entrada 2 3 6 4 3" xfId="4955"/>
    <cellStyle name="Entrada 2 3 6 5" xfId="1370"/>
    <cellStyle name="Entrada 2 3 6 5 2" xfId="3803"/>
    <cellStyle name="Entrada 2 3 6 6" xfId="3800"/>
    <cellStyle name="Entrada 2 3 6_INST $" xfId="1371"/>
    <cellStyle name="Entrada 2 3 7" xfId="1372"/>
    <cellStyle name="Entrada 2 3 7 2" xfId="3804"/>
    <cellStyle name="Entrada 2 3 7 3" xfId="4956"/>
    <cellStyle name="Entrada 2 3 8" xfId="1373"/>
    <cellStyle name="Entrada 2 3 8 2" xfId="3805"/>
    <cellStyle name="Entrada 2 3 8 3" xfId="4957"/>
    <cellStyle name="Entrada 2 3 9" xfId="1374"/>
    <cellStyle name="Entrada 2 3 9 2" xfId="3806"/>
    <cellStyle name="Entrada 2 3_AVANCE PROTECCIÓN" xfId="1375"/>
    <cellStyle name="Entrada 2 4" xfId="3793"/>
    <cellStyle name="Entrada 2_Listado_web" xfId="1376"/>
    <cellStyle name="Entrada 3" xfId="1377"/>
    <cellStyle name="Entrada 3 2" xfId="3807"/>
    <cellStyle name="Entrada 4" xfId="1378"/>
    <cellStyle name="Entrada 4 2" xfId="3808"/>
    <cellStyle name="Entrada 5" xfId="1379"/>
    <cellStyle name="Entrada 5 2" xfId="3809"/>
    <cellStyle name="Entrada 6" xfId="1380"/>
    <cellStyle name="Entrada 6 2" xfId="3810"/>
    <cellStyle name="Entrada 7" xfId="1381"/>
    <cellStyle name="Entrada 7 2" xfId="3811"/>
    <cellStyle name="Entrada 8" xfId="1382"/>
    <cellStyle name="Entrada 8 2" xfId="3812"/>
    <cellStyle name="Entrada 9" xfId="1383"/>
    <cellStyle name="Entrada 9 2" xfId="3813"/>
    <cellStyle name="Hipervínculo" xfId="6639" builtinId="8"/>
    <cellStyle name="Incorrecto" xfId="1384" builtinId="27" customBuiltin="1"/>
    <cellStyle name="Incorrecto 10" xfId="1385"/>
    <cellStyle name="Incorrecto 10 2" xfId="3815"/>
    <cellStyle name="Incorrecto 11" xfId="1386"/>
    <cellStyle name="Incorrecto 11 2" xfId="3816"/>
    <cellStyle name="Incorrecto 12" xfId="3814"/>
    <cellStyle name="Incorrecto 2" xfId="1387"/>
    <cellStyle name="Incorrecto 2 2" xfId="1388"/>
    <cellStyle name="Incorrecto 2 2 2" xfId="3818"/>
    <cellStyle name="Incorrecto 2 3" xfId="1389"/>
    <cellStyle name="Incorrecto 2 3 10" xfId="3819"/>
    <cellStyle name="Incorrecto 2 3 2" xfId="1390"/>
    <cellStyle name="Incorrecto 2 3 3" xfId="1391"/>
    <cellStyle name="Incorrecto 2 3 4" xfId="1392"/>
    <cellStyle name="Incorrecto 2 3 5" xfId="1393"/>
    <cellStyle name="Incorrecto 2 3 5 2" xfId="1394"/>
    <cellStyle name="Incorrecto 2 3 5 2 2" xfId="3821"/>
    <cellStyle name="Incorrecto 2 3 5 2 3" xfId="4958"/>
    <cellStyle name="Incorrecto 2 3 5 3" xfId="1395"/>
    <cellStyle name="Incorrecto 2 3 5 4" xfId="1396"/>
    <cellStyle name="Incorrecto 2 3 5 4 2" xfId="3822"/>
    <cellStyle name="Incorrecto 2 3 5 4 3" xfId="4959"/>
    <cellStyle name="Incorrecto 2 3 5 5" xfId="1397"/>
    <cellStyle name="Incorrecto 2 3 5 5 2" xfId="3823"/>
    <cellStyle name="Incorrecto 2 3 5 6" xfId="3820"/>
    <cellStyle name="Incorrecto 2 3 5_INST $" xfId="1398"/>
    <cellStyle name="Incorrecto 2 3 6" xfId="1399"/>
    <cellStyle name="Incorrecto 2 3 6 2" xfId="1400"/>
    <cellStyle name="Incorrecto 2 3 6 2 2" xfId="3825"/>
    <cellStyle name="Incorrecto 2 3 6 2 3" xfId="4960"/>
    <cellStyle name="Incorrecto 2 3 6 3" xfId="1401"/>
    <cellStyle name="Incorrecto 2 3 6 4" xfId="1402"/>
    <cellStyle name="Incorrecto 2 3 6 4 2" xfId="3826"/>
    <cellStyle name="Incorrecto 2 3 6 4 3" xfId="4961"/>
    <cellStyle name="Incorrecto 2 3 6 5" xfId="1403"/>
    <cellStyle name="Incorrecto 2 3 6 5 2" xfId="3827"/>
    <cellStyle name="Incorrecto 2 3 6 6" xfId="3824"/>
    <cellStyle name="Incorrecto 2 3 6_INST $" xfId="1404"/>
    <cellStyle name="Incorrecto 2 3 7" xfId="1405"/>
    <cellStyle name="Incorrecto 2 3 7 2" xfId="3828"/>
    <cellStyle name="Incorrecto 2 3 7 3" xfId="4962"/>
    <cellStyle name="Incorrecto 2 3 8" xfId="1406"/>
    <cellStyle name="Incorrecto 2 3 8 2" xfId="3829"/>
    <cellStyle name="Incorrecto 2 3 8 3" xfId="4963"/>
    <cellStyle name="Incorrecto 2 3 9" xfId="1407"/>
    <cellStyle name="Incorrecto 2 3 9 2" xfId="3830"/>
    <cellStyle name="Incorrecto 2 3_AVANCE PROTECCIÓN" xfId="1408"/>
    <cellStyle name="Incorrecto 2 4" xfId="3817"/>
    <cellStyle name="Incorrecto 2_Listado_web" xfId="1409"/>
    <cellStyle name="Incorrecto 3" xfId="1410"/>
    <cellStyle name="Incorrecto 3 2" xfId="3831"/>
    <cellStyle name="Incorrecto 4" xfId="1411"/>
    <cellStyle name="Incorrecto 4 2" xfId="3832"/>
    <cellStyle name="Incorrecto 5" xfId="1412"/>
    <cellStyle name="Incorrecto 5 2" xfId="3833"/>
    <cellStyle name="Incorrecto 6" xfId="1413"/>
    <cellStyle name="Incorrecto 6 2" xfId="3834"/>
    <cellStyle name="Incorrecto 7" xfId="1414"/>
    <cellStyle name="Incorrecto 7 2" xfId="3835"/>
    <cellStyle name="Incorrecto 8" xfId="1415"/>
    <cellStyle name="Incorrecto 8 2" xfId="3836"/>
    <cellStyle name="Incorrecto 9" xfId="1416"/>
    <cellStyle name="Incorrecto 9 2" xfId="3837"/>
    <cellStyle name="Millares" xfId="6641" builtinId="3"/>
    <cellStyle name="Millares [0]" xfId="6640" builtinId="6"/>
    <cellStyle name="Millares 10" xfId="1417"/>
    <cellStyle name="Millares 10 2" xfId="1418"/>
    <cellStyle name="Millares 10 2 2" xfId="1419"/>
    <cellStyle name="Millares 10 2 2 2" xfId="4966"/>
    <cellStyle name="Millares 10 2 3" xfId="4965"/>
    <cellStyle name="Millares 10 3" xfId="1420"/>
    <cellStyle name="Millares 10 3 2" xfId="1421"/>
    <cellStyle name="Millares 10 3 2 2" xfId="1422"/>
    <cellStyle name="Millares 10 3 2 2 2" xfId="4969"/>
    <cellStyle name="Millares 10 3 2 3" xfId="4968"/>
    <cellStyle name="Millares 10 3 3" xfId="1423"/>
    <cellStyle name="Millares 10 3 3 2" xfId="4970"/>
    <cellStyle name="Millares 10 3 4" xfId="4967"/>
    <cellStyle name="Millares 10 4" xfId="1424"/>
    <cellStyle name="Millares 10 4 2" xfId="4971"/>
    <cellStyle name="Millares 10 5" xfId="4964"/>
    <cellStyle name="Millares 11" xfId="1425"/>
    <cellStyle name="Millares 11 2" xfId="1426"/>
    <cellStyle name="Millares 11 2 2" xfId="4973"/>
    <cellStyle name="Millares 11 3" xfId="4972"/>
    <cellStyle name="Millares 12" xfId="1427"/>
    <cellStyle name="Millares 12 10" xfId="1428"/>
    <cellStyle name="Millares 12 10 2" xfId="4974"/>
    <cellStyle name="Millares 12 2" xfId="1429"/>
    <cellStyle name="Millares 12 2 2" xfId="1430"/>
    <cellStyle name="Millares 12 2 2 2" xfId="4976"/>
    <cellStyle name="Millares 12 2 3" xfId="4975"/>
    <cellStyle name="Millares 12 3" xfId="1431"/>
    <cellStyle name="Millares 12 3 2" xfId="1432"/>
    <cellStyle name="Millares 12 3 2 2" xfId="4978"/>
    <cellStyle name="Millares 12 3 3" xfId="4977"/>
    <cellStyle name="Millares 12 4" xfId="1433"/>
    <cellStyle name="Millares 12 4 2" xfId="4979"/>
    <cellStyle name="Millares 12 5" xfId="1434"/>
    <cellStyle name="Millares 12 5 2" xfId="4980"/>
    <cellStyle name="Millares 12 6" xfId="1435"/>
    <cellStyle name="Millares 12 6 2" xfId="4981"/>
    <cellStyle name="Millares 12 7" xfId="1436"/>
    <cellStyle name="Millares 12 7 2" xfId="1437"/>
    <cellStyle name="Millares 12 7 2 2" xfId="4983"/>
    <cellStyle name="Millares 12 7 3" xfId="4982"/>
    <cellStyle name="Millares 12 8" xfId="1438"/>
    <cellStyle name="Millares 12 8 2" xfId="1439"/>
    <cellStyle name="Millares 12 8 2 2" xfId="4985"/>
    <cellStyle name="Millares 12 8 3" xfId="1440"/>
    <cellStyle name="Millares 12 8 3 2" xfId="1441"/>
    <cellStyle name="Millares 12 8 3 2 2" xfId="4987"/>
    <cellStyle name="Millares 12 8 3 3" xfId="4986"/>
    <cellStyle name="Millares 12 8 4" xfId="1442"/>
    <cellStyle name="Millares 12 8 4 2" xfId="4988"/>
    <cellStyle name="Millares 12 8 5" xfId="4984"/>
    <cellStyle name="Millares 12 9" xfId="1443"/>
    <cellStyle name="Millares 12 9 2" xfId="4989"/>
    <cellStyle name="Millares 13" xfId="1444"/>
    <cellStyle name="Millares 13 2" xfId="1445"/>
    <cellStyle name="Millares 13 2 2" xfId="1446"/>
    <cellStyle name="Millares 13 2 2 2" xfId="4992"/>
    <cellStyle name="Millares 13 2 3" xfId="4991"/>
    <cellStyle name="Millares 13 3" xfId="1447"/>
    <cellStyle name="Millares 13 3 2" xfId="1448"/>
    <cellStyle name="Millares 13 3 2 2" xfId="4994"/>
    <cellStyle name="Millares 13 3 3" xfId="4993"/>
    <cellStyle name="Millares 13 4" xfId="1449"/>
    <cellStyle name="Millares 13 4 2" xfId="4995"/>
    <cellStyle name="Millares 13 5" xfId="4990"/>
    <cellStyle name="Millares 14" xfId="1450"/>
    <cellStyle name="Millares 14 10" xfId="1451"/>
    <cellStyle name="Millares 14 10 2" xfId="4996"/>
    <cellStyle name="Millares 14 2" xfId="1452"/>
    <cellStyle name="Millares 14 2 2" xfId="1453"/>
    <cellStyle name="Millares 14 2 2 2" xfId="4998"/>
    <cellStyle name="Millares 14 2 3" xfId="4997"/>
    <cellStyle name="Millares 14 3" xfId="1454"/>
    <cellStyle name="Millares 14 3 2" xfId="1455"/>
    <cellStyle name="Millares 14 3 2 2" xfId="5000"/>
    <cellStyle name="Millares 14 3 3" xfId="4999"/>
    <cellStyle name="Millares 14 4" xfId="1456"/>
    <cellStyle name="Millares 14 4 2" xfId="5001"/>
    <cellStyle name="Millares 14 5" xfId="1457"/>
    <cellStyle name="Millares 14 5 2" xfId="5002"/>
    <cellStyle name="Millares 14 6" xfId="1458"/>
    <cellStyle name="Millares 14 6 2" xfId="5003"/>
    <cellStyle name="Millares 14 7" xfId="1459"/>
    <cellStyle name="Millares 14 7 2" xfId="1460"/>
    <cellStyle name="Millares 14 7 2 2" xfId="5005"/>
    <cellStyle name="Millares 14 7 3" xfId="5004"/>
    <cellStyle name="Millares 14 8" xfId="1461"/>
    <cellStyle name="Millares 14 8 2" xfId="1462"/>
    <cellStyle name="Millares 14 8 2 2" xfId="5007"/>
    <cellStyle name="Millares 14 8 3" xfId="1463"/>
    <cellStyle name="Millares 14 8 3 2" xfId="1464"/>
    <cellStyle name="Millares 14 8 3 2 2" xfId="5009"/>
    <cellStyle name="Millares 14 8 3 3" xfId="5008"/>
    <cellStyle name="Millares 14 8 4" xfId="1465"/>
    <cellStyle name="Millares 14 8 4 2" xfId="5010"/>
    <cellStyle name="Millares 14 8 5" xfId="5006"/>
    <cellStyle name="Millares 14 9" xfId="1466"/>
    <cellStyle name="Millares 14 9 2" xfId="5011"/>
    <cellStyle name="Millares 15" xfId="1467"/>
    <cellStyle name="Millares 15 2" xfId="1468"/>
    <cellStyle name="Millares 15 2 2" xfId="5013"/>
    <cellStyle name="Millares 15 3" xfId="5012"/>
    <cellStyle name="Millares 16" xfId="1469"/>
    <cellStyle name="Millares 16 2" xfId="1470"/>
    <cellStyle name="Millares 16 2 2" xfId="5015"/>
    <cellStyle name="Millares 16 3" xfId="5014"/>
    <cellStyle name="Millares 17" xfId="1471"/>
    <cellStyle name="Millares 17 2" xfId="5016"/>
    <cellStyle name="Millares 18" xfId="1472"/>
    <cellStyle name="Millares 18 2" xfId="1473"/>
    <cellStyle name="Millares 18 2 2" xfId="5018"/>
    <cellStyle name="Millares 18 3" xfId="5017"/>
    <cellStyle name="Millares 19" xfId="1474"/>
    <cellStyle name="Millares 19 2" xfId="1475"/>
    <cellStyle name="Millares 19 2 2" xfId="1476"/>
    <cellStyle name="Millares 19 2 2 2" xfId="5021"/>
    <cellStyle name="Millares 19 2 3" xfId="1477"/>
    <cellStyle name="Millares 19 2 4" xfId="5020"/>
    <cellStyle name="Millares 19 3" xfId="1478"/>
    <cellStyle name="Millares 19 3 2" xfId="1479"/>
    <cellStyle name="Millares 19 4" xfId="1480"/>
    <cellStyle name="Millares 19 4 2" xfId="5023"/>
    <cellStyle name="Millares 19 5" xfId="5019"/>
    <cellStyle name="Millares 2" xfId="1481"/>
    <cellStyle name="Millares 2 2" xfId="1482"/>
    <cellStyle name="Millares 2 2 2" xfId="1483"/>
    <cellStyle name="Millares 2 2 2 2" xfId="1484"/>
    <cellStyle name="Millares 2 2 2 2 2" xfId="1485"/>
    <cellStyle name="Millares 2 2 2 3" xfId="1486"/>
    <cellStyle name="Millares 2 2 3" xfId="1487"/>
    <cellStyle name="Millares 2 2 3 2" xfId="1488"/>
    <cellStyle name="Millares 2 2 4" xfId="1489"/>
    <cellStyle name="Millares 2 2 5" xfId="1490"/>
    <cellStyle name="Millares 2 3" xfId="1491"/>
    <cellStyle name="Millares 2 3 2" xfId="1492"/>
    <cellStyle name="Millares 2 3 2 2" xfId="1493"/>
    <cellStyle name="Millares 2 3 3" xfId="1494"/>
    <cellStyle name="Millares 2 3 4" xfId="1495"/>
    <cellStyle name="Millares 2 4" xfId="1496"/>
    <cellStyle name="Millares 2 4 2" xfId="1497"/>
    <cellStyle name="Millares 2 4 3" xfId="1498"/>
    <cellStyle name="Millares 2 5" xfId="1499"/>
    <cellStyle name="Millares 2 5 2" xfId="1500"/>
    <cellStyle name="Millares 2 5 2 2" xfId="1501"/>
    <cellStyle name="Millares 2 5 2 2 2" xfId="5026"/>
    <cellStyle name="Millares 2 5 2 3" xfId="5025"/>
    <cellStyle name="Millares 2 5 3" xfId="1502"/>
    <cellStyle name="Millares 2 5 3 2" xfId="1503"/>
    <cellStyle name="Millares 2 5 3 2 2" xfId="5028"/>
    <cellStyle name="Millares 2 5 3 3" xfId="5027"/>
    <cellStyle name="Millares 2 5 4" xfId="1504"/>
    <cellStyle name="Millares 2 5 4 2" xfId="5029"/>
    <cellStyle name="Millares 2 5 5" xfId="5024"/>
    <cellStyle name="Millares 2 6" xfId="1505"/>
    <cellStyle name="Millares 2 6 2" xfId="1506"/>
    <cellStyle name="Millares 2 7" xfId="1507"/>
    <cellStyle name="Millares 2 7 2" xfId="3838"/>
    <cellStyle name="Millares 2 8" xfId="1508"/>
    <cellStyle name="Millares 2 8 2" xfId="5030"/>
    <cellStyle name="Millares 2 9" xfId="1509"/>
    <cellStyle name="Millares 2_Hoja1" xfId="1510"/>
    <cellStyle name="Millares 20" xfId="1511"/>
    <cellStyle name="Millares 20 2" xfId="5031"/>
    <cellStyle name="Millares 21" xfId="1512"/>
    <cellStyle name="Millares 21 2" xfId="5032"/>
    <cellStyle name="Millares 22" xfId="1513"/>
    <cellStyle name="Millares 22 2" xfId="1514"/>
    <cellStyle name="Millares 22 2 2" xfId="5034"/>
    <cellStyle name="Millares 22 3" xfId="5033"/>
    <cellStyle name="Millares 23" xfId="1515"/>
    <cellStyle name="Millares 23 2" xfId="5035"/>
    <cellStyle name="Millares 24" xfId="1516"/>
    <cellStyle name="Millares 24 2" xfId="1517"/>
    <cellStyle name="Millares 24 2 2" xfId="5037"/>
    <cellStyle name="Millares 24 3" xfId="1518"/>
    <cellStyle name="Millares 24 3 2" xfId="1519"/>
    <cellStyle name="Millares 24 3 2 2" xfId="5039"/>
    <cellStyle name="Millares 24 3 3" xfId="5038"/>
    <cellStyle name="Millares 24 4" xfId="1520"/>
    <cellStyle name="Millares 24 4 2" xfId="5040"/>
    <cellStyle name="Millares 24 5" xfId="5036"/>
    <cellStyle name="Millares 25" xfId="1521"/>
    <cellStyle name="Millares 25 2" xfId="3839"/>
    <cellStyle name="Millares 26" xfId="1522"/>
    <cellStyle name="Millares 26 2" xfId="1523"/>
    <cellStyle name="Millares 26 2 2" xfId="3840"/>
    <cellStyle name="Millares 26 3" xfId="1524"/>
    <cellStyle name="Millares 26 3 2" xfId="5042"/>
    <cellStyle name="Millares 26 4" xfId="5041"/>
    <cellStyle name="Millares 27" xfId="1525"/>
    <cellStyle name="Millares 27 2" xfId="1526"/>
    <cellStyle name="Millares 27 2 2" xfId="3842"/>
    <cellStyle name="Millares 27 3" xfId="3841"/>
    <cellStyle name="Millares 28" xfId="1527"/>
    <cellStyle name="Millares 28 2" xfId="1528"/>
    <cellStyle name="Millares 28 2 2" xfId="3844"/>
    <cellStyle name="Millares 28 3" xfId="3843"/>
    <cellStyle name="Millares 29" xfId="1529"/>
    <cellStyle name="Millares 29 2" xfId="1530"/>
    <cellStyle name="Millares 29 2 2" xfId="3846"/>
    <cellStyle name="Millares 29 3" xfId="3845"/>
    <cellStyle name="Millares 3" xfId="1531"/>
    <cellStyle name="Millares 3 10" xfId="5043"/>
    <cellStyle name="Millares 3 2" xfId="1532"/>
    <cellStyle name="Millares 3 2 2" xfId="1533"/>
    <cellStyle name="Millares 3 2 2 2" xfId="5045"/>
    <cellStyle name="Millares 3 2 3" xfId="5044"/>
    <cellStyle name="Millares 3 3" xfId="1534"/>
    <cellStyle name="Millares 3 3 2" xfId="1535"/>
    <cellStyle name="Millares 3 3 2 2" xfId="1536"/>
    <cellStyle name="Millares 3 3 3" xfId="1537"/>
    <cellStyle name="Millares 3 4" xfId="1538"/>
    <cellStyle name="Millares 3 4 2" xfId="1539"/>
    <cellStyle name="Millares 3 4 2 2" xfId="5047"/>
    <cellStyle name="Millares 3 4 3" xfId="5046"/>
    <cellStyle name="Millares 3 5" xfId="1540"/>
    <cellStyle name="Millares 3 5 2" xfId="5048"/>
    <cellStyle name="Millares 3 6" xfId="1541"/>
    <cellStyle name="Millares 3 6 2" xfId="5049"/>
    <cellStyle name="Millares 3 7" xfId="1542"/>
    <cellStyle name="Millares 3 7 2" xfId="5050"/>
    <cellStyle name="Millares 3 8" xfId="1543"/>
    <cellStyle name="Millares 3 8 2" xfId="5051"/>
    <cellStyle name="Millares 3 9" xfId="1544"/>
    <cellStyle name="Millares 3 9 2" xfId="5052"/>
    <cellStyle name="Millares 3_Hoja1" xfId="1545"/>
    <cellStyle name="Millares 30" xfId="1546"/>
    <cellStyle name="Millares 30 2" xfId="5053"/>
    <cellStyle name="Millares 31" xfId="1547"/>
    <cellStyle name="Millares 31 2" xfId="5054"/>
    <cellStyle name="Millares 32" xfId="1548"/>
    <cellStyle name="Millares 32 2" xfId="1549"/>
    <cellStyle name="Millares 33" xfId="1550"/>
    <cellStyle name="Millares 33 2" xfId="3847"/>
    <cellStyle name="Millares 34" xfId="1551"/>
    <cellStyle name="Millares 34 2" xfId="1552"/>
    <cellStyle name="Millares 35" xfId="1553"/>
    <cellStyle name="Millares 35 2" xfId="1554"/>
    <cellStyle name="Millares 36" xfId="1555"/>
    <cellStyle name="Millares 36 2" xfId="5055"/>
    <cellStyle name="Millares 37" xfId="1556"/>
    <cellStyle name="Millares 37 2" xfId="1557"/>
    <cellStyle name="Millares 38" xfId="1558"/>
    <cellStyle name="Millares 38 2" xfId="5056"/>
    <cellStyle name="Millares 39" xfId="1559"/>
    <cellStyle name="Millares 4" xfId="1560"/>
    <cellStyle name="Millares 4 2" xfId="1561"/>
    <cellStyle name="Millares 4 2 2" xfId="1562"/>
    <cellStyle name="Millares 4 2 2 2" xfId="5059"/>
    <cellStyle name="Millares 4 2 3" xfId="5058"/>
    <cellStyle name="Millares 4 3" xfId="1563"/>
    <cellStyle name="Millares 4 3 2" xfId="5060"/>
    <cellStyle name="Millares 4 4" xfId="5057"/>
    <cellStyle name="Millares 40" xfId="1564"/>
    <cellStyle name="Millares 40 2" xfId="5061"/>
    <cellStyle name="Millares 5" xfId="1565"/>
    <cellStyle name="Millares 5 2" xfId="1566"/>
    <cellStyle name="Millares 5 2 2" xfId="5063"/>
    <cellStyle name="Millares 5 3" xfId="5062"/>
    <cellStyle name="Millares 6" xfId="1567"/>
    <cellStyle name="Millares 6 2" xfId="1568"/>
    <cellStyle name="Millares 6 2 2" xfId="1569"/>
    <cellStyle name="Millares 6 2 2 2" xfId="5066"/>
    <cellStyle name="Millares 6 2 3" xfId="5065"/>
    <cellStyle name="Millares 6 3" xfId="1570"/>
    <cellStyle name="Millares 6 3 2" xfId="1571"/>
    <cellStyle name="Millares 6 3 2 2" xfId="5068"/>
    <cellStyle name="Millares 6 3 3" xfId="5067"/>
    <cellStyle name="Millares 6 4" xfId="1572"/>
    <cellStyle name="Millares 6 4 2" xfId="1573"/>
    <cellStyle name="Millares 6 4 2 2" xfId="1574"/>
    <cellStyle name="Millares 6 4 2 2 2" xfId="5071"/>
    <cellStyle name="Millares 6 4 2 3" xfId="5070"/>
    <cellStyle name="Millares 6 4 3" xfId="1575"/>
    <cellStyle name="Millares 6 4 3 2" xfId="5072"/>
    <cellStyle name="Millares 6 4 4" xfId="5069"/>
    <cellStyle name="Millares 6 5" xfId="1576"/>
    <cellStyle name="Millares 6 5 2" xfId="5073"/>
    <cellStyle name="Millares 6 6" xfId="5064"/>
    <cellStyle name="Millares 7" xfId="1577"/>
    <cellStyle name="Millares 7 2" xfId="1578"/>
    <cellStyle name="Millares 7 2 2" xfId="1579"/>
    <cellStyle name="Millares 7 2 2 2" xfId="5076"/>
    <cellStyle name="Millares 7 2 3" xfId="5075"/>
    <cellStyle name="Millares 7 3" xfId="1580"/>
    <cellStyle name="Millares 7 3 2" xfId="1581"/>
    <cellStyle name="Millares 7 3 2 2" xfId="5078"/>
    <cellStyle name="Millares 7 3 3" xfId="5077"/>
    <cellStyle name="Millares 7 4" xfId="1582"/>
    <cellStyle name="Millares 7 4 2" xfId="1583"/>
    <cellStyle name="Millares 7 4 2 2" xfId="1584"/>
    <cellStyle name="Millares 7 4 2 2 2" xfId="5081"/>
    <cellStyle name="Millares 7 4 2 3" xfId="5080"/>
    <cellStyle name="Millares 7 4 3" xfId="1585"/>
    <cellStyle name="Millares 7 4 3 2" xfId="5082"/>
    <cellStyle name="Millares 7 4 4" xfId="5079"/>
    <cellStyle name="Millares 7 5" xfId="1586"/>
    <cellStyle name="Millares 7 5 2" xfId="5083"/>
    <cellStyle name="Millares 7 6" xfId="5074"/>
    <cellStyle name="Millares 8" xfId="1587"/>
    <cellStyle name="Millares 8 2" xfId="1588"/>
    <cellStyle name="Millares 8 2 2" xfId="1589"/>
    <cellStyle name="Millares 8 2 2 2" xfId="5086"/>
    <cellStyle name="Millares 8 2 3" xfId="5085"/>
    <cellStyle name="Millares 8 3" xfId="1590"/>
    <cellStyle name="Millares 8 3 2" xfId="1591"/>
    <cellStyle name="Millares 8 3 2 2" xfId="5088"/>
    <cellStyle name="Millares 8 3 3" xfId="5087"/>
    <cellStyle name="Millares 8 4" xfId="1592"/>
    <cellStyle name="Millares 8 4 2" xfId="1593"/>
    <cellStyle name="Millares 8 4 2 2" xfId="1594"/>
    <cellStyle name="Millares 8 4 2 2 2" xfId="5091"/>
    <cellStyle name="Millares 8 4 2 3" xfId="5090"/>
    <cellStyle name="Millares 8 4 3" xfId="1595"/>
    <cellStyle name="Millares 8 4 3 2" xfId="5092"/>
    <cellStyle name="Millares 8 4 4" xfId="5089"/>
    <cellStyle name="Millares 8 5" xfId="1596"/>
    <cellStyle name="Millares 8 5 2" xfId="5093"/>
    <cellStyle name="Millares 8 6" xfId="5084"/>
    <cellStyle name="Millares 9" xfId="1597"/>
    <cellStyle name="Millares 9 2" xfId="1598"/>
    <cellStyle name="Millares 9 2 2" xfId="1599"/>
    <cellStyle name="Millares 9 3" xfId="1600"/>
    <cellStyle name="Millares 9 3 2" xfId="1601"/>
    <cellStyle name="Millares 9 4" xfId="1602"/>
    <cellStyle name="Moneda 10" xfId="1603"/>
    <cellStyle name="Moneda 10 2" xfId="5094"/>
    <cellStyle name="Moneda 11" xfId="1604"/>
    <cellStyle name="Moneda 11 2" xfId="1605"/>
    <cellStyle name="Moneda 11 2 2" xfId="5096"/>
    <cellStyle name="Moneda 11 3" xfId="1606"/>
    <cellStyle name="Moneda 11 3 2" xfId="1607"/>
    <cellStyle name="Moneda 11 3 2 2" xfId="3849"/>
    <cellStyle name="Moneda 11 3 3" xfId="3848"/>
    <cellStyle name="Moneda 11 4" xfId="1608"/>
    <cellStyle name="Moneda 11 4 2" xfId="5097"/>
    <cellStyle name="Moneda 11 5" xfId="5095"/>
    <cellStyle name="Moneda 12" xfId="1609"/>
    <cellStyle name="Moneda 12 2" xfId="5098"/>
    <cellStyle name="Moneda 13" xfId="1610"/>
    <cellStyle name="Moneda 13 2" xfId="5099"/>
    <cellStyle name="Moneda 14" xfId="1611"/>
    <cellStyle name="Moneda 14 2" xfId="5100"/>
    <cellStyle name="Moneda 15" xfId="1612"/>
    <cellStyle name="Moneda 15 2" xfId="1613"/>
    <cellStyle name="Moneda 15 2 2" xfId="5102"/>
    <cellStyle name="Moneda 15 3" xfId="5101"/>
    <cellStyle name="Moneda 16" xfId="1614"/>
    <cellStyle name="Moneda 16 2" xfId="5103"/>
    <cellStyle name="Moneda 17" xfId="1615"/>
    <cellStyle name="Moneda 17 2" xfId="1616"/>
    <cellStyle name="Moneda 17 2 2" xfId="5105"/>
    <cellStyle name="Moneda 17 3" xfId="1617"/>
    <cellStyle name="Moneda 17 3 2" xfId="1618"/>
    <cellStyle name="Moneda 17 3 2 2" xfId="5107"/>
    <cellStyle name="Moneda 17 3 3" xfId="5106"/>
    <cellStyle name="Moneda 17 4" xfId="1619"/>
    <cellStyle name="Moneda 17 4 2" xfId="5108"/>
    <cellStyle name="Moneda 17 5" xfId="5104"/>
    <cellStyle name="Moneda 18" xfId="1620"/>
    <cellStyle name="Moneda 18 2" xfId="1621"/>
    <cellStyle name="Moneda 18 2 2" xfId="3850"/>
    <cellStyle name="Moneda 18 3" xfId="1622"/>
    <cellStyle name="Moneda 18 3 2" xfId="5110"/>
    <cellStyle name="Moneda 18 4" xfId="5109"/>
    <cellStyle name="Moneda 19" xfId="1623"/>
    <cellStyle name="Moneda 19 2" xfId="5111"/>
    <cellStyle name="Moneda 2" xfId="1624"/>
    <cellStyle name="Moneda 2 10" xfId="1625"/>
    <cellStyle name="Moneda 2 10 2" xfId="1626"/>
    <cellStyle name="Moneda 2 11" xfId="1627"/>
    <cellStyle name="Moneda 2 11 2" xfId="1628"/>
    <cellStyle name="Moneda 2 11 2 2" xfId="5113"/>
    <cellStyle name="Moneda 2 11 3" xfId="5112"/>
    <cellStyle name="Moneda 2 12" xfId="1629"/>
    <cellStyle name="Moneda 2 12 2" xfId="5114"/>
    <cellStyle name="Moneda 2 13" xfId="1630"/>
    <cellStyle name="Moneda 2 13 2" xfId="5115"/>
    <cellStyle name="Moneda 2 14" xfId="1631"/>
    <cellStyle name="Moneda 2 14 2" xfId="5116"/>
    <cellStyle name="Moneda 2 15" xfId="1632"/>
    <cellStyle name="Moneda 2 15 2" xfId="5117"/>
    <cellStyle name="Moneda 2 16" xfId="1633"/>
    <cellStyle name="Moneda 2 16 2" xfId="1634"/>
    <cellStyle name="Moneda 2 16 2 2" xfId="5119"/>
    <cellStyle name="Moneda 2 16 3" xfId="5118"/>
    <cellStyle name="Moneda 2 17" xfId="1635"/>
    <cellStyle name="Moneda 2 17 2" xfId="1636"/>
    <cellStyle name="Moneda 2 17 2 2" xfId="5121"/>
    <cellStyle name="Moneda 2 17 3" xfId="1637"/>
    <cellStyle name="Moneda 2 17 3 2" xfId="1638"/>
    <cellStyle name="Moneda 2 17 3 2 2" xfId="5123"/>
    <cellStyle name="Moneda 2 17 3 3" xfId="5122"/>
    <cellStyle name="Moneda 2 17 4" xfId="1639"/>
    <cellStyle name="Moneda 2 17 4 2" xfId="5124"/>
    <cellStyle name="Moneda 2 17 5" xfId="5120"/>
    <cellStyle name="Moneda 2 18" xfId="1640"/>
    <cellStyle name="Moneda 2 18 2" xfId="5125"/>
    <cellStyle name="Moneda 2 19" xfId="1641"/>
    <cellStyle name="Moneda 2 19 2" xfId="3851"/>
    <cellStyle name="Moneda 2 19 2 2" xfId="5890"/>
    <cellStyle name="Moneda 2 2" xfId="1642"/>
    <cellStyle name="Moneda 2 2 2" xfId="1643"/>
    <cellStyle name="Moneda 2 2 2 2" xfId="1644"/>
    <cellStyle name="Moneda 2 2 2 2 2" xfId="5128"/>
    <cellStyle name="Moneda 2 2 2 3" xfId="5127"/>
    <cellStyle name="Moneda 2 2 3" xfId="1645"/>
    <cellStyle name="Moneda 2 2 3 2" xfId="5129"/>
    <cellStyle name="Moneda 2 2 4" xfId="5126"/>
    <cellStyle name="Moneda 2 3" xfId="1646"/>
    <cellStyle name="Moneda 2 3 2" xfId="1647"/>
    <cellStyle name="Moneda 2 3 2 2" xfId="5131"/>
    <cellStyle name="Moneda 2 3 3" xfId="5130"/>
    <cellStyle name="Moneda 2 4" xfId="1648"/>
    <cellStyle name="Moneda 2 4 2" xfId="1649"/>
    <cellStyle name="Moneda 2 4 2 2" xfId="1650"/>
    <cellStyle name="Moneda 2 4 2 2 2" xfId="5134"/>
    <cellStyle name="Moneda 2 4 2 3" xfId="5133"/>
    <cellStyle name="Moneda 2 4 3" xfId="1651"/>
    <cellStyle name="Moneda 2 4 3 2" xfId="5135"/>
    <cellStyle name="Moneda 2 4 4" xfId="5132"/>
    <cellStyle name="Moneda 2 5" xfId="1652"/>
    <cellStyle name="Moneda 2 5 2" xfId="1653"/>
    <cellStyle name="Moneda 2 5 2 2" xfId="1654"/>
    <cellStyle name="Moneda 2 5 2 2 2" xfId="5138"/>
    <cellStyle name="Moneda 2 5 2 3" xfId="5137"/>
    <cellStyle name="Moneda 2 5 3" xfId="1655"/>
    <cellStyle name="Moneda 2 5 3 2" xfId="1656"/>
    <cellStyle name="Moneda 2 5 3 2 2" xfId="5140"/>
    <cellStyle name="Moneda 2 5 3 3" xfId="5139"/>
    <cellStyle name="Moneda 2 5 4" xfId="1657"/>
    <cellStyle name="Moneda 2 5 4 2" xfId="5141"/>
    <cellStyle name="Moneda 2 5 5" xfId="5136"/>
    <cellStyle name="Moneda 2 6" xfId="1658"/>
    <cellStyle name="Moneda 2 6 2" xfId="1659"/>
    <cellStyle name="Moneda 2 6 2 2" xfId="5143"/>
    <cellStyle name="Moneda 2 6 3" xfId="5142"/>
    <cellStyle name="Moneda 2 7" xfId="1660"/>
    <cellStyle name="Moneda 2 7 2" xfId="1661"/>
    <cellStyle name="Moneda 2 7 2 2" xfId="1662"/>
    <cellStyle name="Moneda 2 7 3" xfId="1663"/>
    <cellStyle name="Moneda 2 8" xfId="1664"/>
    <cellStyle name="Moneda 2 8 2" xfId="1665"/>
    <cellStyle name="Moneda 2 8 2 2" xfId="5145"/>
    <cellStyle name="Moneda 2 8 3" xfId="5144"/>
    <cellStyle name="Moneda 2 9" xfId="1666"/>
    <cellStyle name="Moneda 2 9 2" xfId="5146"/>
    <cellStyle name="Moneda 2_Hoja1" xfId="1667"/>
    <cellStyle name="Moneda 20" xfId="1668"/>
    <cellStyle name="Moneda 20 2" xfId="5147"/>
    <cellStyle name="Moneda 21" xfId="1669"/>
    <cellStyle name="Moneda 21 2" xfId="3852"/>
    <cellStyle name="Moneda 21 2 2" xfId="5891"/>
    <cellStyle name="Moneda 22" xfId="1670"/>
    <cellStyle name="Moneda 22 2" xfId="5148"/>
    <cellStyle name="Moneda 23" xfId="1671"/>
    <cellStyle name="Moneda 24" xfId="1672"/>
    <cellStyle name="Moneda 24 2" xfId="5149"/>
    <cellStyle name="Moneda 3" xfId="1673"/>
    <cellStyle name="Moneda 3 2" xfId="1674"/>
    <cellStyle name="Moneda 3 2 2" xfId="5151"/>
    <cellStyle name="Moneda 3 3" xfId="1675"/>
    <cellStyle name="Moneda 3 3 2" xfId="5152"/>
    <cellStyle name="Moneda 3 4" xfId="1676"/>
    <cellStyle name="Moneda 3 5" xfId="5150"/>
    <cellStyle name="Moneda 4" xfId="1677"/>
    <cellStyle name="Moneda 4 2" xfId="1678"/>
    <cellStyle name="Moneda 4 2 2" xfId="1679"/>
    <cellStyle name="Moneda 4 2 2 2" xfId="5155"/>
    <cellStyle name="Moneda 4 2 3" xfId="5154"/>
    <cellStyle name="Moneda 4 3" xfId="1680"/>
    <cellStyle name="Moneda 4 3 2" xfId="1681"/>
    <cellStyle name="Moneda 4 3 2 2" xfId="5157"/>
    <cellStyle name="Moneda 4 3 3" xfId="5156"/>
    <cellStyle name="Moneda 4 4" xfId="1682"/>
    <cellStyle name="Moneda 4 4 2" xfId="1683"/>
    <cellStyle name="Moneda 4 4 2 2" xfId="1684"/>
    <cellStyle name="Moneda 4 4 2 2 2" xfId="5160"/>
    <cellStyle name="Moneda 4 4 2 3" xfId="5159"/>
    <cellStyle name="Moneda 4 4 3" xfId="1685"/>
    <cellStyle name="Moneda 4 4 3 2" xfId="5161"/>
    <cellStyle name="Moneda 4 4 4" xfId="5158"/>
    <cellStyle name="Moneda 4 5" xfId="1686"/>
    <cellStyle name="Moneda 4 5 2" xfId="5162"/>
    <cellStyle name="Moneda 4 6" xfId="5153"/>
    <cellStyle name="Moneda 5" xfId="1687"/>
    <cellStyle name="Moneda 5 10" xfId="1688"/>
    <cellStyle name="Moneda 5 10 2" xfId="5163"/>
    <cellStyle name="Moneda 5 2" xfId="1689"/>
    <cellStyle name="Moneda 5 2 2" xfId="1690"/>
    <cellStyle name="Moneda 5 2 2 2" xfId="5165"/>
    <cellStyle name="Moneda 5 2 3" xfId="5164"/>
    <cellStyle name="Moneda 5 3" xfId="1691"/>
    <cellStyle name="Moneda 5 3 2" xfId="1692"/>
    <cellStyle name="Moneda 5 3 2 2" xfId="5167"/>
    <cellStyle name="Moneda 5 3 3" xfId="5166"/>
    <cellStyle name="Moneda 5 4" xfId="1693"/>
    <cellStyle name="Moneda 5 4 2" xfId="5168"/>
    <cellStyle name="Moneda 5 5" xfId="1694"/>
    <cellStyle name="Moneda 5 5 2" xfId="5169"/>
    <cellStyle name="Moneda 5 6" xfId="1695"/>
    <cellStyle name="Moneda 5 6 2" xfId="5170"/>
    <cellStyle name="Moneda 5 7" xfId="1696"/>
    <cellStyle name="Moneda 5 7 2" xfId="1697"/>
    <cellStyle name="Moneda 5 7 2 2" xfId="5172"/>
    <cellStyle name="Moneda 5 7 3" xfId="5171"/>
    <cellStyle name="Moneda 5 8" xfId="1698"/>
    <cellStyle name="Moneda 5 8 2" xfId="1699"/>
    <cellStyle name="Moneda 5 8 2 2" xfId="5174"/>
    <cellStyle name="Moneda 5 8 3" xfId="1700"/>
    <cellStyle name="Moneda 5 8 3 2" xfId="1701"/>
    <cellStyle name="Moneda 5 8 3 2 2" xfId="5176"/>
    <cellStyle name="Moneda 5 8 3 3" xfId="5175"/>
    <cellStyle name="Moneda 5 8 4" xfId="1702"/>
    <cellStyle name="Moneda 5 8 4 2" xfId="5177"/>
    <cellStyle name="Moneda 5 8 5" xfId="5173"/>
    <cellStyle name="Moneda 5 9" xfId="1703"/>
    <cellStyle name="Moneda 5 9 2" xfId="5178"/>
    <cellStyle name="Moneda 6" xfId="1704"/>
    <cellStyle name="Moneda 6 2" xfId="1705"/>
    <cellStyle name="Moneda 6 2 2" xfId="1706"/>
    <cellStyle name="Moneda 6 2 2 2" xfId="5181"/>
    <cellStyle name="Moneda 6 2 3" xfId="5180"/>
    <cellStyle name="Moneda 6 3" xfId="1707"/>
    <cellStyle name="Moneda 6 3 2" xfId="1708"/>
    <cellStyle name="Moneda 6 3 2 2" xfId="5183"/>
    <cellStyle name="Moneda 6 3 3" xfId="5182"/>
    <cellStyle name="Moneda 6 4" xfId="1709"/>
    <cellStyle name="Moneda 6 4 2" xfId="5184"/>
    <cellStyle name="Moneda 6 5" xfId="5179"/>
    <cellStyle name="Moneda 7" xfId="1710"/>
    <cellStyle name="Moneda 7 10" xfId="1711"/>
    <cellStyle name="Moneda 7 10 2" xfId="5185"/>
    <cellStyle name="Moneda 7 2" xfId="1712"/>
    <cellStyle name="Moneda 7 2 2" xfId="1713"/>
    <cellStyle name="Moneda 7 2 2 2" xfId="5187"/>
    <cellStyle name="Moneda 7 2 3" xfId="5186"/>
    <cellStyle name="Moneda 7 3" xfId="1714"/>
    <cellStyle name="Moneda 7 3 2" xfId="1715"/>
    <cellStyle name="Moneda 7 3 2 2" xfId="5189"/>
    <cellStyle name="Moneda 7 3 3" xfId="5188"/>
    <cellStyle name="Moneda 7 4" xfId="1716"/>
    <cellStyle name="Moneda 7 4 2" xfId="5190"/>
    <cellStyle name="Moneda 7 5" xfId="1717"/>
    <cellStyle name="Moneda 7 5 2" xfId="5191"/>
    <cellStyle name="Moneda 7 6" xfId="1718"/>
    <cellStyle name="Moneda 7 6 2" xfId="5192"/>
    <cellStyle name="Moneda 7 7" xfId="1719"/>
    <cellStyle name="Moneda 7 7 2" xfId="1720"/>
    <cellStyle name="Moneda 7 7 2 2" xfId="5194"/>
    <cellStyle name="Moneda 7 7 3" xfId="5193"/>
    <cellStyle name="Moneda 7 8" xfId="1721"/>
    <cellStyle name="Moneda 7 8 2" xfId="1722"/>
    <cellStyle name="Moneda 7 8 2 2" xfId="5196"/>
    <cellStyle name="Moneda 7 8 3" xfId="1723"/>
    <cellStyle name="Moneda 7 8 3 2" xfId="1724"/>
    <cellStyle name="Moneda 7 8 3 2 2" xfId="5198"/>
    <cellStyle name="Moneda 7 8 3 3" xfId="5197"/>
    <cellStyle name="Moneda 7 8 4" xfId="1725"/>
    <cellStyle name="Moneda 7 8 4 2" xfId="5199"/>
    <cellStyle name="Moneda 7 8 5" xfId="5195"/>
    <cellStyle name="Moneda 7 9" xfId="1726"/>
    <cellStyle name="Moneda 7 9 2" xfId="5200"/>
    <cellStyle name="Moneda 8" xfId="1727"/>
    <cellStyle name="Moneda 8 2" xfId="1728"/>
    <cellStyle name="Moneda 8 2 2" xfId="5202"/>
    <cellStyle name="Moneda 8 3" xfId="5201"/>
    <cellStyle name="Moneda 9" xfId="1729"/>
    <cellStyle name="Moneda 9 2" xfId="1730"/>
    <cellStyle name="Moneda 9 2 2" xfId="5204"/>
    <cellStyle name="Moneda 9 3" xfId="5203"/>
    <cellStyle name="Neutral" xfId="1731" builtinId="28" customBuiltin="1"/>
    <cellStyle name="Neutral 10" xfId="1732"/>
    <cellStyle name="Neutral 10 2" xfId="3854"/>
    <cellStyle name="Neutral 11" xfId="1733"/>
    <cellStyle name="Neutral 11 2" xfId="3855"/>
    <cellStyle name="Neutral 12" xfId="3853"/>
    <cellStyle name="Neutral 2" xfId="1734"/>
    <cellStyle name="Neutral 2 2" xfId="1735"/>
    <cellStyle name="Neutral 2 2 2" xfId="3857"/>
    <cellStyle name="Neutral 2 3" xfId="1736"/>
    <cellStyle name="Neutral 2 3 10" xfId="3858"/>
    <cellStyle name="Neutral 2 3 2" xfId="1737"/>
    <cellStyle name="Neutral 2 3 3" xfId="1738"/>
    <cellStyle name="Neutral 2 3 4" xfId="1739"/>
    <cellStyle name="Neutral 2 3 5" xfId="1740"/>
    <cellStyle name="Neutral 2 3 5 2" xfId="1741"/>
    <cellStyle name="Neutral 2 3 5 2 2" xfId="3860"/>
    <cellStyle name="Neutral 2 3 5 2 3" xfId="5205"/>
    <cellStyle name="Neutral 2 3 5 3" xfId="1742"/>
    <cellStyle name="Neutral 2 3 5 4" xfId="1743"/>
    <cellStyle name="Neutral 2 3 5 4 2" xfId="3861"/>
    <cellStyle name="Neutral 2 3 5 4 3" xfId="5206"/>
    <cellStyle name="Neutral 2 3 5 5" xfId="1744"/>
    <cellStyle name="Neutral 2 3 5 5 2" xfId="3862"/>
    <cellStyle name="Neutral 2 3 5 6" xfId="3859"/>
    <cellStyle name="Neutral 2 3 5_INST $" xfId="1745"/>
    <cellStyle name="Neutral 2 3 6" xfId="1746"/>
    <cellStyle name="Neutral 2 3 6 2" xfId="1747"/>
    <cellStyle name="Neutral 2 3 6 2 2" xfId="3864"/>
    <cellStyle name="Neutral 2 3 6 2 3" xfId="5207"/>
    <cellStyle name="Neutral 2 3 6 3" xfId="1748"/>
    <cellStyle name="Neutral 2 3 6 4" xfId="1749"/>
    <cellStyle name="Neutral 2 3 6 4 2" xfId="3865"/>
    <cellStyle name="Neutral 2 3 6 4 3" xfId="5208"/>
    <cellStyle name="Neutral 2 3 6 5" xfId="1750"/>
    <cellStyle name="Neutral 2 3 6 5 2" xfId="3866"/>
    <cellStyle name="Neutral 2 3 6 6" xfId="3863"/>
    <cellStyle name="Neutral 2 3 6_INST $" xfId="1751"/>
    <cellStyle name="Neutral 2 3 7" xfId="1752"/>
    <cellStyle name="Neutral 2 3 7 2" xfId="3867"/>
    <cellStyle name="Neutral 2 3 7 3" xfId="5209"/>
    <cellStyle name="Neutral 2 3 8" xfId="1753"/>
    <cellStyle name="Neutral 2 3 8 2" xfId="3868"/>
    <cellStyle name="Neutral 2 3 8 3" xfId="5210"/>
    <cellStyle name="Neutral 2 3 9" xfId="1754"/>
    <cellStyle name="Neutral 2 3 9 2" xfId="3869"/>
    <cellStyle name="Neutral 2 3_AVANCE PROTECCIÓN" xfId="1755"/>
    <cellStyle name="Neutral 2 4" xfId="3856"/>
    <cellStyle name="Neutral 2_Listado_web" xfId="1756"/>
    <cellStyle name="Neutral 3" xfId="1757"/>
    <cellStyle name="Neutral 3 2" xfId="3870"/>
    <cellStyle name="Neutral 4" xfId="1758"/>
    <cellStyle name="Neutral 4 2" xfId="3871"/>
    <cellStyle name="Neutral 5" xfId="1759"/>
    <cellStyle name="Neutral 5 2" xfId="3872"/>
    <cellStyle name="Neutral 6" xfId="1760"/>
    <cellStyle name="Neutral 6 2" xfId="3873"/>
    <cellStyle name="Neutral 7" xfId="1761"/>
    <cellStyle name="Neutral 7 2" xfId="3874"/>
    <cellStyle name="Neutral 8" xfId="1762"/>
    <cellStyle name="Neutral 8 2" xfId="3875"/>
    <cellStyle name="Neutral 9" xfId="1763"/>
    <cellStyle name="Neutral 9 2" xfId="3876"/>
    <cellStyle name="Normal" xfId="0" builtinId="0"/>
    <cellStyle name="Normal 10" xfId="1764"/>
    <cellStyle name="Normal 10 10" xfId="6250"/>
    <cellStyle name="Normal 10 2" xfId="1765"/>
    <cellStyle name="Normal 10 2 10" xfId="5853"/>
    <cellStyle name="Normal 10 2 2" xfId="1766"/>
    <cellStyle name="Normal 10 2 2 2" xfId="1767"/>
    <cellStyle name="Normal 10 2 2 2 2" xfId="3878"/>
    <cellStyle name="Normal 10 2 2 2 2 2" xfId="5894"/>
    <cellStyle name="Normal 10 2 2 2 2 3" xfId="6320"/>
    <cellStyle name="Normal 10 2 2 3" xfId="1768"/>
    <cellStyle name="Normal 10 2 2 4" xfId="3877"/>
    <cellStyle name="Normal 10 2 2 4 2" xfId="5893"/>
    <cellStyle name="Normal 10 2 2 4 3" xfId="6319"/>
    <cellStyle name="Normal 10 2 2_INST $" xfId="1769"/>
    <cellStyle name="Normal 10 2 3" xfId="5212"/>
    <cellStyle name="Normal 10 2 4" xfId="5886"/>
    <cellStyle name="Normal 10 2 5" xfId="5883"/>
    <cellStyle name="Normal 10 2 6" xfId="6249"/>
    <cellStyle name="Normal 10 2 7" xfId="6251"/>
    <cellStyle name="Normal 10 2 8" xfId="6245"/>
    <cellStyle name="Normal 10 2 9" xfId="6253"/>
    <cellStyle name="Normal 10 3" xfId="1770"/>
    <cellStyle name="Normal 10 3 2" xfId="5213"/>
    <cellStyle name="Normal 10 4" xfId="5211"/>
    <cellStyle name="Normal 10 5" xfId="4905"/>
    <cellStyle name="Normal 10 6" xfId="4861"/>
    <cellStyle name="Normal 10 7" xfId="5885"/>
    <cellStyle name="Normal 10 8" xfId="5658"/>
    <cellStyle name="Normal 10 9" xfId="5022"/>
    <cellStyle name="Normal 100" xfId="1771"/>
    <cellStyle name="Normal 100 2" xfId="1772"/>
    <cellStyle name="Normal 100 2 2" xfId="3880"/>
    <cellStyle name="Normal 100 2 2 2" xfId="5896"/>
    <cellStyle name="Normal 100 2 2 3" xfId="6322"/>
    <cellStyle name="Normal 100 2 3" xfId="5214"/>
    <cellStyle name="Normal 100 3" xfId="1773"/>
    <cellStyle name="Normal 100 3 2" xfId="3881"/>
    <cellStyle name="Normal 100 4" xfId="1774"/>
    <cellStyle name="Normal 100 4 2" xfId="3882"/>
    <cellStyle name="Normal 100 4 2 2" xfId="5897"/>
    <cellStyle name="Normal 100 4 2 3" xfId="6323"/>
    <cellStyle name="Normal 100 4 3" xfId="5215"/>
    <cellStyle name="Normal 100 5" xfId="1775"/>
    <cellStyle name="Normal 100 5 2" xfId="3883"/>
    <cellStyle name="Normal 100 5 2 2" xfId="5898"/>
    <cellStyle name="Normal 100 5 2 3" xfId="6324"/>
    <cellStyle name="Normal 100 6" xfId="3879"/>
    <cellStyle name="Normal 100 6 2" xfId="5895"/>
    <cellStyle name="Normal 100 6 3" xfId="6321"/>
    <cellStyle name="Normal 100_INST $" xfId="1776"/>
    <cellStyle name="Normal 101" xfId="1777"/>
    <cellStyle name="Normal 101 2" xfId="1778"/>
    <cellStyle name="Normal 101 2 2" xfId="5217"/>
    <cellStyle name="Normal 101 3" xfId="5216"/>
    <cellStyle name="Normal 101_INST $" xfId="1779"/>
    <cellStyle name="Normal 102" xfId="1780"/>
    <cellStyle name="Normal 102 2" xfId="5218"/>
    <cellStyle name="Normal 103" xfId="1781"/>
    <cellStyle name="Normal 103 2" xfId="5219"/>
    <cellStyle name="Normal 104" xfId="1782"/>
    <cellStyle name="Normal 104 2" xfId="1783"/>
    <cellStyle name="Normal 104 2 2" xfId="3884"/>
    <cellStyle name="Normal 104 3" xfId="5220"/>
    <cellStyle name="Normal 105" xfId="1784"/>
    <cellStyle name="Normal 105 2" xfId="3885"/>
    <cellStyle name="Normal 105 2 2" xfId="5899"/>
    <cellStyle name="Normal 106" xfId="1785"/>
    <cellStyle name="Normal 106 2" xfId="3886"/>
    <cellStyle name="Normal 106 2 2" xfId="5900"/>
    <cellStyle name="Normal 106 3" xfId="5221"/>
    <cellStyle name="Normal 107" xfId="1786"/>
    <cellStyle name="Normal 107 2" xfId="3887"/>
    <cellStyle name="Normal 107 2 2" xfId="5901"/>
    <cellStyle name="Normal 107 3" xfId="5222"/>
    <cellStyle name="Normal 108" xfId="1787"/>
    <cellStyle name="Normal 108 2" xfId="5223"/>
    <cellStyle name="Normal 109" xfId="1788"/>
    <cellStyle name="Normal 109 2" xfId="5224"/>
    <cellStyle name="Normal 11" xfId="1789"/>
    <cellStyle name="Normal 11 2" xfId="1790"/>
    <cellStyle name="Normal 11 2 10" xfId="1791"/>
    <cellStyle name="Normal 11 2 10 2" xfId="1792"/>
    <cellStyle name="Normal 11 2 10 2 2" xfId="5226"/>
    <cellStyle name="Normal 11 2 10 3" xfId="5225"/>
    <cellStyle name="Normal 11 2 10_AVANCE TOTAL" xfId="1793"/>
    <cellStyle name="Normal 11 2 11" xfId="1794"/>
    <cellStyle name="Normal 11 2 11 2" xfId="5227"/>
    <cellStyle name="Normal 11 2 12" xfId="1795"/>
    <cellStyle name="Normal 11 2 12 2" xfId="5228"/>
    <cellStyle name="Normal 11 2 13" xfId="1796"/>
    <cellStyle name="Normal 11 2 13 2" xfId="5229"/>
    <cellStyle name="Normal 11 2 14" xfId="1797"/>
    <cellStyle name="Normal 11 2 14 2" xfId="1798"/>
    <cellStyle name="Normal 11 2 14 2 2" xfId="5231"/>
    <cellStyle name="Normal 11 2 14 3" xfId="5230"/>
    <cellStyle name="Normal 11 2 14_AVANCE TOTAL" xfId="1799"/>
    <cellStyle name="Normal 11 2 15" xfId="1800"/>
    <cellStyle name="Normal 11 2 15 2" xfId="1801"/>
    <cellStyle name="Normal 11 2 15 2 2" xfId="5233"/>
    <cellStyle name="Normal 11 2 15 3" xfId="1802"/>
    <cellStyle name="Normal 11 2 15 3 2" xfId="1803"/>
    <cellStyle name="Normal 11 2 15 3 2 2" xfId="5235"/>
    <cellStyle name="Normal 11 2 15 3 3" xfId="5234"/>
    <cellStyle name="Normal 11 2 15 3_INST $" xfId="1804"/>
    <cellStyle name="Normal 11 2 15 4" xfId="1805"/>
    <cellStyle name="Normal 11 2 15 4 2" xfId="5236"/>
    <cellStyle name="Normal 11 2 15 5" xfId="5232"/>
    <cellStyle name="Normal 11 2 15_INST $" xfId="1806"/>
    <cellStyle name="Normal 11 2 16" xfId="1807"/>
    <cellStyle name="Normal 11 2 16 2" xfId="1808"/>
    <cellStyle name="Normal 11 2 16 2 2" xfId="5238"/>
    <cellStyle name="Normal 11 2 16 3" xfId="5237"/>
    <cellStyle name="Normal 11 2 16_INST $" xfId="1809"/>
    <cellStyle name="Normal 11 2 17" xfId="1810"/>
    <cellStyle name="Normal 11 2 17 2" xfId="5239"/>
    <cellStyle name="Normal 11 2 18" xfId="1811"/>
    <cellStyle name="Normal 11 2 18 2" xfId="5240"/>
    <cellStyle name="Normal 11 2 19" xfId="1812"/>
    <cellStyle name="Normal 11 2 19 2" xfId="5241"/>
    <cellStyle name="Normal 11 2 2" xfId="1813"/>
    <cellStyle name="Normal 11 2 2 2" xfId="1814"/>
    <cellStyle name="Normal 11 2 2 2 2" xfId="5243"/>
    <cellStyle name="Normal 11 2 2 3" xfId="1815"/>
    <cellStyle name="Normal 11 2 2 3 2" xfId="3888"/>
    <cellStyle name="Normal 11 2 2 3 2 2" xfId="5902"/>
    <cellStyle name="Normal 11 2 2 3 2 3" xfId="6325"/>
    <cellStyle name="Normal 11 2 2 3 3" xfId="5244"/>
    <cellStyle name="Normal 11 2 2 4" xfId="1816"/>
    <cellStyle name="Normal 11 2 2 4 2" xfId="5245"/>
    <cellStyle name="Normal 11 2 2 5" xfId="1817"/>
    <cellStyle name="Normal 11 2 2 5 2" xfId="5246"/>
    <cellStyle name="Normal 11 2 2 6" xfId="1818"/>
    <cellStyle name="Normal 11 2 2 7" xfId="5242"/>
    <cellStyle name="Normal 11 2 3" xfId="1819"/>
    <cellStyle name="Normal 11 2 3 2" xfId="1820"/>
    <cellStyle name="Normal 11 2 3 2 2" xfId="1821"/>
    <cellStyle name="Normal 11 2 3 2 2 2" xfId="5249"/>
    <cellStyle name="Normal 11 2 3 2 3" xfId="5248"/>
    <cellStyle name="Normal 11 2 3 3" xfId="1822"/>
    <cellStyle name="Normal 11 2 3 3 2" xfId="5250"/>
    <cellStyle name="Normal 11 2 3 4" xfId="5247"/>
    <cellStyle name="Normal 11 2 3_AVANCE PROTECCIÓN" xfId="1823"/>
    <cellStyle name="Normal 11 2 4" xfId="1824"/>
    <cellStyle name="Normal 11 2 4 2" xfId="1825"/>
    <cellStyle name="Normal 11 2 4 2 2" xfId="1826"/>
    <cellStyle name="Normal 11 2 4 2 2 2" xfId="5253"/>
    <cellStyle name="Normal 11 2 4 2 3" xfId="5252"/>
    <cellStyle name="Normal 11 2 4 3" xfId="1827"/>
    <cellStyle name="Normal 11 2 4 3 2" xfId="1828"/>
    <cellStyle name="Normal 11 2 4 3 2 2" xfId="5255"/>
    <cellStyle name="Normal 11 2 4 3 3" xfId="5254"/>
    <cellStyle name="Normal 11 2 4 4" xfId="1829"/>
    <cellStyle name="Normal 11 2 4 4 2" xfId="5256"/>
    <cellStyle name="Normal 11 2 4 5" xfId="5251"/>
    <cellStyle name="Normal 11 2 4_AVANCE TOTAL" xfId="1830"/>
    <cellStyle name="Normal 11 2 5" xfId="1831"/>
    <cellStyle name="Normal 11 2 5 2" xfId="1832"/>
    <cellStyle name="Normal 11 2 5 2 2" xfId="5258"/>
    <cellStyle name="Normal 11 2 5 3" xfId="5257"/>
    <cellStyle name="Normal 11 2 6" xfId="1833"/>
    <cellStyle name="Normal 11 2 6 2" xfId="1834"/>
    <cellStyle name="Normal 11 2 6 2 2" xfId="5260"/>
    <cellStyle name="Normal 11 2 6 3" xfId="5259"/>
    <cellStyle name="Normal 11 2 7" xfId="1835"/>
    <cellStyle name="Normal 11 2 7 2" xfId="1836"/>
    <cellStyle name="Normal 11 2 7 2 2" xfId="5262"/>
    <cellStyle name="Normal 11 2 7 3" xfId="5261"/>
    <cellStyle name="Normal 11 2 8" xfId="1837"/>
    <cellStyle name="Normal 11 2 8 2" xfId="1838"/>
    <cellStyle name="Normal 11 2 8 2 2" xfId="5264"/>
    <cellStyle name="Normal 11 2 8 3" xfId="5263"/>
    <cellStyle name="Normal 11 2 9" xfId="1839"/>
    <cellStyle name="Normal 11 2 9 2" xfId="5265"/>
    <cellStyle name="Normal 11 2_AVANCE PROTECCIÓN" xfId="1840"/>
    <cellStyle name="Normal 11_cuadratura" xfId="1841"/>
    <cellStyle name="Normal 110" xfId="1842"/>
    <cellStyle name="Normal 110 2" xfId="5266"/>
    <cellStyle name="Normal 111" xfId="3152"/>
    <cellStyle name="Normal 116 2" xfId="6642"/>
    <cellStyle name="Normal 12" xfId="1843"/>
    <cellStyle name="Normal 12 10" xfId="1844"/>
    <cellStyle name="Normal 12 2" xfId="1845"/>
    <cellStyle name="Normal 12 2 2" xfId="1846"/>
    <cellStyle name="Normal 12 2 2 2" xfId="5268"/>
    <cellStyle name="Normal 12 2 3" xfId="1847"/>
    <cellStyle name="Normal 12 2 3 2" xfId="3889"/>
    <cellStyle name="Normal 12 2 3 2 2" xfId="5903"/>
    <cellStyle name="Normal 12 2 3 2 3" xfId="6326"/>
    <cellStyle name="Normal 12 2 3 3" xfId="5269"/>
    <cellStyle name="Normal 12 2 4" xfId="1848"/>
    <cellStyle name="Normal 12 2 4 2" xfId="5270"/>
    <cellStyle name="Normal 12 2 5" xfId="1849"/>
    <cellStyle name="Normal 12 2 5 2" xfId="5271"/>
    <cellStyle name="Normal 12 2 6" xfId="1850"/>
    <cellStyle name="Normal 12 2 7" xfId="5267"/>
    <cellStyle name="Normal 12 3" xfId="1851"/>
    <cellStyle name="Normal 12 3 2" xfId="1852"/>
    <cellStyle name="Normal 12 3 2 2" xfId="1853"/>
    <cellStyle name="Normal 12 3 2_Listado_web" xfId="1854"/>
    <cellStyle name="Normal 12 3 3" xfId="1855"/>
    <cellStyle name="Normal 12 3_Hoja2" xfId="1856"/>
    <cellStyle name="Normal 12 4" xfId="1857"/>
    <cellStyle name="Normal 12 4 2" xfId="1858"/>
    <cellStyle name="Normal 12 4 2 2" xfId="1859"/>
    <cellStyle name="Normal 12 4 2_Listado_web" xfId="1860"/>
    <cellStyle name="Normal 12 4 3" xfId="1861"/>
    <cellStyle name="Normal 12 4_Hoja2" xfId="1862"/>
    <cellStyle name="Normal 12 5" xfId="1863"/>
    <cellStyle name="Normal 12 5 2" xfId="1864"/>
    <cellStyle name="Normal 12 5_Listado_web" xfId="1865"/>
    <cellStyle name="Normal 12 6" xfId="1866"/>
    <cellStyle name="Normal 12 6 2" xfId="1867"/>
    <cellStyle name="Normal 12 6_Listado_web" xfId="1868"/>
    <cellStyle name="Normal 12 7" xfId="1869"/>
    <cellStyle name="Normal 12 7 2" xfId="3890"/>
    <cellStyle name="Normal 12 8" xfId="1870"/>
    <cellStyle name="Normal 12 8 2" xfId="3891"/>
    <cellStyle name="Normal 12 9" xfId="1871"/>
    <cellStyle name="Normal 12_AVANCE JUSTICIA JUVENIL" xfId="1872"/>
    <cellStyle name="Normal 13" xfId="1873"/>
    <cellStyle name="Normal 13 10" xfId="1874"/>
    <cellStyle name="Normal 13 10 2" xfId="5272"/>
    <cellStyle name="Normal 13 11" xfId="1875"/>
    <cellStyle name="Normal 13 11 2" xfId="3892"/>
    <cellStyle name="Normal 13 12" xfId="1876"/>
    <cellStyle name="Normal 13 13" xfId="1877"/>
    <cellStyle name="Normal 13 2" xfId="1878"/>
    <cellStyle name="Normal 13 2 2" xfId="1879"/>
    <cellStyle name="Normal 13 2 2 2" xfId="1880"/>
    <cellStyle name="Normal 13 2 2_Listado_web" xfId="1881"/>
    <cellStyle name="Normal 13 2 3" xfId="1882"/>
    <cellStyle name="Normal 13 2 3 2" xfId="3893"/>
    <cellStyle name="Normal 13 2 4" xfId="1883"/>
    <cellStyle name="Normal 13 2 4 2" xfId="3894"/>
    <cellStyle name="Normal 13 2 4 2 2" xfId="5904"/>
    <cellStyle name="Normal 13 2 4 2 3" xfId="6327"/>
    <cellStyle name="Normal 13 2 4 3" xfId="5273"/>
    <cellStyle name="Normal 13 2 5" xfId="1884"/>
    <cellStyle name="Normal 13 2 6" xfId="1885"/>
    <cellStyle name="Normal 13 2_Hoja2" xfId="1886"/>
    <cellStyle name="Normal 13 3" xfId="1887"/>
    <cellStyle name="Normal 13 3 2" xfId="1888"/>
    <cellStyle name="Normal 13 3 2 2" xfId="5275"/>
    <cellStyle name="Normal 13 3 3" xfId="5274"/>
    <cellStyle name="Normal 13 4" xfId="1889"/>
    <cellStyle name="Normal 13 4 2" xfId="1890"/>
    <cellStyle name="Normal 13 4_Listado_web" xfId="1891"/>
    <cellStyle name="Normal 13 5" xfId="1892"/>
    <cellStyle name="Normal 13 5 2" xfId="1893"/>
    <cellStyle name="Normal 13 5_Listado_web" xfId="1894"/>
    <cellStyle name="Normal 13 6" xfId="1895"/>
    <cellStyle name="Normal 13 6 2" xfId="3895"/>
    <cellStyle name="Normal 13 7" xfId="1896"/>
    <cellStyle name="Normal 13 7 2" xfId="5276"/>
    <cellStyle name="Normal 13 8" xfId="1897"/>
    <cellStyle name="Normal 13 8 2" xfId="5277"/>
    <cellStyle name="Normal 13 9" xfId="1898"/>
    <cellStyle name="Normal 13 9 2" xfId="5278"/>
    <cellStyle name="Normal 13_AVANCE TOTAL" xfId="1899"/>
    <cellStyle name="Normal 14" xfId="1900"/>
    <cellStyle name="Normal 14 2" xfId="1901"/>
    <cellStyle name="Normal 14 2 2" xfId="1902"/>
    <cellStyle name="Normal 14 2 2 2" xfId="5281"/>
    <cellStyle name="Normal 14 2 3" xfId="5280"/>
    <cellStyle name="Normal 14 3" xfId="1903"/>
    <cellStyle name="Normal 14 3 2" xfId="1904"/>
    <cellStyle name="Normal 14 3 2 2" xfId="5283"/>
    <cellStyle name="Normal 14 3 3" xfId="5282"/>
    <cellStyle name="Normal 14 4" xfId="1905"/>
    <cellStyle name="Normal 14 4 2" xfId="1906"/>
    <cellStyle name="Normal 14 4 2 2" xfId="1907"/>
    <cellStyle name="Normal 14 4 2 2 2" xfId="5286"/>
    <cellStyle name="Normal 14 4 2 3" xfId="5285"/>
    <cellStyle name="Normal 14 4 3" xfId="1908"/>
    <cellStyle name="Normal 14 4 3 2" xfId="5287"/>
    <cellStyle name="Normal 14 4 4" xfId="5284"/>
    <cellStyle name="Normal 14 4_AVANCE PROTECCIÓN" xfId="1909"/>
    <cellStyle name="Normal 14 5" xfId="1910"/>
    <cellStyle name="Normal 14 5 2" xfId="5288"/>
    <cellStyle name="Normal 14 6" xfId="5279"/>
    <cellStyle name="Normal 14_DET I REG" xfId="1911"/>
    <cellStyle name="Normal 15" xfId="1912"/>
    <cellStyle name="Normal 15 10" xfId="1913"/>
    <cellStyle name="Normal 15 10 2" xfId="5290"/>
    <cellStyle name="Normal 15 11" xfId="1914"/>
    <cellStyle name="Normal 15 11 2" xfId="5291"/>
    <cellStyle name="Normal 15 12" xfId="5289"/>
    <cellStyle name="Normal 15 2" xfId="1915"/>
    <cellStyle name="Normal 15 2 2" xfId="1916"/>
    <cellStyle name="Normal 15 2 2 2" xfId="5293"/>
    <cellStyle name="Normal 15 2 3" xfId="5292"/>
    <cellStyle name="Normal 15 3" xfId="1917"/>
    <cellStyle name="Normal 15 3 2" xfId="1918"/>
    <cellStyle name="Normal 15 3 2 2" xfId="5295"/>
    <cellStyle name="Normal 15 3 3" xfId="5294"/>
    <cellStyle name="Normal 15 4" xfId="1919"/>
    <cellStyle name="Normal 15 4 2" xfId="1920"/>
    <cellStyle name="Normal 15 4 2 2" xfId="1921"/>
    <cellStyle name="Normal 15 4 2 2 2" xfId="5298"/>
    <cellStyle name="Normal 15 4 2 3" xfId="5297"/>
    <cellStyle name="Normal 15 4 3" xfId="1922"/>
    <cellStyle name="Normal 15 4 3 2" xfId="5299"/>
    <cellStyle name="Normal 15 4 4" xfId="5296"/>
    <cellStyle name="Normal 15 4_AVANCE PROTECCIÓN" xfId="1923"/>
    <cellStyle name="Normal 15 5" xfId="1924"/>
    <cellStyle name="Normal 15 5 2" xfId="5300"/>
    <cellStyle name="Normal 15 6" xfId="1925"/>
    <cellStyle name="Normal 15 6 2" xfId="5301"/>
    <cellStyle name="Normal 15 7" xfId="1926"/>
    <cellStyle name="Normal 15 7 2" xfId="5302"/>
    <cellStyle name="Normal 15 8" xfId="1927"/>
    <cellStyle name="Normal 15 8 2" xfId="5303"/>
    <cellStyle name="Normal 15 9" xfId="1928"/>
    <cellStyle name="Normal 15 9 2" xfId="5304"/>
    <cellStyle name="Normal 15_DET I REG" xfId="1929"/>
    <cellStyle name="Normal 16" xfId="1930"/>
    <cellStyle name="Normal 16 10" xfId="1931"/>
    <cellStyle name="Normal 16 10 2" xfId="5306"/>
    <cellStyle name="Normal 16 11" xfId="1932"/>
    <cellStyle name="Normal 16 11 2" xfId="5307"/>
    <cellStyle name="Normal 16 12" xfId="1933"/>
    <cellStyle name="Normal 16 12 2" xfId="5308"/>
    <cellStyle name="Normal 16 13" xfId="1934"/>
    <cellStyle name="Normal 16 14" xfId="5305"/>
    <cellStyle name="Normal 16 2" xfId="1935"/>
    <cellStyle name="Normal 16 2 2" xfId="1936"/>
    <cellStyle name="Normal 16 2 2 2" xfId="5310"/>
    <cellStyle name="Normal 16 2 3" xfId="5309"/>
    <cellStyle name="Normal 16 3" xfId="1937"/>
    <cellStyle name="Normal 16 3 2" xfId="1938"/>
    <cellStyle name="Normal 16 3 2 2" xfId="5312"/>
    <cellStyle name="Normal 16 3 3" xfId="5311"/>
    <cellStyle name="Normal 16 4" xfId="1939"/>
    <cellStyle name="Normal 16 4 2" xfId="1940"/>
    <cellStyle name="Normal 16 4 2 2" xfId="1941"/>
    <cellStyle name="Normal 16 4 2 2 2" xfId="5315"/>
    <cellStyle name="Normal 16 4 2 3" xfId="5314"/>
    <cellStyle name="Normal 16 4 3" xfId="1942"/>
    <cellStyle name="Normal 16 4 3 2" xfId="5316"/>
    <cellStyle name="Normal 16 4 4" xfId="5313"/>
    <cellStyle name="Normal 16 4_AVANCE PROTECCIÓN" xfId="1943"/>
    <cellStyle name="Normal 16 5" xfId="1944"/>
    <cellStyle name="Normal 16 5 2" xfId="5317"/>
    <cellStyle name="Normal 16 6" xfId="1945"/>
    <cellStyle name="Normal 16 6 2" xfId="5318"/>
    <cellStyle name="Normal 16 7" xfId="1946"/>
    <cellStyle name="Normal 16 7 2" xfId="5319"/>
    <cellStyle name="Normal 16 8" xfId="1947"/>
    <cellStyle name="Normal 16 8 2" xfId="3896"/>
    <cellStyle name="Normal 16 8 2 2" xfId="5905"/>
    <cellStyle name="Normal 16 8 2 3" xfId="6328"/>
    <cellStyle name="Normal 16 8 3" xfId="5320"/>
    <cellStyle name="Normal 16 9" xfId="1948"/>
    <cellStyle name="Normal 16 9 2" xfId="3897"/>
    <cellStyle name="Normal 16 9 2 2" xfId="5906"/>
    <cellStyle name="Normal 16 9 2 3" xfId="6329"/>
    <cellStyle name="Normal 16 9 3" xfId="5321"/>
    <cellStyle name="Normal 16_DET I REG" xfId="1949"/>
    <cellStyle name="Normal 17" xfId="1950"/>
    <cellStyle name="Normal 17 10" xfId="5322"/>
    <cellStyle name="Normal 17 2" xfId="1951"/>
    <cellStyle name="Normal 17 2 2" xfId="1952"/>
    <cellStyle name="Normal 17 2 2 2" xfId="5324"/>
    <cellStyle name="Normal 17 2 3" xfId="5323"/>
    <cellStyle name="Normal 17 3" xfId="1953"/>
    <cellStyle name="Normal 17 3 2" xfId="1954"/>
    <cellStyle name="Normal 17 3 2 2" xfId="1955"/>
    <cellStyle name="Normal 17 3 2 2 2" xfId="5327"/>
    <cellStyle name="Normal 17 3 2 3" xfId="5326"/>
    <cellStyle name="Normal 17 3 3" xfId="1956"/>
    <cellStyle name="Normal 17 3 3 2" xfId="5328"/>
    <cellStyle name="Normal 17 3 4" xfId="5325"/>
    <cellStyle name="Normal 17 3_AVANCE PROTECCIÓN" xfId="1957"/>
    <cellStyle name="Normal 17 4" xfId="1958"/>
    <cellStyle name="Normal 17 4 2" xfId="5329"/>
    <cellStyle name="Normal 17 5" xfId="1959"/>
    <cellStyle name="Normal 17 5 2" xfId="3898"/>
    <cellStyle name="Normal 17 5 2 2" xfId="5907"/>
    <cellStyle name="Normal 17 5 2 3" xfId="6330"/>
    <cellStyle name="Normal 17 5 3" xfId="5330"/>
    <cellStyle name="Normal 17 6" xfId="1960"/>
    <cellStyle name="Normal 17 6 2" xfId="3899"/>
    <cellStyle name="Normal 17 6 2 2" xfId="5908"/>
    <cellStyle name="Normal 17 6 2 3" xfId="6331"/>
    <cellStyle name="Normal 17 6 3" xfId="5331"/>
    <cellStyle name="Normal 17 7" xfId="1961"/>
    <cellStyle name="Normal 17 7 2" xfId="5332"/>
    <cellStyle name="Normal 17 8" xfId="1962"/>
    <cellStyle name="Normal 17 8 2" xfId="5333"/>
    <cellStyle name="Normal 17 9" xfId="1963"/>
    <cellStyle name="Normal 17_DET I REG" xfId="1964"/>
    <cellStyle name="Normal 18" xfId="1965"/>
    <cellStyle name="Normal 18 2" xfId="1966"/>
    <cellStyle name="Normal 18 2 2" xfId="1967"/>
    <cellStyle name="Normal 18 2 2 2" xfId="1968"/>
    <cellStyle name="Normal 18 2 2 2 2" xfId="5337"/>
    <cellStyle name="Normal 18 2 2 3" xfId="5336"/>
    <cellStyle name="Normal 18 2 3" xfId="1969"/>
    <cellStyle name="Normal 18 2 3 2" xfId="5338"/>
    <cellStyle name="Normal 18 2 4" xfId="5335"/>
    <cellStyle name="Normal 18 2_AVANCE PROTECCIÓN" xfId="1970"/>
    <cellStyle name="Normal 18 3" xfId="1971"/>
    <cellStyle name="Normal 18 3 2" xfId="5339"/>
    <cellStyle name="Normal 18 4" xfId="1972"/>
    <cellStyle name="Normal 18 4 2" xfId="3900"/>
    <cellStyle name="Normal 18 4 2 2" xfId="5909"/>
    <cellStyle name="Normal 18 4 2 3" xfId="6332"/>
    <cellStyle name="Normal 18 4 3" xfId="5340"/>
    <cellStyle name="Normal 18 5" xfId="1973"/>
    <cellStyle name="Normal 18 5 2" xfId="3901"/>
    <cellStyle name="Normal 18 5 2 2" xfId="5910"/>
    <cellStyle name="Normal 18 5 2 3" xfId="6333"/>
    <cellStyle name="Normal 18 5 3" xfId="5341"/>
    <cellStyle name="Normal 18 6" xfId="1974"/>
    <cellStyle name="Normal 18 6 2" xfId="5342"/>
    <cellStyle name="Normal 18 7" xfId="1975"/>
    <cellStyle name="Normal 18 7 2" xfId="5343"/>
    <cellStyle name="Normal 18 8" xfId="1976"/>
    <cellStyle name="Normal 18 9" xfId="5334"/>
    <cellStyle name="Normal 18_DET I REG" xfId="1977"/>
    <cellStyle name="Normal 19" xfId="1978"/>
    <cellStyle name="Normal 19 10" xfId="1979"/>
    <cellStyle name="Normal 19 10 2" xfId="3903"/>
    <cellStyle name="Normal 19 10 2 2" xfId="5912"/>
    <cellStyle name="Normal 19 10 2 3" xfId="6335"/>
    <cellStyle name="Normal 19 11" xfId="3902"/>
    <cellStyle name="Normal 19 11 2" xfId="5911"/>
    <cellStyle name="Normal 19 11 3" xfId="6334"/>
    <cellStyle name="Normal 19 2" xfId="1980"/>
    <cellStyle name="Normal 19 2 2" xfId="1981"/>
    <cellStyle name="Normal 19 2 2 2" xfId="1982"/>
    <cellStyle name="Normal 19 2 2_Listado_web" xfId="1983"/>
    <cellStyle name="Normal 19 2 3" xfId="1984"/>
    <cellStyle name="Normal 19 2_Hoja2" xfId="1985"/>
    <cellStyle name="Normal 19 3" xfId="1986"/>
    <cellStyle name="Normal 19 3 2" xfId="1987"/>
    <cellStyle name="Normal 19 3_Listado_web" xfId="1988"/>
    <cellStyle name="Normal 19 4" xfId="1989"/>
    <cellStyle name="Normal 19 4 2" xfId="1990"/>
    <cellStyle name="Normal 19 4_Listado_web" xfId="1991"/>
    <cellStyle name="Normal 19 5" xfId="1992"/>
    <cellStyle name="Normal 19 5 2" xfId="1993"/>
    <cellStyle name="Normal 19 5 2 2" xfId="3905"/>
    <cellStyle name="Normal 19 5 2 2 2" xfId="5914"/>
    <cellStyle name="Normal 19 5 2 2 3" xfId="6337"/>
    <cellStyle name="Normal 19 5 2 3" xfId="5344"/>
    <cellStyle name="Normal 19 5 3" xfId="1994"/>
    <cellStyle name="Normal 19 5 3 2" xfId="3906"/>
    <cellStyle name="Normal 19 5 4" xfId="1995"/>
    <cellStyle name="Normal 19 5 4 2" xfId="3907"/>
    <cellStyle name="Normal 19 5 4 2 2" xfId="5915"/>
    <cellStyle name="Normal 19 5 4 2 3" xfId="6338"/>
    <cellStyle name="Normal 19 5 4 3" xfId="5345"/>
    <cellStyle name="Normal 19 5 5" xfId="1996"/>
    <cellStyle name="Normal 19 5 5 2" xfId="3908"/>
    <cellStyle name="Normal 19 5 5 2 2" xfId="5916"/>
    <cellStyle name="Normal 19 5 5 2 3" xfId="6339"/>
    <cellStyle name="Normal 19 5 6" xfId="3904"/>
    <cellStyle name="Normal 19 5 6 2" xfId="5913"/>
    <cellStyle name="Normal 19 5 6 3" xfId="6336"/>
    <cellStyle name="Normal 19 5_INST $" xfId="1997"/>
    <cellStyle name="Normal 19 6" xfId="1998"/>
    <cellStyle name="Normal 19 6 2" xfId="1999"/>
    <cellStyle name="Normal 19 6 2 2" xfId="3910"/>
    <cellStyle name="Normal 19 6 2 2 2" xfId="5918"/>
    <cellStyle name="Normal 19 6 2 2 3" xfId="6341"/>
    <cellStyle name="Normal 19 6 2 3" xfId="5346"/>
    <cellStyle name="Normal 19 6 3" xfId="2000"/>
    <cellStyle name="Normal 19 6 3 2" xfId="3911"/>
    <cellStyle name="Normal 19 6 4" xfId="2001"/>
    <cellStyle name="Normal 19 6 4 2" xfId="3912"/>
    <cellStyle name="Normal 19 6 4 2 2" xfId="5919"/>
    <cellStyle name="Normal 19 6 4 2 3" xfId="6342"/>
    <cellStyle name="Normal 19 6 4 3" xfId="5347"/>
    <cellStyle name="Normal 19 6 5" xfId="2002"/>
    <cellStyle name="Normal 19 6 5 2" xfId="3913"/>
    <cellStyle name="Normal 19 6 5 2 2" xfId="5920"/>
    <cellStyle name="Normal 19 6 5 2 3" xfId="6343"/>
    <cellStyle name="Normal 19 6 6" xfId="3909"/>
    <cellStyle name="Normal 19 6 6 2" xfId="5917"/>
    <cellStyle name="Normal 19 6 6 3" xfId="6340"/>
    <cellStyle name="Normal 19 6_INST $" xfId="2003"/>
    <cellStyle name="Normal 19 7" xfId="2004"/>
    <cellStyle name="Normal 19 7 2" xfId="3914"/>
    <cellStyle name="Normal 19 7 2 2" xfId="5921"/>
    <cellStyle name="Normal 19 7 2 3" xfId="6344"/>
    <cellStyle name="Normal 19 7 3" xfId="5348"/>
    <cellStyle name="Normal 19 8" xfId="2005"/>
    <cellStyle name="Normal 19 8 2" xfId="3915"/>
    <cellStyle name="Normal 19 8 2 2" xfId="5922"/>
    <cellStyle name="Normal 19 8 2 3" xfId="6345"/>
    <cellStyle name="Normal 19 8 3" xfId="5349"/>
    <cellStyle name="Normal 19 9" xfId="2006"/>
    <cellStyle name="Normal 19 9 2" xfId="3916"/>
    <cellStyle name="Normal 19 9 2 2" xfId="5923"/>
    <cellStyle name="Normal 19 9 2 3" xfId="6346"/>
    <cellStyle name="Normal 19_AVANCE PROTECCIÓN" xfId="2007"/>
    <cellStyle name="Normal 2" xfId="2008"/>
    <cellStyle name="Normal 2 10" xfId="2009"/>
    <cellStyle name="Normal 2 10 2" xfId="5351"/>
    <cellStyle name="Normal 2 11" xfId="5884"/>
    <cellStyle name="Normal 2 15" xfId="2010"/>
    <cellStyle name="Normal 2 15 2" xfId="5352"/>
    <cellStyle name="Normal 2 16" xfId="2011"/>
    <cellStyle name="Normal 2 16 2" xfId="5353"/>
    <cellStyle name="Normal 2 18" xfId="2012"/>
    <cellStyle name="Normal 2 18 2" xfId="5354"/>
    <cellStyle name="Normal 2 2" xfId="2013"/>
    <cellStyle name="Normal 2 2 2" xfId="2014"/>
    <cellStyle name="Normal 2 2 2 2" xfId="5356"/>
    <cellStyle name="Normal 2 2 3" xfId="2015"/>
    <cellStyle name="Normal 2 2 3 2" xfId="5357"/>
    <cellStyle name="Normal 2 2 4" xfId="5355"/>
    <cellStyle name="Normal 2 2_Hoja2" xfId="2016"/>
    <cellStyle name="Normal 2 3" xfId="2017"/>
    <cellStyle name="Normal 2 3 2" xfId="2018"/>
    <cellStyle name="Normal 2 3 2 2" xfId="5359"/>
    <cellStyle name="Normal 2 3 3" xfId="5358"/>
    <cellStyle name="Normal 2 4" xfId="2019"/>
    <cellStyle name="Normal 2 4 10" xfId="3917"/>
    <cellStyle name="Normal 2 4 2" xfId="2020"/>
    <cellStyle name="Normal 2 4 3" xfId="2021"/>
    <cellStyle name="Normal 2 4 4" xfId="2022"/>
    <cellStyle name="Normal 2 4 5" xfId="2023"/>
    <cellStyle name="Normal 2 4 5 2" xfId="2024"/>
    <cellStyle name="Normal 2 4 5 2 2" xfId="3919"/>
    <cellStyle name="Normal 2 4 5 2 3" xfId="5360"/>
    <cellStyle name="Normal 2 4 5 3" xfId="2025"/>
    <cellStyle name="Normal 2 4 5 4" xfId="2026"/>
    <cellStyle name="Normal 2 4 5 4 2" xfId="3920"/>
    <cellStyle name="Normal 2 4 5 4 3" xfId="5361"/>
    <cellStyle name="Normal 2 4 5 5" xfId="2027"/>
    <cellStyle name="Normal 2 4 5 5 2" xfId="3921"/>
    <cellStyle name="Normal 2 4 5 6" xfId="3918"/>
    <cellStyle name="Normal 2 4 5_INST $" xfId="2028"/>
    <cellStyle name="Normal 2 4 6" xfId="2029"/>
    <cellStyle name="Normal 2 4 6 2" xfId="2030"/>
    <cellStyle name="Normal 2 4 6 2 2" xfId="3923"/>
    <cellStyle name="Normal 2 4 6 2 3" xfId="5362"/>
    <cellStyle name="Normal 2 4 6 3" xfId="2031"/>
    <cellStyle name="Normal 2 4 6 4" xfId="2032"/>
    <cellStyle name="Normal 2 4 6 4 2" xfId="3924"/>
    <cellStyle name="Normal 2 4 6 4 3" xfId="5363"/>
    <cellStyle name="Normal 2 4 6 5" xfId="2033"/>
    <cellStyle name="Normal 2 4 6 5 2" xfId="3925"/>
    <cellStyle name="Normal 2 4 6 6" xfId="3922"/>
    <cellStyle name="Normal 2 4 6_INST $" xfId="2034"/>
    <cellStyle name="Normal 2 4 7" xfId="2035"/>
    <cellStyle name="Normal 2 4 7 2" xfId="3926"/>
    <cellStyle name="Normal 2 4 7 3" xfId="5364"/>
    <cellStyle name="Normal 2 4 8" xfId="2036"/>
    <cellStyle name="Normal 2 4 8 2" xfId="3927"/>
    <cellStyle name="Normal 2 4 8 3" xfId="5365"/>
    <cellStyle name="Normal 2 4 9" xfId="2037"/>
    <cellStyle name="Normal 2 4 9 2" xfId="3928"/>
    <cellStyle name="Normal 2 4_AVANCE PROTECCIÓN" xfId="2038"/>
    <cellStyle name="Normal 2 5" xfId="2039"/>
    <cellStyle name="Normal 2 5 2" xfId="2040"/>
    <cellStyle name="Normal 2 5 2 2" xfId="2041"/>
    <cellStyle name="Normal 2 5 2 2 2" xfId="5368"/>
    <cellStyle name="Normal 2 5 2 3" xfId="5367"/>
    <cellStyle name="Normal 2 5 3" xfId="2042"/>
    <cellStyle name="Normal 2 5 3 2" xfId="2043"/>
    <cellStyle name="Normal 2 5 3 2 2" xfId="5370"/>
    <cellStyle name="Normal 2 5 3 3" xfId="5369"/>
    <cellStyle name="Normal 2 5 4" xfId="2044"/>
    <cellStyle name="Normal 2 5 4 2" xfId="5371"/>
    <cellStyle name="Normal 2 5 5" xfId="5366"/>
    <cellStyle name="Normal 2 5_AVANCE TOTAL" xfId="2045"/>
    <cellStyle name="Normal 2 6" xfId="2046"/>
    <cellStyle name="Normal 2 6 2" xfId="5372"/>
    <cellStyle name="Normal 2 7" xfId="2047"/>
    <cellStyle name="Normal 2 7 2" xfId="5373"/>
    <cellStyle name="Normal 2 8" xfId="2048"/>
    <cellStyle name="Normal 2 8 2" xfId="3929"/>
    <cellStyle name="Normal 2 8 3" xfId="5374"/>
    <cellStyle name="Normal 2 9" xfId="5350"/>
    <cellStyle name="Normal 2_AVANCE TOTAL" xfId="2049"/>
    <cellStyle name="Normal 20" xfId="2050"/>
    <cellStyle name="Normal 20 10" xfId="3930"/>
    <cellStyle name="Normal 20 10 2" xfId="5924"/>
    <cellStyle name="Normal 20 10 3" xfId="6347"/>
    <cellStyle name="Normal 20 2" xfId="2051"/>
    <cellStyle name="Normal 20 2 2" xfId="2052"/>
    <cellStyle name="Normal 20 2 2 2" xfId="2053"/>
    <cellStyle name="Normal 20 2 2_Listado_web" xfId="2054"/>
    <cellStyle name="Normal 20 2 3" xfId="2055"/>
    <cellStyle name="Normal 20 2_Hoja2" xfId="2056"/>
    <cellStyle name="Normal 20 3" xfId="2057"/>
    <cellStyle name="Normal 20 3 2" xfId="2058"/>
    <cellStyle name="Normal 20 3_Listado_web" xfId="2059"/>
    <cellStyle name="Normal 20 4" xfId="2060"/>
    <cellStyle name="Normal 20 4 2" xfId="2061"/>
    <cellStyle name="Normal 20 4_Listado_web" xfId="2062"/>
    <cellStyle name="Normal 20 5" xfId="2063"/>
    <cellStyle name="Normal 20 5 2" xfId="2064"/>
    <cellStyle name="Normal 20 5 2 2" xfId="3932"/>
    <cellStyle name="Normal 20 5 2 2 2" xfId="5926"/>
    <cellStyle name="Normal 20 5 2 2 3" xfId="6349"/>
    <cellStyle name="Normal 20 5 2 3" xfId="5375"/>
    <cellStyle name="Normal 20 5 3" xfId="2065"/>
    <cellStyle name="Normal 20 5 3 2" xfId="3933"/>
    <cellStyle name="Normal 20 5 4" xfId="2066"/>
    <cellStyle name="Normal 20 5 4 2" xfId="3934"/>
    <cellStyle name="Normal 20 5 4 2 2" xfId="5927"/>
    <cellStyle name="Normal 20 5 4 2 3" xfId="6351"/>
    <cellStyle name="Normal 20 5 4 3" xfId="5376"/>
    <cellStyle name="Normal 20 5 5" xfId="2067"/>
    <cellStyle name="Normal 20 5 5 2" xfId="3935"/>
    <cellStyle name="Normal 20 5 5 2 2" xfId="5928"/>
    <cellStyle name="Normal 20 5 5 2 3" xfId="6352"/>
    <cellStyle name="Normal 20 5 6" xfId="3931"/>
    <cellStyle name="Normal 20 5 6 2" xfId="5925"/>
    <cellStyle name="Normal 20 5 6 3" xfId="6348"/>
    <cellStyle name="Normal 20 5_INST $" xfId="2068"/>
    <cellStyle name="Normal 20 6" xfId="2069"/>
    <cellStyle name="Normal 20 6 2" xfId="2070"/>
    <cellStyle name="Normal 20 6 2 2" xfId="3937"/>
    <cellStyle name="Normal 20 6 2 2 2" xfId="5930"/>
    <cellStyle name="Normal 20 6 2 2 3" xfId="6354"/>
    <cellStyle name="Normal 20 6 2 3" xfId="5377"/>
    <cellStyle name="Normal 20 6 3" xfId="2071"/>
    <cellStyle name="Normal 20 6 3 2" xfId="3938"/>
    <cellStyle name="Normal 20 6 4" xfId="2072"/>
    <cellStyle name="Normal 20 6 4 2" xfId="3939"/>
    <cellStyle name="Normal 20 6 4 2 2" xfId="5931"/>
    <cellStyle name="Normal 20 6 4 2 3" xfId="6355"/>
    <cellStyle name="Normal 20 6 4 3" xfId="5378"/>
    <cellStyle name="Normal 20 6 5" xfId="2073"/>
    <cellStyle name="Normal 20 6 5 2" xfId="3940"/>
    <cellStyle name="Normal 20 6 5 2 2" xfId="5932"/>
    <cellStyle name="Normal 20 6 5 2 3" xfId="6356"/>
    <cellStyle name="Normal 20 6 6" xfId="3936"/>
    <cellStyle name="Normal 20 6 6 2" xfId="5929"/>
    <cellStyle name="Normal 20 6 6 3" xfId="6353"/>
    <cellStyle name="Normal 20 6_INST $" xfId="2074"/>
    <cellStyle name="Normal 20 7" xfId="2075"/>
    <cellStyle name="Normal 20 7 2" xfId="3941"/>
    <cellStyle name="Normal 20 7 2 2" xfId="5933"/>
    <cellStyle name="Normal 20 7 2 3" xfId="6357"/>
    <cellStyle name="Normal 20 7 3" xfId="5379"/>
    <cellStyle name="Normal 20 8" xfId="2076"/>
    <cellStyle name="Normal 20 8 2" xfId="3942"/>
    <cellStyle name="Normal 20 8 2 2" xfId="5934"/>
    <cellStyle name="Normal 20 8 2 3" xfId="6358"/>
    <cellStyle name="Normal 20 8 3" xfId="5380"/>
    <cellStyle name="Normal 20 9" xfId="2077"/>
    <cellStyle name="Normal 20 9 2" xfId="3943"/>
    <cellStyle name="Normal 20 9 2 2" xfId="5935"/>
    <cellStyle name="Normal 20 9 2 3" xfId="6359"/>
    <cellStyle name="Normal 20_AVANCE PROTECCIÓN" xfId="2078"/>
    <cellStyle name="Normal 21" xfId="2079"/>
    <cellStyle name="Normal 21 10" xfId="2080"/>
    <cellStyle name="Normal 21 10 2" xfId="3945"/>
    <cellStyle name="Normal 21 10 2 2" xfId="5937"/>
    <cellStyle name="Normal 21 10 2 3" xfId="6361"/>
    <cellStyle name="Normal 21 10 3" xfId="5381"/>
    <cellStyle name="Normal 21 11" xfId="2081"/>
    <cellStyle name="Normal 21 11 2" xfId="3946"/>
    <cellStyle name="Normal 21 11 2 2" xfId="5938"/>
    <cellStyle name="Normal 21 11 2 3" xfId="6362"/>
    <cellStyle name="Normal 21 12" xfId="2082"/>
    <cellStyle name="Normal 21 12 2" xfId="3947"/>
    <cellStyle name="Normal 21 12 2 2" xfId="5939"/>
    <cellStyle name="Normal 21 12 2 3" xfId="6363"/>
    <cellStyle name="Normal 21 13" xfId="3944"/>
    <cellStyle name="Normal 21 13 2" xfId="5936"/>
    <cellStyle name="Normal 21 13 3" xfId="6360"/>
    <cellStyle name="Normal 21 2" xfId="2083"/>
    <cellStyle name="Normal 21 2 10" xfId="3948"/>
    <cellStyle name="Normal 21 2 10 2" xfId="5940"/>
    <cellStyle name="Normal 21 2 10 3" xfId="6364"/>
    <cellStyle name="Normal 21 2 2" xfId="2084"/>
    <cellStyle name="Normal 21 2 2 2" xfId="2085"/>
    <cellStyle name="Normal 21 2 2 2 2" xfId="2086"/>
    <cellStyle name="Normal 21 2 2 2_Listado_web" xfId="2087"/>
    <cellStyle name="Normal 21 2 2 3" xfId="2088"/>
    <cellStyle name="Normal 21 2 2_Hoja2" xfId="2089"/>
    <cellStyle name="Normal 21 2 3" xfId="2090"/>
    <cellStyle name="Normal 21 2 3 2" xfId="2091"/>
    <cellStyle name="Normal 21 2 3_Listado_web" xfId="2092"/>
    <cellStyle name="Normal 21 2 4" xfId="2093"/>
    <cellStyle name="Normal 21 2 4 2" xfId="2094"/>
    <cellStyle name="Normal 21 2 4_Listado_web" xfId="2095"/>
    <cellStyle name="Normal 21 2 5" xfId="2096"/>
    <cellStyle name="Normal 21 2 5 2" xfId="2097"/>
    <cellStyle name="Normal 21 2 5 2 2" xfId="3950"/>
    <cellStyle name="Normal 21 2 5 2 2 2" xfId="5942"/>
    <cellStyle name="Normal 21 2 5 2 2 3" xfId="6366"/>
    <cellStyle name="Normal 21 2 5 2 3" xfId="5382"/>
    <cellStyle name="Normal 21 2 5 3" xfId="2098"/>
    <cellStyle name="Normal 21 2 5 3 2" xfId="3951"/>
    <cellStyle name="Normal 21 2 5 4" xfId="2099"/>
    <cellStyle name="Normal 21 2 5 4 2" xfId="3952"/>
    <cellStyle name="Normal 21 2 5 4 2 2" xfId="5943"/>
    <cellStyle name="Normal 21 2 5 4 2 3" xfId="6367"/>
    <cellStyle name="Normal 21 2 5 4 3" xfId="5383"/>
    <cellStyle name="Normal 21 2 5 5" xfId="2100"/>
    <cellStyle name="Normal 21 2 5 5 2" xfId="3953"/>
    <cellStyle name="Normal 21 2 5 5 2 2" xfId="5944"/>
    <cellStyle name="Normal 21 2 5 5 2 3" xfId="6368"/>
    <cellStyle name="Normal 21 2 5 6" xfId="3949"/>
    <cellStyle name="Normal 21 2 5 6 2" xfId="5941"/>
    <cellStyle name="Normal 21 2 5 6 3" xfId="6365"/>
    <cellStyle name="Normal 21 2 5_INST $" xfId="2101"/>
    <cellStyle name="Normal 21 2 6" xfId="2102"/>
    <cellStyle name="Normal 21 2 6 2" xfId="2103"/>
    <cellStyle name="Normal 21 2 6 2 2" xfId="3955"/>
    <cellStyle name="Normal 21 2 6 2 2 2" xfId="5946"/>
    <cellStyle name="Normal 21 2 6 2 2 3" xfId="6370"/>
    <cellStyle name="Normal 21 2 6 2 3" xfId="5384"/>
    <cellStyle name="Normal 21 2 6 3" xfId="2104"/>
    <cellStyle name="Normal 21 2 6 3 2" xfId="3956"/>
    <cellStyle name="Normal 21 2 6 4" xfId="2105"/>
    <cellStyle name="Normal 21 2 6 4 2" xfId="3957"/>
    <cellStyle name="Normal 21 2 6 4 2 2" xfId="5947"/>
    <cellStyle name="Normal 21 2 6 4 2 3" xfId="6371"/>
    <cellStyle name="Normal 21 2 6 4 3" xfId="5385"/>
    <cellStyle name="Normal 21 2 6 5" xfId="2106"/>
    <cellStyle name="Normal 21 2 6 5 2" xfId="3958"/>
    <cellStyle name="Normal 21 2 6 5 2 2" xfId="5948"/>
    <cellStyle name="Normal 21 2 6 5 2 3" xfId="6372"/>
    <cellStyle name="Normal 21 2 6 6" xfId="3954"/>
    <cellStyle name="Normal 21 2 6 6 2" xfId="5945"/>
    <cellStyle name="Normal 21 2 6 6 3" xfId="6369"/>
    <cellStyle name="Normal 21 2 6_INST $" xfId="2107"/>
    <cellStyle name="Normal 21 2 7" xfId="2108"/>
    <cellStyle name="Normal 21 2 7 2" xfId="3959"/>
    <cellStyle name="Normal 21 2 7 2 2" xfId="5949"/>
    <cellStyle name="Normal 21 2 7 2 3" xfId="6373"/>
    <cellStyle name="Normal 21 2 7 3" xfId="5386"/>
    <cellStyle name="Normal 21 2 8" xfId="2109"/>
    <cellStyle name="Normal 21 2 8 2" xfId="3960"/>
    <cellStyle name="Normal 21 2 8 2 2" xfId="5950"/>
    <cellStyle name="Normal 21 2 8 2 3" xfId="6374"/>
    <cellStyle name="Normal 21 2 8 3" xfId="5387"/>
    <cellStyle name="Normal 21 2 9" xfId="2110"/>
    <cellStyle name="Normal 21 2 9 2" xfId="3961"/>
    <cellStyle name="Normal 21 2 9 2 2" xfId="5951"/>
    <cellStyle name="Normal 21 2 9 2 3" xfId="6375"/>
    <cellStyle name="Normal 21 2_AVANCE PROTECCIÓN" xfId="2111"/>
    <cellStyle name="Normal 21 3" xfId="2112"/>
    <cellStyle name="Normal 21 3 2" xfId="2113"/>
    <cellStyle name="Normal 21 3 2 2" xfId="5389"/>
    <cellStyle name="Normal 21 3 3" xfId="5388"/>
    <cellStyle name="Normal 21 4" xfId="2114"/>
    <cellStyle name="Normal 21 4 2" xfId="2115"/>
    <cellStyle name="Normal 21 4 2 2" xfId="2116"/>
    <cellStyle name="Normal 21 4 2_Listado_web" xfId="2117"/>
    <cellStyle name="Normal 21 4 3" xfId="2118"/>
    <cellStyle name="Normal 21 4_Hoja2" xfId="2119"/>
    <cellStyle name="Normal 21 5" xfId="2120"/>
    <cellStyle name="Normal 21 5 2" xfId="2121"/>
    <cellStyle name="Normal 21 5_Listado_web" xfId="2122"/>
    <cellStyle name="Normal 21 6" xfId="2123"/>
    <cellStyle name="Normal 21 6 2" xfId="2124"/>
    <cellStyle name="Normal 21 6_Listado_web" xfId="2125"/>
    <cellStyle name="Normal 21 7" xfId="2126"/>
    <cellStyle name="Normal 21 7 2" xfId="2127"/>
    <cellStyle name="Normal 21 7 2 2" xfId="3963"/>
    <cellStyle name="Normal 21 7 2 2 2" xfId="5953"/>
    <cellStyle name="Normal 21 7 2 2 3" xfId="6377"/>
    <cellStyle name="Normal 21 7 2 3" xfId="5390"/>
    <cellStyle name="Normal 21 7 3" xfId="2128"/>
    <cellStyle name="Normal 21 7 3 2" xfId="3964"/>
    <cellStyle name="Normal 21 7 4" xfId="2129"/>
    <cellStyle name="Normal 21 7 4 2" xfId="3965"/>
    <cellStyle name="Normal 21 7 4 2 2" xfId="5954"/>
    <cellStyle name="Normal 21 7 4 2 3" xfId="6378"/>
    <cellStyle name="Normal 21 7 4 3" xfId="5391"/>
    <cellStyle name="Normal 21 7 5" xfId="2130"/>
    <cellStyle name="Normal 21 7 5 2" xfId="3966"/>
    <cellStyle name="Normal 21 7 5 2 2" xfId="5955"/>
    <cellStyle name="Normal 21 7 5 2 3" xfId="6379"/>
    <cellStyle name="Normal 21 7 6" xfId="3962"/>
    <cellStyle name="Normal 21 7 6 2" xfId="5952"/>
    <cellStyle name="Normal 21 7 6 3" xfId="6376"/>
    <cellStyle name="Normal 21 7_INST $" xfId="2131"/>
    <cellStyle name="Normal 21 8" xfId="2132"/>
    <cellStyle name="Normal 21 8 2" xfId="2133"/>
    <cellStyle name="Normal 21 8 2 2" xfId="3968"/>
    <cellStyle name="Normal 21 8 2 2 2" xfId="5957"/>
    <cellStyle name="Normal 21 8 2 2 3" xfId="6381"/>
    <cellStyle name="Normal 21 8 2 3" xfId="5392"/>
    <cellStyle name="Normal 21 8 3" xfId="2134"/>
    <cellStyle name="Normal 21 8 3 2" xfId="3969"/>
    <cellStyle name="Normal 21 8 4" xfId="2135"/>
    <cellStyle name="Normal 21 8 4 2" xfId="3970"/>
    <cellStyle name="Normal 21 8 4 2 2" xfId="5958"/>
    <cellStyle name="Normal 21 8 4 2 3" xfId="6382"/>
    <cellStyle name="Normal 21 8 4 3" xfId="5393"/>
    <cellStyle name="Normal 21 8 5" xfId="2136"/>
    <cellStyle name="Normal 21 8 5 2" xfId="3971"/>
    <cellStyle name="Normal 21 8 5 2 2" xfId="5959"/>
    <cellStyle name="Normal 21 8 5 2 3" xfId="6383"/>
    <cellStyle name="Normal 21 8 6" xfId="3967"/>
    <cellStyle name="Normal 21 8 6 2" xfId="5956"/>
    <cellStyle name="Normal 21 8 6 3" xfId="6380"/>
    <cellStyle name="Normal 21 8_INST $" xfId="2137"/>
    <cellStyle name="Normal 21 9" xfId="2138"/>
    <cellStyle name="Normal 21 9 2" xfId="3972"/>
    <cellStyle name="Normal 21 9 2 2" xfId="5960"/>
    <cellStyle name="Normal 21 9 2 3" xfId="6384"/>
    <cellStyle name="Normal 21 9 3" xfId="5394"/>
    <cellStyle name="Normal 21_AVANCE JUSTICIA JUVENIL" xfId="2139"/>
    <cellStyle name="Normal 22" xfId="2140"/>
    <cellStyle name="Normal 22 10" xfId="2141"/>
    <cellStyle name="Normal 22 10 2" xfId="3974"/>
    <cellStyle name="Normal 22 10 2 2" xfId="5962"/>
    <cellStyle name="Normal 22 10 2 3" xfId="6386"/>
    <cellStyle name="Normal 22 11" xfId="3973"/>
    <cellStyle name="Normal 22 11 2" xfId="5961"/>
    <cellStyle name="Normal 22 11 3" xfId="6385"/>
    <cellStyle name="Normal 22 2" xfId="2142"/>
    <cellStyle name="Normal 22 2 2" xfId="2143"/>
    <cellStyle name="Normal 22 2 2 2" xfId="2144"/>
    <cellStyle name="Normal 22 2 2_Listado_web" xfId="2145"/>
    <cellStyle name="Normal 22 2 3" xfId="2146"/>
    <cellStyle name="Normal 22 2_Hoja2" xfId="2147"/>
    <cellStyle name="Normal 22 3" xfId="2148"/>
    <cellStyle name="Normal 22 3 2" xfId="2149"/>
    <cellStyle name="Normal 22 3_Listado_web" xfId="2150"/>
    <cellStyle name="Normal 22 4" xfId="2151"/>
    <cellStyle name="Normal 22 4 2" xfId="2152"/>
    <cellStyle name="Normal 22 4_Listado_web" xfId="2153"/>
    <cellStyle name="Normal 22 5" xfId="2154"/>
    <cellStyle name="Normal 22 5 2" xfId="2155"/>
    <cellStyle name="Normal 22 5 2 2" xfId="3976"/>
    <cellStyle name="Normal 22 5 2 2 2" xfId="5964"/>
    <cellStyle name="Normal 22 5 2 2 3" xfId="6388"/>
    <cellStyle name="Normal 22 5 2 3" xfId="5395"/>
    <cellStyle name="Normal 22 5 3" xfId="2156"/>
    <cellStyle name="Normal 22 5 3 2" xfId="3977"/>
    <cellStyle name="Normal 22 5 4" xfId="2157"/>
    <cellStyle name="Normal 22 5 4 2" xfId="3978"/>
    <cellStyle name="Normal 22 5 4 2 2" xfId="5965"/>
    <cellStyle name="Normal 22 5 4 2 3" xfId="6389"/>
    <cellStyle name="Normal 22 5 4 3" xfId="5396"/>
    <cellStyle name="Normal 22 5 5" xfId="2158"/>
    <cellStyle name="Normal 22 5 5 2" xfId="3979"/>
    <cellStyle name="Normal 22 5 5 2 2" xfId="5966"/>
    <cellStyle name="Normal 22 5 5 2 3" xfId="6390"/>
    <cellStyle name="Normal 22 5 6" xfId="3975"/>
    <cellStyle name="Normal 22 5 6 2" xfId="5963"/>
    <cellStyle name="Normal 22 5 6 3" xfId="6387"/>
    <cellStyle name="Normal 22 5_INST $" xfId="2159"/>
    <cellStyle name="Normal 22 6" xfId="2160"/>
    <cellStyle name="Normal 22 6 2" xfId="2161"/>
    <cellStyle name="Normal 22 6 2 2" xfId="3981"/>
    <cellStyle name="Normal 22 6 2 2 2" xfId="5968"/>
    <cellStyle name="Normal 22 6 2 2 3" xfId="6392"/>
    <cellStyle name="Normal 22 6 2 3" xfId="5397"/>
    <cellStyle name="Normal 22 6 3" xfId="2162"/>
    <cellStyle name="Normal 22 6 3 2" xfId="3982"/>
    <cellStyle name="Normal 22 6 4" xfId="2163"/>
    <cellStyle name="Normal 22 6 4 2" xfId="3983"/>
    <cellStyle name="Normal 22 6 4 2 2" xfId="5969"/>
    <cellStyle name="Normal 22 6 4 2 3" xfId="6393"/>
    <cellStyle name="Normal 22 6 4 3" xfId="5398"/>
    <cellStyle name="Normal 22 6 5" xfId="2164"/>
    <cellStyle name="Normal 22 6 5 2" xfId="3984"/>
    <cellStyle name="Normal 22 6 5 2 2" xfId="5970"/>
    <cellStyle name="Normal 22 6 5 2 3" xfId="6394"/>
    <cellStyle name="Normal 22 6 6" xfId="3980"/>
    <cellStyle name="Normal 22 6 6 2" xfId="5967"/>
    <cellStyle name="Normal 22 6 6 3" xfId="6391"/>
    <cellStyle name="Normal 22 6_INST $" xfId="2165"/>
    <cellStyle name="Normal 22 7" xfId="2166"/>
    <cellStyle name="Normal 22 7 2" xfId="3985"/>
    <cellStyle name="Normal 22 7 2 2" xfId="5971"/>
    <cellStyle name="Normal 22 7 2 3" xfId="6395"/>
    <cellStyle name="Normal 22 7 3" xfId="5399"/>
    <cellStyle name="Normal 22 8" xfId="2167"/>
    <cellStyle name="Normal 22 8 2" xfId="3986"/>
    <cellStyle name="Normal 22 8 2 2" xfId="5972"/>
    <cellStyle name="Normal 22 8 2 3" xfId="6396"/>
    <cellStyle name="Normal 22 8 3" xfId="5400"/>
    <cellStyle name="Normal 22 9" xfId="2168"/>
    <cellStyle name="Normal 22 9 2" xfId="3987"/>
    <cellStyle name="Normal 22 9 2 2" xfId="5973"/>
    <cellStyle name="Normal 22 9 2 3" xfId="6397"/>
    <cellStyle name="Normal 22_AVANCE PROTECCIÓN" xfId="2169"/>
    <cellStyle name="Normal 23" xfId="2170"/>
    <cellStyle name="Normal 23 10" xfId="2171"/>
    <cellStyle name="Normal 23 10 2" xfId="3989"/>
    <cellStyle name="Normal 23 10 2 2" xfId="5975"/>
    <cellStyle name="Normal 23 10 2 3" xfId="6399"/>
    <cellStyle name="Normal 23 11" xfId="3988"/>
    <cellStyle name="Normal 23 11 2" xfId="5974"/>
    <cellStyle name="Normal 23 11 3" xfId="6398"/>
    <cellStyle name="Normal 23 2" xfId="2172"/>
    <cellStyle name="Normal 23 2 2" xfId="2173"/>
    <cellStyle name="Normal 23 2 2 2" xfId="2174"/>
    <cellStyle name="Normal 23 2 2_Listado_web" xfId="2175"/>
    <cellStyle name="Normal 23 2 3" xfId="2176"/>
    <cellStyle name="Normal 23 2_Hoja2" xfId="2177"/>
    <cellStyle name="Normal 23 3" xfId="2178"/>
    <cellStyle name="Normal 23 3 2" xfId="2179"/>
    <cellStyle name="Normal 23 3_Listado_web" xfId="2180"/>
    <cellStyle name="Normal 23 4" xfId="2181"/>
    <cellStyle name="Normal 23 4 2" xfId="2182"/>
    <cellStyle name="Normal 23 4_Listado_web" xfId="2183"/>
    <cellStyle name="Normal 23 5" xfId="2184"/>
    <cellStyle name="Normal 23 5 2" xfId="2185"/>
    <cellStyle name="Normal 23 5 2 2" xfId="3991"/>
    <cellStyle name="Normal 23 5 2 2 2" xfId="5977"/>
    <cellStyle name="Normal 23 5 2 2 3" xfId="6401"/>
    <cellStyle name="Normal 23 5 2 3" xfId="5401"/>
    <cellStyle name="Normal 23 5 3" xfId="2186"/>
    <cellStyle name="Normal 23 5 3 2" xfId="3992"/>
    <cellStyle name="Normal 23 5 4" xfId="2187"/>
    <cellStyle name="Normal 23 5 4 2" xfId="3993"/>
    <cellStyle name="Normal 23 5 4 2 2" xfId="5978"/>
    <cellStyle name="Normal 23 5 4 2 3" xfId="6402"/>
    <cellStyle name="Normal 23 5 4 3" xfId="5402"/>
    <cellStyle name="Normal 23 5 5" xfId="2188"/>
    <cellStyle name="Normal 23 5 5 2" xfId="3994"/>
    <cellStyle name="Normal 23 5 5 2 2" xfId="5979"/>
    <cellStyle name="Normal 23 5 5 2 3" xfId="6403"/>
    <cellStyle name="Normal 23 5 6" xfId="3990"/>
    <cellStyle name="Normal 23 5 6 2" xfId="5976"/>
    <cellStyle name="Normal 23 5 6 3" xfId="6400"/>
    <cellStyle name="Normal 23 5_INST $" xfId="2189"/>
    <cellStyle name="Normal 23 6" xfId="2190"/>
    <cellStyle name="Normal 23 6 2" xfId="2191"/>
    <cellStyle name="Normal 23 6 2 2" xfId="3996"/>
    <cellStyle name="Normal 23 6 2 2 2" xfId="5981"/>
    <cellStyle name="Normal 23 6 2 2 3" xfId="6405"/>
    <cellStyle name="Normal 23 6 2 3" xfId="5403"/>
    <cellStyle name="Normal 23 6 3" xfId="2192"/>
    <cellStyle name="Normal 23 6 3 2" xfId="3997"/>
    <cellStyle name="Normal 23 6 4" xfId="2193"/>
    <cellStyle name="Normal 23 6 4 2" xfId="3998"/>
    <cellStyle name="Normal 23 6 4 2 2" xfId="5982"/>
    <cellStyle name="Normal 23 6 4 2 3" xfId="6406"/>
    <cellStyle name="Normal 23 6 4 3" xfId="5404"/>
    <cellStyle name="Normal 23 6 5" xfId="2194"/>
    <cellStyle name="Normal 23 6 5 2" xfId="3999"/>
    <cellStyle name="Normal 23 6 5 2 2" xfId="5983"/>
    <cellStyle name="Normal 23 6 5 2 3" xfId="6407"/>
    <cellStyle name="Normal 23 6 6" xfId="3995"/>
    <cellStyle name="Normal 23 6 6 2" xfId="5980"/>
    <cellStyle name="Normal 23 6 6 3" xfId="6404"/>
    <cellStyle name="Normal 23 6_INST $" xfId="2195"/>
    <cellStyle name="Normal 23 7" xfId="2196"/>
    <cellStyle name="Normal 23 7 2" xfId="4000"/>
    <cellStyle name="Normal 23 7 2 2" xfId="5984"/>
    <cellStyle name="Normal 23 7 2 3" xfId="6408"/>
    <cellStyle name="Normal 23 7 3" xfId="5405"/>
    <cellStyle name="Normal 23 8" xfId="2197"/>
    <cellStyle name="Normal 23 8 2" xfId="4001"/>
    <cellStyle name="Normal 23 8 2 2" xfId="5985"/>
    <cellStyle name="Normal 23 8 2 3" xfId="6409"/>
    <cellStyle name="Normal 23 8 3" xfId="5406"/>
    <cellStyle name="Normal 23 9" xfId="2198"/>
    <cellStyle name="Normal 23 9 2" xfId="4002"/>
    <cellStyle name="Normal 23 9 2 2" xfId="5986"/>
    <cellStyle name="Normal 23 9 2 3" xfId="6410"/>
    <cellStyle name="Normal 23_AVANCE PROTECCIÓN" xfId="2199"/>
    <cellStyle name="Normal 24" xfId="2200"/>
    <cellStyle name="Normal 24 2" xfId="2201"/>
    <cellStyle name="Normal 24 2 2" xfId="5408"/>
    <cellStyle name="Normal 24 3" xfId="2202"/>
    <cellStyle name="Normal 24 3 2" xfId="4003"/>
    <cellStyle name="Normal 24 3 2 2" xfId="5987"/>
    <cellStyle name="Normal 24 3 2 3" xfId="6411"/>
    <cellStyle name="Normal 24 3 3" xfId="5409"/>
    <cellStyle name="Normal 24 4" xfId="2203"/>
    <cellStyle name="Normal 24 4 2" xfId="5410"/>
    <cellStyle name="Normal 24 5" xfId="2204"/>
    <cellStyle name="Normal 24 5 2" xfId="5411"/>
    <cellStyle name="Normal 24 6" xfId="2205"/>
    <cellStyle name="Normal 24 7" xfId="5407"/>
    <cellStyle name="Normal 25" xfId="2206"/>
    <cellStyle name="Normal 25 10" xfId="4004"/>
    <cellStyle name="Normal 25 10 2" xfId="5988"/>
    <cellStyle name="Normal 25 10 3" xfId="6412"/>
    <cellStyle name="Normal 25 2" xfId="2207"/>
    <cellStyle name="Normal 25 2 2" xfId="2208"/>
    <cellStyle name="Normal 25 2 2 2" xfId="2209"/>
    <cellStyle name="Normal 25 2 2_Listado_web" xfId="2210"/>
    <cellStyle name="Normal 25 2 3" xfId="2211"/>
    <cellStyle name="Normal 25 2_Hoja2" xfId="2212"/>
    <cellStyle name="Normal 25 3" xfId="2213"/>
    <cellStyle name="Normal 25 3 2" xfId="2214"/>
    <cellStyle name="Normal 25 3_Listado_web" xfId="2215"/>
    <cellStyle name="Normal 25 4" xfId="2216"/>
    <cellStyle name="Normal 25 4 2" xfId="2217"/>
    <cellStyle name="Normal 25 4_Listado_web" xfId="2218"/>
    <cellStyle name="Normal 25 5" xfId="2219"/>
    <cellStyle name="Normal 25 5 2" xfId="2220"/>
    <cellStyle name="Normal 25 5 2 2" xfId="4006"/>
    <cellStyle name="Normal 25 5 2 2 2" xfId="5990"/>
    <cellStyle name="Normal 25 5 2 2 3" xfId="6414"/>
    <cellStyle name="Normal 25 5 2 3" xfId="5412"/>
    <cellStyle name="Normal 25 5 3" xfId="2221"/>
    <cellStyle name="Normal 25 5 3 2" xfId="4007"/>
    <cellStyle name="Normal 25 5 4" xfId="2222"/>
    <cellStyle name="Normal 25 5 4 2" xfId="4008"/>
    <cellStyle name="Normal 25 5 4 2 2" xfId="5991"/>
    <cellStyle name="Normal 25 5 4 2 3" xfId="6415"/>
    <cellStyle name="Normal 25 5 4 3" xfId="5413"/>
    <cellStyle name="Normal 25 5 5" xfId="2223"/>
    <cellStyle name="Normal 25 5 5 2" xfId="4009"/>
    <cellStyle name="Normal 25 5 5 2 2" xfId="5992"/>
    <cellStyle name="Normal 25 5 5 2 3" xfId="6416"/>
    <cellStyle name="Normal 25 5 6" xfId="4005"/>
    <cellStyle name="Normal 25 5 6 2" xfId="5989"/>
    <cellStyle name="Normal 25 5 6 3" xfId="6413"/>
    <cellStyle name="Normal 25 5_INST $" xfId="2224"/>
    <cellStyle name="Normal 25 6" xfId="2225"/>
    <cellStyle name="Normal 25 6 2" xfId="2226"/>
    <cellStyle name="Normal 25 6 2 2" xfId="4011"/>
    <cellStyle name="Normal 25 6 2 2 2" xfId="5994"/>
    <cellStyle name="Normal 25 6 2 2 3" xfId="6418"/>
    <cellStyle name="Normal 25 6 2 3" xfId="5414"/>
    <cellStyle name="Normal 25 6 3" xfId="2227"/>
    <cellStyle name="Normal 25 6 3 2" xfId="4012"/>
    <cellStyle name="Normal 25 6 4" xfId="2228"/>
    <cellStyle name="Normal 25 6 4 2" xfId="4013"/>
    <cellStyle name="Normal 25 6 4 2 2" xfId="5995"/>
    <cellStyle name="Normal 25 6 4 2 3" xfId="6419"/>
    <cellStyle name="Normal 25 6 4 3" xfId="5415"/>
    <cellStyle name="Normal 25 6 5" xfId="2229"/>
    <cellStyle name="Normal 25 6 5 2" xfId="4014"/>
    <cellStyle name="Normal 25 6 5 2 2" xfId="5996"/>
    <cellStyle name="Normal 25 6 5 2 3" xfId="6420"/>
    <cellStyle name="Normal 25 6 6" xfId="4010"/>
    <cellStyle name="Normal 25 6 6 2" xfId="5993"/>
    <cellStyle name="Normal 25 6 6 3" xfId="6417"/>
    <cellStyle name="Normal 25 6_INST $" xfId="2230"/>
    <cellStyle name="Normal 25 7" xfId="2231"/>
    <cellStyle name="Normal 25 7 2" xfId="4015"/>
    <cellStyle name="Normal 25 7 2 2" xfId="5997"/>
    <cellStyle name="Normal 25 7 2 3" xfId="6421"/>
    <cellStyle name="Normal 25 7 3" xfId="5416"/>
    <cellStyle name="Normal 25 8" xfId="2232"/>
    <cellStyle name="Normal 25 8 2" xfId="4016"/>
    <cellStyle name="Normal 25 8 2 2" xfId="5998"/>
    <cellStyle name="Normal 25 8 2 3" xfId="6422"/>
    <cellStyle name="Normal 25 8 3" xfId="5417"/>
    <cellStyle name="Normal 25 9" xfId="2233"/>
    <cellStyle name="Normal 25 9 2" xfId="4017"/>
    <cellStyle name="Normal 25 9 2 2" xfId="5999"/>
    <cellStyle name="Normal 25 9 2 3" xfId="6423"/>
    <cellStyle name="Normal 25_AVANCE PROTECCIÓN" xfId="2234"/>
    <cellStyle name="Normal 26" xfId="2235"/>
    <cellStyle name="Normal 26 10" xfId="2236"/>
    <cellStyle name="Normal 26 10 2" xfId="4019"/>
    <cellStyle name="Normal 26 10 2 2" xfId="6001"/>
    <cellStyle name="Normal 26 10 2 3" xfId="6425"/>
    <cellStyle name="Normal 26 11" xfId="4018"/>
    <cellStyle name="Normal 26 11 2" xfId="6000"/>
    <cellStyle name="Normal 26 11 3" xfId="6424"/>
    <cellStyle name="Normal 26 2" xfId="2237"/>
    <cellStyle name="Normal 26 2 2" xfId="2238"/>
    <cellStyle name="Normal 26 2 2 2" xfId="2239"/>
    <cellStyle name="Normal 26 2 2_Listado_web" xfId="2240"/>
    <cellStyle name="Normal 26 2 3" xfId="2241"/>
    <cellStyle name="Normal 26 2_Hoja2" xfId="2242"/>
    <cellStyle name="Normal 26 3" xfId="2243"/>
    <cellStyle name="Normal 26 3 2" xfId="2244"/>
    <cellStyle name="Normal 26 3_Listado_web" xfId="2245"/>
    <cellStyle name="Normal 26 4" xfId="2246"/>
    <cellStyle name="Normal 26 4 2" xfId="2247"/>
    <cellStyle name="Normal 26 4_Listado_web" xfId="2248"/>
    <cellStyle name="Normal 26 5" xfId="2249"/>
    <cellStyle name="Normal 26 5 2" xfId="2250"/>
    <cellStyle name="Normal 26 5 2 2" xfId="4021"/>
    <cellStyle name="Normal 26 5 2 2 2" xfId="6003"/>
    <cellStyle name="Normal 26 5 2 2 3" xfId="6427"/>
    <cellStyle name="Normal 26 5 2 3" xfId="5418"/>
    <cellStyle name="Normal 26 5 3" xfId="2251"/>
    <cellStyle name="Normal 26 5 3 2" xfId="4022"/>
    <cellStyle name="Normal 26 5 4" xfId="2252"/>
    <cellStyle name="Normal 26 5 4 2" xfId="4023"/>
    <cellStyle name="Normal 26 5 4 2 2" xfId="6004"/>
    <cellStyle name="Normal 26 5 4 2 3" xfId="6428"/>
    <cellStyle name="Normal 26 5 4 3" xfId="5419"/>
    <cellStyle name="Normal 26 5 5" xfId="2253"/>
    <cellStyle name="Normal 26 5 5 2" xfId="4024"/>
    <cellStyle name="Normal 26 5 5 2 2" xfId="6005"/>
    <cellStyle name="Normal 26 5 5 2 3" xfId="6429"/>
    <cellStyle name="Normal 26 5 6" xfId="4020"/>
    <cellStyle name="Normal 26 5 6 2" xfId="6002"/>
    <cellStyle name="Normal 26 5 6 3" xfId="6426"/>
    <cellStyle name="Normal 26 5_INST $" xfId="2254"/>
    <cellStyle name="Normal 26 6" xfId="2255"/>
    <cellStyle name="Normal 26 6 2" xfId="2256"/>
    <cellStyle name="Normal 26 6 2 2" xfId="4026"/>
    <cellStyle name="Normal 26 6 2 2 2" xfId="6007"/>
    <cellStyle name="Normal 26 6 2 2 3" xfId="6431"/>
    <cellStyle name="Normal 26 6 2 3" xfId="5420"/>
    <cellStyle name="Normal 26 6 3" xfId="2257"/>
    <cellStyle name="Normal 26 6 3 2" xfId="4027"/>
    <cellStyle name="Normal 26 6 4" xfId="2258"/>
    <cellStyle name="Normal 26 6 4 2" xfId="4028"/>
    <cellStyle name="Normal 26 6 4 2 2" xfId="6008"/>
    <cellStyle name="Normal 26 6 4 2 3" xfId="6432"/>
    <cellStyle name="Normal 26 6 4 3" xfId="5421"/>
    <cellStyle name="Normal 26 6 5" xfId="2259"/>
    <cellStyle name="Normal 26 6 5 2" xfId="4029"/>
    <cellStyle name="Normal 26 6 5 2 2" xfId="6009"/>
    <cellStyle name="Normal 26 6 5 2 3" xfId="6433"/>
    <cellStyle name="Normal 26 6 6" xfId="4025"/>
    <cellStyle name="Normal 26 6 6 2" xfId="6006"/>
    <cellStyle name="Normal 26 6 6 3" xfId="6430"/>
    <cellStyle name="Normal 26 6_INST $" xfId="2260"/>
    <cellStyle name="Normal 26 7" xfId="2261"/>
    <cellStyle name="Normal 26 7 2" xfId="4030"/>
    <cellStyle name="Normal 26 7 2 2" xfId="6010"/>
    <cellStyle name="Normal 26 7 2 3" xfId="6434"/>
    <cellStyle name="Normal 26 7 3" xfId="5422"/>
    <cellStyle name="Normal 26 8" xfId="2262"/>
    <cellStyle name="Normal 26 8 2" xfId="4031"/>
    <cellStyle name="Normal 26 8 2 2" xfId="6011"/>
    <cellStyle name="Normal 26 8 2 3" xfId="6435"/>
    <cellStyle name="Normal 26 8 3" xfId="5423"/>
    <cellStyle name="Normal 26 9" xfId="2263"/>
    <cellStyle name="Normal 26 9 2" xfId="4032"/>
    <cellStyle name="Normal 26 9 2 2" xfId="6012"/>
    <cellStyle name="Normal 26 9 2 3" xfId="6436"/>
    <cellStyle name="Normal 26_AVANCE PROTECCIÓN" xfId="2264"/>
    <cellStyle name="Normal 27" xfId="2265"/>
    <cellStyle name="Normal 27 10" xfId="2266"/>
    <cellStyle name="Normal 27 10 2" xfId="5424"/>
    <cellStyle name="Normal 27 11" xfId="2267"/>
    <cellStyle name="Normal 27 11 2" xfId="4033"/>
    <cellStyle name="Normal 27 11 2 2" xfId="6013"/>
    <cellStyle name="Normal 27 11 2 3" xfId="6437"/>
    <cellStyle name="Normal 27 11 3" xfId="5425"/>
    <cellStyle name="Normal 27 12" xfId="2268"/>
    <cellStyle name="Normal 27 12 2" xfId="5426"/>
    <cellStyle name="Normal 27 13" xfId="2269"/>
    <cellStyle name="Normal 27 13 2" xfId="5427"/>
    <cellStyle name="Normal 27 14" xfId="2270"/>
    <cellStyle name="Normal 27 14 2" xfId="5428"/>
    <cellStyle name="Normal 27 15" xfId="2271"/>
    <cellStyle name="Normal 27 2" xfId="2272"/>
    <cellStyle name="Normal 27 2 2" xfId="2273"/>
    <cellStyle name="Normal 27 2 2 2" xfId="5430"/>
    <cellStyle name="Normal 27 2 3" xfId="5429"/>
    <cellStyle name="Normal 27 3" xfId="2274"/>
    <cellStyle name="Normal 27 3 2" xfId="2275"/>
    <cellStyle name="Normal 27 3 2 2" xfId="5432"/>
    <cellStyle name="Normal 27 3 3" xfId="5431"/>
    <cellStyle name="Normal 27 3_AVANCE TOTAL" xfId="2276"/>
    <cellStyle name="Normal 27 4" xfId="2277"/>
    <cellStyle name="Normal 27 4 2" xfId="5433"/>
    <cellStyle name="Normal 27 5" xfId="2278"/>
    <cellStyle name="Normal 27 5 2" xfId="5434"/>
    <cellStyle name="Normal 27 6" xfId="2279"/>
    <cellStyle name="Normal 27 6 2" xfId="5435"/>
    <cellStyle name="Normal 27 7" xfId="2280"/>
    <cellStyle name="Normal 27 7 2" xfId="2281"/>
    <cellStyle name="Normal 27 7 2 2" xfId="5437"/>
    <cellStyle name="Normal 27 7 3" xfId="5436"/>
    <cellStyle name="Normal 27 7_AVANCE TOTAL" xfId="2282"/>
    <cellStyle name="Normal 27 8" xfId="2283"/>
    <cellStyle name="Normal 27 8 2" xfId="2284"/>
    <cellStyle name="Normal 27 8 2 2" xfId="5439"/>
    <cellStyle name="Normal 27 8 3" xfId="2285"/>
    <cellStyle name="Normal 27 8 3 2" xfId="2286"/>
    <cellStyle name="Normal 27 8 3 2 2" xfId="5441"/>
    <cellStyle name="Normal 27 8 3 3" xfId="5440"/>
    <cellStyle name="Normal 27 8 3_INST $" xfId="2287"/>
    <cellStyle name="Normal 27 8 4" xfId="2288"/>
    <cellStyle name="Normal 27 8 4 2" xfId="5442"/>
    <cellStyle name="Normal 27 8 5" xfId="5438"/>
    <cellStyle name="Normal 27 8_INST $" xfId="2289"/>
    <cellStyle name="Normal 27 9" xfId="2290"/>
    <cellStyle name="Normal 27 9 2" xfId="2291"/>
    <cellStyle name="Normal 27 9 2 2" xfId="5444"/>
    <cellStyle name="Normal 27 9 3" xfId="5443"/>
    <cellStyle name="Normal 27 9_INST $" xfId="2292"/>
    <cellStyle name="Normal 27_AVANCE PROTECCIÓN" xfId="2293"/>
    <cellStyle name="Normal 28" xfId="2294"/>
    <cellStyle name="Normal 28 2" xfId="2295"/>
    <cellStyle name="Normal 28 2 2" xfId="2296"/>
    <cellStyle name="Normal 28 2 2 2" xfId="5447"/>
    <cellStyle name="Normal 28 2 3" xfId="5446"/>
    <cellStyle name="Normal 28 3" xfId="2297"/>
    <cellStyle name="Normal 28 3 2" xfId="2298"/>
    <cellStyle name="Normal 28 3 2 2" xfId="5449"/>
    <cellStyle name="Normal 28 3 3" xfId="5448"/>
    <cellStyle name="Normal 28 4" xfId="2299"/>
    <cellStyle name="Normal 28 4 2" xfId="5450"/>
    <cellStyle name="Normal 28 5" xfId="2300"/>
    <cellStyle name="Normal 28 5 2" xfId="4034"/>
    <cellStyle name="Normal 28 5 2 2" xfId="6014"/>
    <cellStyle name="Normal 28 5 2 3" xfId="6438"/>
    <cellStyle name="Normal 28 5 3" xfId="5451"/>
    <cellStyle name="Normal 28 6" xfId="2301"/>
    <cellStyle name="Normal 28 6 2" xfId="5452"/>
    <cellStyle name="Normal 28 7" xfId="2302"/>
    <cellStyle name="Normal 28 7 2" xfId="5453"/>
    <cellStyle name="Normal 28 8" xfId="2303"/>
    <cellStyle name="Normal 28 9" xfId="5445"/>
    <cellStyle name="Normal 28_AVANCE TOTAL" xfId="2304"/>
    <cellStyle name="Normal 29" xfId="2305"/>
    <cellStyle name="Normal 29 2" xfId="2306"/>
    <cellStyle name="Normal 29 2 2" xfId="2307"/>
    <cellStyle name="Normal 29 2 2 2" xfId="5456"/>
    <cellStyle name="Normal 29 2 3" xfId="5455"/>
    <cellStyle name="Normal 29 3" xfId="2308"/>
    <cellStyle name="Normal 29 3 2" xfId="2309"/>
    <cellStyle name="Normal 29 3 2 2" xfId="5458"/>
    <cellStyle name="Normal 29 3 3" xfId="5457"/>
    <cellStyle name="Normal 29 4" xfId="2310"/>
    <cellStyle name="Normal 29 4 2" xfId="5459"/>
    <cellStyle name="Normal 29 5" xfId="2311"/>
    <cellStyle name="Normal 29 5 2" xfId="4035"/>
    <cellStyle name="Normal 29 5 2 2" xfId="6015"/>
    <cellStyle name="Normal 29 5 2 3" xfId="6439"/>
    <cellStyle name="Normal 29 5 3" xfId="5460"/>
    <cellStyle name="Normal 29 6" xfId="2312"/>
    <cellStyle name="Normal 29 6 2" xfId="5461"/>
    <cellStyle name="Normal 29 7" xfId="2313"/>
    <cellStyle name="Normal 29 7 2" xfId="5462"/>
    <cellStyle name="Normal 29 8" xfId="2314"/>
    <cellStyle name="Normal 29 9" xfId="5454"/>
    <cellStyle name="Normal 29_AVANCE TOTAL" xfId="2315"/>
    <cellStyle name="Normal 3" xfId="2316"/>
    <cellStyle name="Normal 3 10" xfId="2317"/>
    <cellStyle name="Normal 3 10 2" xfId="2318"/>
    <cellStyle name="Normal 3 10 2 2" xfId="5464"/>
    <cellStyle name="Normal 3 10 3" xfId="5463"/>
    <cellStyle name="Normal 3 10_AVANCE TOTAL" xfId="2319"/>
    <cellStyle name="Normal 3 11" xfId="2320"/>
    <cellStyle name="Normal 3 11 2" xfId="5465"/>
    <cellStyle name="Normal 3 12" xfId="2321"/>
    <cellStyle name="Normal 3 12 2" xfId="5466"/>
    <cellStyle name="Normal 3 13" xfId="2322"/>
    <cellStyle name="Normal 3 13 2" xfId="2323"/>
    <cellStyle name="Normal 3 13 2 2" xfId="5468"/>
    <cellStyle name="Normal 3 13 3" xfId="5467"/>
    <cellStyle name="Normal 3 13_AVANCE TOTAL" xfId="2324"/>
    <cellStyle name="Normal 3 14" xfId="2325"/>
    <cellStyle name="Normal 3 14 2" xfId="2326"/>
    <cellStyle name="Normal 3 14 2 2" xfId="5470"/>
    <cellStyle name="Normal 3 14 3" xfId="2327"/>
    <cellStyle name="Normal 3 14 3 2" xfId="2328"/>
    <cellStyle name="Normal 3 14 3 2 2" xfId="5472"/>
    <cellStyle name="Normal 3 14 3 3" xfId="5471"/>
    <cellStyle name="Normal 3 14 3_INST $" xfId="2329"/>
    <cellStyle name="Normal 3 14 4" xfId="2330"/>
    <cellStyle name="Normal 3 14 4 2" xfId="5473"/>
    <cellStyle name="Normal 3 14 5" xfId="5469"/>
    <cellStyle name="Normal 3 14_INST $" xfId="2331"/>
    <cellStyle name="Normal 3 15" xfId="2332"/>
    <cellStyle name="Normal 3 15 2" xfId="2333"/>
    <cellStyle name="Normal 3 15 2 2" xfId="5475"/>
    <cellStyle name="Normal 3 15 3" xfId="5474"/>
    <cellStyle name="Normal 3 15_INST $" xfId="2334"/>
    <cellStyle name="Normal 3 16" xfId="2335"/>
    <cellStyle name="Normal 3 16 2" xfId="5476"/>
    <cellStyle name="Normal 3 17" xfId="2336"/>
    <cellStyle name="Normal 3 17 2" xfId="5477"/>
    <cellStyle name="Normal 3 18" xfId="2337"/>
    <cellStyle name="Normal 3 18 2" xfId="5478"/>
    <cellStyle name="Normal 3 19" xfId="2338"/>
    <cellStyle name="Normal 3 19 2" xfId="5479"/>
    <cellStyle name="Normal 3 2" xfId="2339"/>
    <cellStyle name="Normal 3 2 2" xfId="2340"/>
    <cellStyle name="Normal 3 2 2 2" xfId="5481"/>
    <cellStyle name="Normal 3 2 3" xfId="5480"/>
    <cellStyle name="Normal 3 20" xfId="2341"/>
    <cellStyle name="Normal 3 20 2" xfId="5482"/>
    <cellStyle name="Normal 3 21" xfId="2342"/>
    <cellStyle name="Normal 3 21 2" xfId="5483"/>
    <cellStyle name="Normal 3 22" xfId="2343"/>
    <cellStyle name="Normal 3 22 2" xfId="5484"/>
    <cellStyle name="Normal 3 23" xfId="2344"/>
    <cellStyle name="Normal 3 23 2" xfId="5485"/>
    <cellStyle name="Normal 3 24" xfId="2345"/>
    <cellStyle name="Normal 3 24 2" xfId="5486"/>
    <cellStyle name="Normal 3 25" xfId="2346"/>
    <cellStyle name="Normal 3 25 2" xfId="5487"/>
    <cellStyle name="Normal 3 26" xfId="2347"/>
    <cellStyle name="Normal 3 26 2" xfId="5488"/>
    <cellStyle name="Normal 3 3" xfId="2348"/>
    <cellStyle name="Normal 3 3 2" xfId="2349"/>
    <cellStyle name="Normal 3 3 2 2" xfId="5490"/>
    <cellStyle name="Normal 3 3 3" xfId="5489"/>
    <cellStyle name="Normal 3 4" xfId="2350"/>
    <cellStyle name="Normal 3 4 10" xfId="2351"/>
    <cellStyle name="Normal 3 4 10 2" xfId="5491"/>
    <cellStyle name="Normal 3 4 11" xfId="2352"/>
    <cellStyle name="Normal 3 4 11 2" xfId="5492"/>
    <cellStyle name="Normal 3 4 12" xfId="2353"/>
    <cellStyle name="Normal 3 4 12 2" xfId="5493"/>
    <cellStyle name="Normal 3 4 13" xfId="2354"/>
    <cellStyle name="Normal 3 4 13 2" xfId="2355"/>
    <cellStyle name="Normal 3 4 13 2 2" xfId="5495"/>
    <cellStyle name="Normal 3 4 13 3" xfId="5494"/>
    <cellStyle name="Normal 3 4 13_AVANCE TOTAL" xfId="2356"/>
    <cellStyle name="Normal 3 4 14" xfId="2357"/>
    <cellStyle name="Normal 3 4 14 2" xfId="2358"/>
    <cellStyle name="Normal 3 4 14 2 2" xfId="5497"/>
    <cellStyle name="Normal 3 4 14 3" xfId="2359"/>
    <cellStyle name="Normal 3 4 14 3 2" xfId="2360"/>
    <cellStyle name="Normal 3 4 14 3 2 2" xfId="5499"/>
    <cellStyle name="Normal 3 4 14 3 3" xfId="5498"/>
    <cellStyle name="Normal 3 4 14 3_INST $" xfId="2361"/>
    <cellStyle name="Normal 3 4 14 4" xfId="2362"/>
    <cellStyle name="Normal 3 4 14 4 2" xfId="5500"/>
    <cellStyle name="Normal 3 4 14 5" xfId="5496"/>
    <cellStyle name="Normal 3 4 14_INST $" xfId="2363"/>
    <cellStyle name="Normal 3 4 15" xfId="2364"/>
    <cellStyle name="Normal 3 4 15 2" xfId="2365"/>
    <cellStyle name="Normal 3 4 15 2 2" xfId="5502"/>
    <cellStyle name="Normal 3 4 15 3" xfId="5501"/>
    <cellStyle name="Normal 3 4 15_INST $" xfId="2366"/>
    <cellStyle name="Normal 3 4 16" xfId="2367"/>
    <cellStyle name="Normal 3 4 16 2" xfId="5503"/>
    <cellStyle name="Normal 3 4 17" xfId="2368"/>
    <cellStyle name="Normal 3 4 17 2" xfId="5504"/>
    <cellStyle name="Normal 3 4 2" xfId="2369"/>
    <cellStyle name="Normal 3 4 2 2" xfId="2370"/>
    <cellStyle name="Normal 3 4 2 2 2" xfId="5506"/>
    <cellStyle name="Normal 3 4 2 3" xfId="5505"/>
    <cellStyle name="Normal 3 4 3" xfId="2371"/>
    <cellStyle name="Normal 3 4 3 2" xfId="2372"/>
    <cellStyle name="Normal 3 4 3 2 2" xfId="5508"/>
    <cellStyle name="Normal 3 4 3 3" xfId="5507"/>
    <cellStyle name="Normal 3 4 4" xfId="2373"/>
    <cellStyle name="Normal 3 4 4 2" xfId="2374"/>
    <cellStyle name="Normal 3 4 4 2 2" xfId="5510"/>
    <cellStyle name="Normal 3 4 4 3" xfId="5509"/>
    <cellStyle name="Normal 3 4 5" xfId="2375"/>
    <cellStyle name="Normal 3 4 5 2" xfId="2376"/>
    <cellStyle name="Normal 3 4 5 2 2" xfId="2377"/>
    <cellStyle name="Normal 3 4 5 2 2 2" xfId="5513"/>
    <cellStyle name="Normal 3 4 5 2 3" xfId="5512"/>
    <cellStyle name="Normal 3 4 5 3" xfId="2378"/>
    <cellStyle name="Normal 3 4 5 3 2" xfId="5514"/>
    <cellStyle name="Normal 3 4 5 4" xfId="5511"/>
    <cellStyle name="Normal 3 4 5_AVANCE PROTECCIÓN" xfId="2379"/>
    <cellStyle name="Normal 3 4 6" xfId="2380"/>
    <cellStyle name="Normal 3 4 6 2" xfId="2381"/>
    <cellStyle name="Normal 3 4 6 2 2" xfId="2382"/>
    <cellStyle name="Normal 3 4 6 2 2 2" xfId="5517"/>
    <cellStyle name="Normal 3 4 6 2 3" xfId="5516"/>
    <cellStyle name="Normal 3 4 6 3" xfId="2383"/>
    <cellStyle name="Normal 3 4 6 3 2" xfId="2384"/>
    <cellStyle name="Normal 3 4 6 3 2 2" xfId="5519"/>
    <cellStyle name="Normal 3 4 6 3 3" xfId="5518"/>
    <cellStyle name="Normal 3 4 6 4" xfId="2385"/>
    <cellStyle name="Normal 3 4 6 4 2" xfId="5520"/>
    <cellStyle name="Normal 3 4 6 5" xfId="5515"/>
    <cellStyle name="Normal 3 4 6_AVANCE TOTAL" xfId="2386"/>
    <cellStyle name="Normal 3 4 7" xfId="2387"/>
    <cellStyle name="Normal 3 4 7 2" xfId="2388"/>
    <cellStyle name="Normal 3 4 7 2 2" xfId="5522"/>
    <cellStyle name="Normal 3 4 7 3" xfId="5521"/>
    <cellStyle name="Normal 3 4 7_AVANCE TOTAL" xfId="2389"/>
    <cellStyle name="Normal 3 4 8" xfId="2390"/>
    <cellStyle name="Normal 3 4 8 2" xfId="5523"/>
    <cellStyle name="Normal 3 4 9" xfId="2391"/>
    <cellStyle name="Normal 3 4 9 2" xfId="5524"/>
    <cellStyle name="Normal 3 4_AVANCE PROTECCIÓN" xfId="2392"/>
    <cellStyle name="Normal 3 5" xfId="2393"/>
    <cellStyle name="Normal 3 5 2" xfId="2394"/>
    <cellStyle name="Normal 3 5 2 2" xfId="2395"/>
    <cellStyle name="Normal 3 5 2 2 2" xfId="5527"/>
    <cellStyle name="Normal 3 5 2 3" xfId="5526"/>
    <cellStyle name="Normal 3 5 3" xfId="2396"/>
    <cellStyle name="Normal 3 5 3 2" xfId="2397"/>
    <cellStyle name="Normal 3 5 3 2 2" xfId="5529"/>
    <cellStyle name="Normal 3 5 3 3" xfId="5528"/>
    <cellStyle name="Normal 3 5 4" xfId="2398"/>
    <cellStyle name="Normal 3 5 4 2" xfId="2399"/>
    <cellStyle name="Normal 3 5 4 2 2" xfId="2400"/>
    <cellStyle name="Normal 3 5 4 2 2 2" xfId="5532"/>
    <cellStyle name="Normal 3 5 4 2 3" xfId="5531"/>
    <cellStyle name="Normal 3 5 4 3" xfId="2401"/>
    <cellStyle name="Normal 3 5 4 3 2" xfId="5533"/>
    <cellStyle name="Normal 3 5 4 4" xfId="5530"/>
    <cellStyle name="Normal 3 5 4_AVANCE PROTECCIÓN" xfId="2402"/>
    <cellStyle name="Normal 3 5 5" xfId="2403"/>
    <cellStyle name="Normal 3 5 5 2" xfId="5534"/>
    <cellStyle name="Normal 3 5 6" xfId="5525"/>
    <cellStyle name="Normal 3 5_DET I REG" xfId="2404"/>
    <cellStyle name="Normal 3 6" xfId="2405"/>
    <cellStyle name="Normal 3 6 2" xfId="2406"/>
    <cellStyle name="Normal 3 6 2 2" xfId="2407"/>
    <cellStyle name="Normal 3 6 2_Listado_web" xfId="2408"/>
    <cellStyle name="Normal 3 6 3" xfId="2409"/>
    <cellStyle name="Normal 3 6 3 2" xfId="2410"/>
    <cellStyle name="Normal 3 6 3_Listado_web" xfId="2411"/>
    <cellStyle name="Normal 3 6 4" xfId="2412"/>
    <cellStyle name="Normal 3 6 4 2" xfId="2413"/>
    <cellStyle name="Normal 3 6 4 2 2" xfId="4038"/>
    <cellStyle name="Normal 3 6 4 2 2 2" xfId="6018"/>
    <cellStyle name="Normal 3 6 4 2 2 3" xfId="6442"/>
    <cellStyle name="Normal 3 6 4 2 3" xfId="5535"/>
    <cellStyle name="Normal 3 6 4 3" xfId="2414"/>
    <cellStyle name="Normal 3 6 4 3 2" xfId="4039"/>
    <cellStyle name="Normal 3 6 4 4" xfId="2415"/>
    <cellStyle name="Normal 3 6 4 4 2" xfId="4040"/>
    <cellStyle name="Normal 3 6 4 4 2 2" xfId="6019"/>
    <cellStyle name="Normal 3 6 4 4 2 3" xfId="6443"/>
    <cellStyle name="Normal 3 6 4 4 3" xfId="5536"/>
    <cellStyle name="Normal 3 6 4 5" xfId="2416"/>
    <cellStyle name="Normal 3 6 4 5 2" xfId="4041"/>
    <cellStyle name="Normal 3 6 4 5 2 2" xfId="6020"/>
    <cellStyle name="Normal 3 6 4 5 2 3" xfId="6444"/>
    <cellStyle name="Normal 3 6 4 6" xfId="4037"/>
    <cellStyle name="Normal 3 6 4 6 2" xfId="6017"/>
    <cellStyle name="Normal 3 6 4 6 3" xfId="6441"/>
    <cellStyle name="Normal 3 6 4_INST $" xfId="2417"/>
    <cellStyle name="Normal 3 6 5" xfId="2418"/>
    <cellStyle name="Normal 3 6 5 2" xfId="2419"/>
    <cellStyle name="Normal 3 6 5 2 2" xfId="4043"/>
    <cellStyle name="Normal 3 6 5 2 2 2" xfId="6022"/>
    <cellStyle name="Normal 3 6 5 2 2 3" xfId="6446"/>
    <cellStyle name="Normal 3 6 5 2 3" xfId="5537"/>
    <cellStyle name="Normal 3 6 5 3" xfId="2420"/>
    <cellStyle name="Normal 3 6 5 3 2" xfId="4044"/>
    <cellStyle name="Normal 3 6 5 4" xfId="2421"/>
    <cellStyle name="Normal 3 6 5 4 2" xfId="4045"/>
    <cellStyle name="Normal 3 6 5 4 2 2" xfId="6023"/>
    <cellStyle name="Normal 3 6 5 4 2 3" xfId="6447"/>
    <cellStyle name="Normal 3 6 5 4 3" xfId="5538"/>
    <cellStyle name="Normal 3 6 5 5" xfId="2422"/>
    <cellStyle name="Normal 3 6 5 5 2" xfId="4046"/>
    <cellStyle name="Normal 3 6 5 5 2 2" xfId="6024"/>
    <cellStyle name="Normal 3 6 5 5 2 3" xfId="6448"/>
    <cellStyle name="Normal 3 6 5 6" xfId="4042"/>
    <cellStyle name="Normal 3 6 5 6 2" xfId="6021"/>
    <cellStyle name="Normal 3 6 5 6 3" xfId="6445"/>
    <cellStyle name="Normal 3 6 5_INST $" xfId="2423"/>
    <cellStyle name="Normal 3 6 6" xfId="2424"/>
    <cellStyle name="Normal 3 6 6 2" xfId="4047"/>
    <cellStyle name="Normal 3 6 6 2 2" xfId="6025"/>
    <cellStyle name="Normal 3 6 6 2 3" xfId="6449"/>
    <cellStyle name="Normal 3 6 6 3" xfId="5539"/>
    <cellStyle name="Normal 3 6 7" xfId="2425"/>
    <cellStyle name="Normal 3 6 7 2" xfId="4048"/>
    <cellStyle name="Normal 3 6 7 2 2" xfId="6026"/>
    <cellStyle name="Normal 3 6 7 2 3" xfId="6450"/>
    <cellStyle name="Normal 3 6 7 3" xfId="5540"/>
    <cellStyle name="Normal 3 6 8" xfId="2426"/>
    <cellStyle name="Normal 3 6 8 2" xfId="4049"/>
    <cellStyle name="Normal 3 6 8 2 2" xfId="6027"/>
    <cellStyle name="Normal 3 6 8 2 3" xfId="6451"/>
    <cellStyle name="Normal 3 6 9" xfId="4036"/>
    <cellStyle name="Normal 3 6 9 2" xfId="6016"/>
    <cellStyle name="Normal 3 6 9 3" xfId="6440"/>
    <cellStyle name="Normal 3 6_AVANCE TOTAL" xfId="2427"/>
    <cellStyle name="Normal 3 7" xfId="2428"/>
    <cellStyle name="Normal 3 7 2" xfId="2429"/>
    <cellStyle name="Normal 3 7 2 2" xfId="2430"/>
    <cellStyle name="Normal 3 7 2_Listado_web" xfId="2431"/>
    <cellStyle name="Normal 3 7 3" xfId="2432"/>
    <cellStyle name="Normal 3 7 3 2" xfId="2433"/>
    <cellStyle name="Normal 3 7 3_Listado_web" xfId="2434"/>
    <cellStyle name="Normal 3 7 4" xfId="2435"/>
    <cellStyle name="Normal 3 7 4 2" xfId="2436"/>
    <cellStyle name="Normal 3 7 4 2 2" xfId="4052"/>
    <cellStyle name="Normal 3 7 4 2 2 2" xfId="6030"/>
    <cellStyle name="Normal 3 7 4 2 2 3" xfId="6454"/>
    <cellStyle name="Normal 3 7 4 2 3" xfId="5541"/>
    <cellStyle name="Normal 3 7 4 3" xfId="2437"/>
    <cellStyle name="Normal 3 7 4 3 2" xfId="4053"/>
    <cellStyle name="Normal 3 7 4 4" xfId="2438"/>
    <cellStyle name="Normal 3 7 4 4 2" xfId="4054"/>
    <cellStyle name="Normal 3 7 4 4 2 2" xfId="6031"/>
    <cellStyle name="Normal 3 7 4 4 2 3" xfId="6455"/>
    <cellStyle name="Normal 3 7 4 4 3" xfId="5542"/>
    <cellStyle name="Normal 3 7 4 5" xfId="2439"/>
    <cellStyle name="Normal 3 7 4 5 2" xfId="4055"/>
    <cellStyle name="Normal 3 7 4 5 2 2" xfId="6032"/>
    <cellStyle name="Normal 3 7 4 5 2 3" xfId="6456"/>
    <cellStyle name="Normal 3 7 4 6" xfId="4051"/>
    <cellStyle name="Normal 3 7 4 6 2" xfId="6029"/>
    <cellStyle name="Normal 3 7 4 6 3" xfId="6453"/>
    <cellStyle name="Normal 3 7 4_INST $" xfId="2440"/>
    <cellStyle name="Normal 3 7 5" xfId="2441"/>
    <cellStyle name="Normal 3 7 5 2" xfId="2442"/>
    <cellStyle name="Normal 3 7 5 2 2" xfId="4057"/>
    <cellStyle name="Normal 3 7 5 2 2 2" xfId="6034"/>
    <cellStyle name="Normal 3 7 5 2 2 3" xfId="6458"/>
    <cellStyle name="Normal 3 7 5 2 3" xfId="5543"/>
    <cellStyle name="Normal 3 7 5 3" xfId="2443"/>
    <cellStyle name="Normal 3 7 5 3 2" xfId="4058"/>
    <cellStyle name="Normal 3 7 5 4" xfId="2444"/>
    <cellStyle name="Normal 3 7 5 4 2" xfId="4059"/>
    <cellStyle name="Normal 3 7 5 4 2 2" xfId="6035"/>
    <cellStyle name="Normal 3 7 5 4 2 3" xfId="6459"/>
    <cellStyle name="Normal 3 7 5 4 3" xfId="5544"/>
    <cellStyle name="Normal 3 7 5 5" xfId="2445"/>
    <cellStyle name="Normal 3 7 5 5 2" xfId="4060"/>
    <cellStyle name="Normal 3 7 5 5 2 2" xfId="6036"/>
    <cellStyle name="Normal 3 7 5 5 2 3" xfId="6460"/>
    <cellStyle name="Normal 3 7 5 6" xfId="4056"/>
    <cellStyle name="Normal 3 7 5 6 2" xfId="6033"/>
    <cellStyle name="Normal 3 7 5 6 3" xfId="6457"/>
    <cellStyle name="Normal 3 7 5_INST $" xfId="2446"/>
    <cellStyle name="Normal 3 7 6" xfId="2447"/>
    <cellStyle name="Normal 3 7 6 2" xfId="4061"/>
    <cellStyle name="Normal 3 7 6 2 2" xfId="6037"/>
    <cellStyle name="Normal 3 7 6 2 3" xfId="6461"/>
    <cellStyle name="Normal 3 7 6 3" xfId="5545"/>
    <cellStyle name="Normal 3 7 7" xfId="2448"/>
    <cellStyle name="Normal 3 7 7 2" xfId="4062"/>
    <cellStyle name="Normal 3 7 7 2 2" xfId="6038"/>
    <cellStyle name="Normal 3 7 7 2 3" xfId="6462"/>
    <cellStyle name="Normal 3 7 7 3" xfId="5546"/>
    <cellStyle name="Normal 3 7 8" xfId="2449"/>
    <cellStyle name="Normal 3 7 8 2" xfId="4063"/>
    <cellStyle name="Normal 3 7 8 2 2" xfId="6039"/>
    <cellStyle name="Normal 3 7 8 2 3" xfId="6463"/>
    <cellStyle name="Normal 3 7 9" xfId="4050"/>
    <cellStyle name="Normal 3 7 9 2" xfId="6028"/>
    <cellStyle name="Normal 3 7 9 3" xfId="6452"/>
    <cellStyle name="Normal 3 7_AVANCE TOTAL" xfId="2450"/>
    <cellStyle name="Normal 3 8" xfId="2451"/>
    <cellStyle name="Normal 3 8 2" xfId="2452"/>
    <cellStyle name="Normal 3 8 2 2" xfId="2453"/>
    <cellStyle name="Normal 3 8 2_Listado_web" xfId="2454"/>
    <cellStyle name="Normal 3 8 3" xfId="2455"/>
    <cellStyle name="Normal 3 8 3 2" xfId="2456"/>
    <cellStyle name="Normal 3 8 3_Listado_web" xfId="2457"/>
    <cellStyle name="Normal 3 8 4" xfId="2458"/>
    <cellStyle name="Normal 3 8 4 2" xfId="2459"/>
    <cellStyle name="Normal 3 8 4 2 2" xfId="4066"/>
    <cellStyle name="Normal 3 8 4 2 2 2" xfId="6042"/>
    <cellStyle name="Normal 3 8 4 2 2 3" xfId="6466"/>
    <cellStyle name="Normal 3 8 4 2 3" xfId="5547"/>
    <cellStyle name="Normal 3 8 4 3" xfId="2460"/>
    <cellStyle name="Normal 3 8 4 3 2" xfId="4067"/>
    <cellStyle name="Normal 3 8 4 4" xfId="2461"/>
    <cellStyle name="Normal 3 8 4 4 2" xfId="4068"/>
    <cellStyle name="Normal 3 8 4 4 2 2" xfId="6043"/>
    <cellStyle name="Normal 3 8 4 4 2 3" xfId="6467"/>
    <cellStyle name="Normal 3 8 4 4 3" xfId="5548"/>
    <cellStyle name="Normal 3 8 4 5" xfId="2462"/>
    <cellStyle name="Normal 3 8 4 5 2" xfId="4069"/>
    <cellStyle name="Normal 3 8 4 5 2 2" xfId="6044"/>
    <cellStyle name="Normal 3 8 4 5 2 3" xfId="6468"/>
    <cellStyle name="Normal 3 8 4 6" xfId="4065"/>
    <cellStyle name="Normal 3 8 4 6 2" xfId="6041"/>
    <cellStyle name="Normal 3 8 4 6 3" xfId="6465"/>
    <cellStyle name="Normal 3 8 4_INST $" xfId="2463"/>
    <cellStyle name="Normal 3 8 5" xfId="2464"/>
    <cellStyle name="Normal 3 8 5 2" xfId="2465"/>
    <cellStyle name="Normal 3 8 5 2 2" xfId="4071"/>
    <cellStyle name="Normal 3 8 5 2 2 2" xfId="6046"/>
    <cellStyle name="Normal 3 8 5 2 2 3" xfId="6470"/>
    <cellStyle name="Normal 3 8 5 2 3" xfId="5549"/>
    <cellStyle name="Normal 3 8 5 3" xfId="2466"/>
    <cellStyle name="Normal 3 8 5 3 2" xfId="4072"/>
    <cellStyle name="Normal 3 8 5 4" xfId="2467"/>
    <cellStyle name="Normal 3 8 5 4 2" xfId="4073"/>
    <cellStyle name="Normal 3 8 5 4 2 2" xfId="6047"/>
    <cellStyle name="Normal 3 8 5 4 2 3" xfId="6471"/>
    <cellStyle name="Normal 3 8 5 4 3" xfId="5550"/>
    <cellStyle name="Normal 3 8 5 5" xfId="2468"/>
    <cellStyle name="Normal 3 8 5 5 2" xfId="4074"/>
    <cellStyle name="Normal 3 8 5 5 2 2" xfId="6048"/>
    <cellStyle name="Normal 3 8 5 5 2 3" xfId="6472"/>
    <cellStyle name="Normal 3 8 5 6" xfId="4070"/>
    <cellStyle name="Normal 3 8 5 6 2" xfId="6045"/>
    <cellStyle name="Normal 3 8 5 6 3" xfId="6469"/>
    <cellStyle name="Normal 3 8 5_INST $" xfId="2469"/>
    <cellStyle name="Normal 3 8 6" xfId="2470"/>
    <cellStyle name="Normal 3 8 6 2" xfId="4075"/>
    <cellStyle name="Normal 3 8 6 2 2" xfId="6049"/>
    <cellStyle name="Normal 3 8 6 2 3" xfId="6473"/>
    <cellStyle name="Normal 3 8 6 3" xfId="5551"/>
    <cellStyle name="Normal 3 8 7" xfId="2471"/>
    <cellStyle name="Normal 3 8 7 2" xfId="4076"/>
    <cellStyle name="Normal 3 8 7 2 2" xfId="6050"/>
    <cellStyle name="Normal 3 8 7 2 3" xfId="6474"/>
    <cellStyle name="Normal 3 8 7 3" xfId="5552"/>
    <cellStyle name="Normal 3 8 8" xfId="2472"/>
    <cellStyle name="Normal 3 8 8 2" xfId="4077"/>
    <cellStyle name="Normal 3 8 8 2 2" xfId="6051"/>
    <cellStyle name="Normal 3 8 8 2 3" xfId="6475"/>
    <cellStyle name="Normal 3 8 9" xfId="4064"/>
    <cellStyle name="Normal 3 8 9 2" xfId="6040"/>
    <cellStyle name="Normal 3 8 9 3" xfId="6464"/>
    <cellStyle name="Normal 3 8_AVANCE TOTAL" xfId="2473"/>
    <cellStyle name="Normal 3 9" xfId="2474"/>
    <cellStyle name="Normal 3 9 2" xfId="2475"/>
    <cellStyle name="Normal 3 9 2 2" xfId="5554"/>
    <cellStyle name="Normal 3 9 3" xfId="5553"/>
    <cellStyle name="Normal 3 9_AVANCE TOTAL" xfId="2476"/>
    <cellStyle name="Normal 3_AVANCE JUSTICIA JUVENIL" xfId="2477"/>
    <cellStyle name="Normal 30" xfId="2478"/>
    <cellStyle name="Normal 30 2" xfId="2479"/>
    <cellStyle name="Normal 30 2 2" xfId="2480"/>
    <cellStyle name="Normal 30 2 2 2" xfId="5557"/>
    <cellStyle name="Normal 30 2 3" xfId="5556"/>
    <cellStyle name="Normal 30 3" xfId="2481"/>
    <cellStyle name="Normal 30 3 2" xfId="2482"/>
    <cellStyle name="Normal 30 3 2 2" xfId="5559"/>
    <cellStyle name="Normal 30 3 3" xfId="5558"/>
    <cellStyle name="Normal 30 4" xfId="2483"/>
    <cellStyle name="Normal 30 4 2" xfId="5560"/>
    <cellStyle name="Normal 30 5" xfId="2484"/>
    <cellStyle name="Normal 30 5 2" xfId="4078"/>
    <cellStyle name="Normal 30 5 2 2" xfId="6052"/>
    <cellStyle name="Normal 30 5 2 3" xfId="6476"/>
    <cellStyle name="Normal 30 5 3" xfId="5561"/>
    <cellStyle name="Normal 30 6" xfId="2485"/>
    <cellStyle name="Normal 30 6 2" xfId="5562"/>
    <cellStyle name="Normal 30 7" xfId="2486"/>
    <cellStyle name="Normal 30 7 2" xfId="5563"/>
    <cellStyle name="Normal 30 8" xfId="2487"/>
    <cellStyle name="Normal 30 9" xfId="5555"/>
    <cellStyle name="Normal 30_AVANCE TOTAL" xfId="2488"/>
    <cellStyle name="Normal 31" xfId="2489"/>
    <cellStyle name="Normal 31 10" xfId="2490"/>
    <cellStyle name="Normal 31 10 2" xfId="2491"/>
    <cellStyle name="Normal 31 10 2 2" xfId="5565"/>
    <cellStyle name="Normal 31 10 3" xfId="5564"/>
    <cellStyle name="Normal 31 10_INST $" xfId="2492"/>
    <cellStyle name="Normal 31 11" xfId="2493"/>
    <cellStyle name="Normal 31 11 2" xfId="5566"/>
    <cellStyle name="Normal 31 12" xfId="2494"/>
    <cellStyle name="Normal 31 12 2" xfId="5567"/>
    <cellStyle name="Normal 31 2" xfId="2495"/>
    <cellStyle name="Normal 31 2 2" xfId="2496"/>
    <cellStyle name="Normal 31 2 2 2" xfId="5569"/>
    <cellStyle name="Normal 31 2 3" xfId="5568"/>
    <cellStyle name="Normal 31 3" xfId="2497"/>
    <cellStyle name="Normal 31 3 2" xfId="2498"/>
    <cellStyle name="Normal 31 3 2 2" xfId="5571"/>
    <cellStyle name="Normal 31 3 3" xfId="5570"/>
    <cellStyle name="Normal 31 4" xfId="2499"/>
    <cellStyle name="Normal 31 4 2" xfId="2500"/>
    <cellStyle name="Normal 31 4 2 2" xfId="5573"/>
    <cellStyle name="Normal 31 4 3" xfId="5572"/>
    <cellStyle name="Normal 31 4_AVANCE TOTAL" xfId="2501"/>
    <cellStyle name="Normal 31 5" xfId="2502"/>
    <cellStyle name="Normal 31 5 2" xfId="5574"/>
    <cellStyle name="Normal 31 6" xfId="2503"/>
    <cellStyle name="Normal 31 6 2" xfId="5575"/>
    <cellStyle name="Normal 31 7" xfId="2504"/>
    <cellStyle name="Normal 31 7 2" xfId="5576"/>
    <cellStyle name="Normal 31 8" xfId="2505"/>
    <cellStyle name="Normal 31 8 2" xfId="2506"/>
    <cellStyle name="Normal 31 8 2 2" xfId="5578"/>
    <cellStyle name="Normal 31 8 3" xfId="5577"/>
    <cellStyle name="Normal 31 8_AVANCE TOTAL" xfId="2507"/>
    <cellStyle name="Normal 31 9" xfId="2508"/>
    <cellStyle name="Normal 31 9 2" xfId="2509"/>
    <cellStyle name="Normal 31 9 2 2" xfId="5580"/>
    <cellStyle name="Normal 31 9 3" xfId="2510"/>
    <cellStyle name="Normal 31 9 3 2" xfId="2511"/>
    <cellStyle name="Normal 31 9 3 2 2" xfId="5582"/>
    <cellStyle name="Normal 31 9 3 3" xfId="5581"/>
    <cellStyle name="Normal 31 9 3_INST $" xfId="2512"/>
    <cellStyle name="Normal 31 9 4" xfId="2513"/>
    <cellStyle name="Normal 31 9 4 2" xfId="5583"/>
    <cellStyle name="Normal 31 9 5" xfId="5579"/>
    <cellStyle name="Normal 31 9_INST $" xfId="2514"/>
    <cellStyle name="Normal 31_AVANCE TOTAL" xfId="2515"/>
    <cellStyle name="Normal 32" xfId="2516"/>
    <cellStyle name="Normal 32 2" xfId="2517"/>
    <cellStyle name="Normal 32 2 2" xfId="5585"/>
    <cellStyle name="Normal 32 3" xfId="2518"/>
    <cellStyle name="Normal 32 3 2" xfId="4079"/>
    <cellStyle name="Normal 32 3 2 2" xfId="6053"/>
    <cellStyle name="Normal 32 3 2 3" xfId="6477"/>
    <cellStyle name="Normal 32 3 3" xfId="5586"/>
    <cellStyle name="Normal 32 4" xfId="2519"/>
    <cellStyle name="Normal 32 4 2" xfId="5587"/>
    <cellStyle name="Normal 32 5" xfId="2520"/>
    <cellStyle name="Normal 32 5 2" xfId="5588"/>
    <cellStyle name="Normal 32 6" xfId="2521"/>
    <cellStyle name="Normal 32 7" xfId="5584"/>
    <cellStyle name="Normal 33" xfId="2522"/>
    <cellStyle name="Normal 33 2" xfId="2523"/>
    <cellStyle name="Normal 33 2 2" xfId="5590"/>
    <cellStyle name="Normal 33 3" xfId="2524"/>
    <cellStyle name="Normal 33 3 2" xfId="4080"/>
    <cellStyle name="Normal 33 3 2 2" xfId="6054"/>
    <cellStyle name="Normal 33 3 2 3" xfId="6478"/>
    <cellStyle name="Normal 33 3 3" xfId="5591"/>
    <cellStyle name="Normal 33 4" xfId="2525"/>
    <cellStyle name="Normal 33 4 2" xfId="5592"/>
    <cellStyle name="Normal 33 5" xfId="2526"/>
    <cellStyle name="Normal 33 5 2" xfId="5593"/>
    <cellStyle name="Normal 33 6" xfId="2527"/>
    <cellStyle name="Normal 33 7" xfId="5589"/>
    <cellStyle name="Normal 34" xfId="2528"/>
    <cellStyle name="Normal 34 2" xfId="2529"/>
    <cellStyle name="Normal 34 2 2" xfId="5595"/>
    <cellStyle name="Normal 34 3" xfId="5594"/>
    <cellStyle name="Normal 35" xfId="2530"/>
    <cellStyle name="Normal 35 2" xfId="2531"/>
    <cellStyle name="Normal 35 2 2" xfId="2532"/>
    <cellStyle name="Normal 35 2_Listado_web" xfId="2533"/>
    <cellStyle name="Normal 35 3" xfId="2534"/>
    <cellStyle name="Normal 35 3 2" xfId="2535"/>
    <cellStyle name="Normal 35 3 2 2" xfId="4083"/>
    <cellStyle name="Normal 35 3 2 2 2" xfId="6057"/>
    <cellStyle name="Normal 35 3 2 2 3" xfId="6481"/>
    <cellStyle name="Normal 35 3 2 3" xfId="5596"/>
    <cellStyle name="Normal 35 3 3" xfId="2536"/>
    <cellStyle name="Normal 35 3 3 2" xfId="4084"/>
    <cellStyle name="Normal 35 3 4" xfId="2537"/>
    <cellStyle name="Normal 35 3 4 2" xfId="4085"/>
    <cellStyle name="Normal 35 3 4 2 2" xfId="6058"/>
    <cellStyle name="Normal 35 3 4 2 3" xfId="6482"/>
    <cellStyle name="Normal 35 3 4 3" xfId="5597"/>
    <cellStyle name="Normal 35 3 5" xfId="2538"/>
    <cellStyle name="Normal 35 3 5 2" xfId="4086"/>
    <cellStyle name="Normal 35 3 5 2 2" xfId="6059"/>
    <cellStyle name="Normal 35 3 5 2 3" xfId="6483"/>
    <cellStyle name="Normal 35 3 6" xfId="4082"/>
    <cellStyle name="Normal 35 3 6 2" xfId="6056"/>
    <cellStyle name="Normal 35 3 6 3" xfId="6480"/>
    <cellStyle name="Normal 35 3_INST $" xfId="2539"/>
    <cellStyle name="Normal 35 4" xfId="2540"/>
    <cellStyle name="Normal 35 4 2" xfId="2541"/>
    <cellStyle name="Normal 35 4 2 2" xfId="4088"/>
    <cellStyle name="Normal 35 4 2 2 2" xfId="6061"/>
    <cellStyle name="Normal 35 4 2 2 3" xfId="6485"/>
    <cellStyle name="Normal 35 4 2 3" xfId="5598"/>
    <cellStyle name="Normal 35 4 3" xfId="2542"/>
    <cellStyle name="Normal 35 4 3 2" xfId="4089"/>
    <cellStyle name="Normal 35 4 4" xfId="2543"/>
    <cellStyle name="Normal 35 4 4 2" xfId="4090"/>
    <cellStyle name="Normal 35 4 4 2 2" xfId="6062"/>
    <cellStyle name="Normal 35 4 4 2 3" xfId="6486"/>
    <cellStyle name="Normal 35 4 4 3" xfId="5599"/>
    <cellStyle name="Normal 35 4 5" xfId="4091"/>
    <cellStyle name="Normal 35 4 5 2" xfId="6063"/>
    <cellStyle name="Normal 35 4 5 3" xfId="6487"/>
    <cellStyle name="Normal 35 4 6" xfId="4087"/>
    <cellStyle name="Normal 35 4 6 2" xfId="6060"/>
    <cellStyle name="Normal 35 4 6 3" xfId="6484"/>
    <cellStyle name="Normal 35 4_INST $" xfId="4092"/>
    <cellStyle name="Normal 35 5" xfId="2544"/>
    <cellStyle name="Normal 35 5 2" xfId="4093"/>
    <cellStyle name="Normal 35 5 2 2" xfId="6064"/>
    <cellStyle name="Normal 35 5 2 3" xfId="6488"/>
    <cellStyle name="Normal 35 5 3" xfId="5600"/>
    <cellStyle name="Normal 35 6" xfId="2545"/>
    <cellStyle name="Normal 35 6 2" xfId="4094"/>
    <cellStyle name="Normal 35 6 2 2" xfId="6065"/>
    <cellStyle name="Normal 35 6 2 3" xfId="6489"/>
    <cellStyle name="Normal 35 6 3" xfId="5601"/>
    <cellStyle name="Normal 35 7" xfId="4095"/>
    <cellStyle name="Normal 35 7 2" xfId="6066"/>
    <cellStyle name="Normal 35 7 3" xfId="6490"/>
    <cellStyle name="Normal 35 8" xfId="4096"/>
    <cellStyle name="Normal 35 8 2" xfId="6067"/>
    <cellStyle name="Normal 35 8 3" xfId="6491"/>
    <cellStyle name="Normal 35 9" xfId="4081"/>
    <cellStyle name="Normal 35 9 2" xfId="6055"/>
    <cellStyle name="Normal 35 9 3" xfId="6479"/>
    <cellStyle name="Normal 35_AVANCE TOTAL" xfId="2546"/>
    <cellStyle name="Normal 36" xfId="2547"/>
    <cellStyle name="Normal 36 2" xfId="2548"/>
    <cellStyle name="Normal 36 2 2" xfId="4099"/>
    <cellStyle name="Normal 36 2 3" xfId="4098"/>
    <cellStyle name="Normal 36 3" xfId="2549"/>
    <cellStyle name="Normal 36 3 2" xfId="2550"/>
    <cellStyle name="Normal 36 3 2 2" xfId="4101"/>
    <cellStyle name="Normal 36 3 2 2 2" xfId="6070"/>
    <cellStyle name="Normal 36 3 2 2 3" xfId="6494"/>
    <cellStyle name="Normal 36 3 2 3" xfId="5602"/>
    <cellStyle name="Normal 36 3 3" xfId="2551"/>
    <cellStyle name="Normal 36 3 3 2" xfId="4102"/>
    <cellStyle name="Normal 36 3 4" xfId="2552"/>
    <cellStyle name="Normal 36 3 4 2" xfId="4103"/>
    <cellStyle name="Normal 36 3 4 2 2" xfId="6071"/>
    <cellStyle name="Normal 36 3 4 2 3" xfId="6495"/>
    <cellStyle name="Normal 36 3 4 3" xfId="5603"/>
    <cellStyle name="Normal 36 3 5" xfId="4104"/>
    <cellStyle name="Normal 36 3 5 2" xfId="6072"/>
    <cellStyle name="Normal 36 3 5 3" xfId="6496"/>
    <cellStyle name="Normal 36 3 6" xfId="4100"/>
    <cellStyle name="Normal 36 3 6 2" xfId="6069"/>
    <cellStyle name="Normal 36 3 6 3" xfId="6493"/>
    <cellStyle name="Normal 36 3_INST $" xfId="4105"/>
    <cellStyle name="Normal 36 4" xfId="2553"/>
    <cellStyle name="Normal 36 4 2" xfId="2554"/>
    <cellStyle name="Normal 36 4 2 2" xfId="4107"/>
    <cellStyle name="Normal 36 4 2 2 2" xfId="6074"/>
    <cellStyle name="Normal 36 4 2 2 3" xfId="6498"/>
    <cellStyle name="Normal 36 4 2 3" xfId="5604"/>
    <cellStyle name="Normal 36 4 3" xfId="2555"/>
    <cellStyle name="Normal 36 4 3 2" xfId="4108"/>
    <cellStyle name="Normal 36 4 4" xfId="2556"/>
    <cellStyle name="Normal 36 4 4 2" xfId="4109"/>
    <cellStyle name="Normal 36 4 4 2 2" xfId="6075"/>
    <cellStyle name="Normal 36 4 4 2 3" xfId="6499"/>
    <cellStyle name="Normal 36 4 4 3" xfId="5605"/>
    <cellStyle name="Normal 36 4 5" xfId="4110"/>
    <cellStyle name="Normal 36 4 5 2" xfId="6076"/>
    <cellStyle name="Normal 36 4 5 3" xfId="6500"/>
    <cellStyle name="Normal 36 4 6" xfId="4106"/>
    <cellStyle name="Normal 36 4 6 2" xfId="6073"/>
    <cellStyle name="Normal 36 4 6 3" xfId="6497"/>
    <cellStyle name="Normal 36 4_INST $" xfId="4111"/>
    <cellStyle name="Normal 36 5" xfId="2557"/>
    <cellStyle name="Normal 36 5 2" xfId="4112"/>
    <cellStyle name="Normal 36 5 2 2" xfId="6077"/>
    <cellStyle name="Normal 36 5 2 3" xfId="6501"/>
    <cellStyle name="Normal 36 5 3" xfId="5606"/>
    <cellStyle name="Normal 36 6" xfId="2558"/>
    <cellStyle name="Normal 36 6 2" xfId="4113"/>
    <cellStyle name="Normal 36 6 2 2" xfId="6078"/>
    <cellStyle name="Normal 36 6 2 3" xfId="6502"/>
    <cellStyle name="Normal 36 6 3" xfId="5607"/>
    <cellStyle name="Normal 36 7" xfId="4114"/>
    <cellStyle name="Normal 36 7 2" xfId="6079"/>
    <cellStyle name="Normal 36 7 3" xfId="6503"/>
    <cellStyle name="Normal 36 8" xfId="4115"/>
    <cellStyle name="Normal 36 8 2" xfId="6080"/>
    <cellStyle name="Normal 36 8 3" xfId="6504"/>
    <cellStyle name="Normal 36 9" xfId="4097"/>
    <cellStyle name="Normal 36 9 2" xfId="6068"/>
    <cellStyle name="Normal 36 9 3" xfId="6492"/>
    <cellStyle name="Normal 36_AVANCE TOTAL" xfId="2559"/>
    <cellStyle name="Normal 37" xfId="2560"/>
    <cellStyle name="Normal 37 2" xfId="2561"/>
    <cellStyle name="Normal 37 2 2" xfId="4116"/>
    <cellStyle name="Normal 37 2 2 2" xfId="6081"/>
    <cellStyle name="Normal 37 2 3" xfId="5609"/>
    <cellStyle name="Normal 37 3" xfId="4117"/>
    <cellStyle name="Normal 37 3 2" xfId="6082"/>
    <cellStyle name="Normal 37 4" xfId="5608"/>
    <cellStyle name="Normal 37_Hoja2" xfId="2562"/>
    <cellStyle name="Normal 38" xfId="2563"/>
    <cellStyle name="Normal 38 10" xfId="4119"/>
    <cellStyle name="Normal 38 10 2" xfId="6084"/>
    <cellStyle name="Normal 38 10 3" xfId="6506"/>
    <cellStyle name="Normal 38 11" xfId="4120"/>
    <cellStyle name="Normal 38 11 2" xfId="6085"/>
    <cellStyle name="Normal 38 12" xfId="4118"/>
    <cellStyle name="Normal 38 12 2" xfId="6083"/>
    <cellStyle name="Normal 38 12 3" xfId="6505"/>
    <cellStyle name="Normal 38 2" xfId="2564"/>
    <cellStyle name="Normal 38 2 2" xfId="4122"/>
    <cellStyle name="Normal 38 2 3" xfId="4121"/>
    <cellStyle name="Normal 38 3" xfId="2565"/>
    <cellStyle name="Normal 38 3 2" xfId="2566"/>
    <cellStyle name="Normal 38 3 2 2" xfId="4124"/>
    <cellStyle name="Normal 38 3 2 2 2" xfId="6087"/>
    <cellStyle name="Normal 38 3 2 2 3" xfId="6508"/>
    <cellStyle name="Normal 38 3 2 3" xfId="5610"/>
    <cellStyle name="Normal 38 3 3" xfId="2567"/>
    <cellStyle name="Normal 38 3 3 2" xfId="4125"/>
    <cellStyle name="Normal 38 3 4" xfId="2568"/>
    <cellStyle name="Normal 38 3 4 2" xfId="4126"/>
    <cellStyle name="Normal 38 3 4 2 2" xfId="6088"/>
    <cellStyle name="Normal 38 3 4 2 3" xfId="6509"/>
    <cellStyle name="Normal 38 3 4 3" xfId="5611"/>
    <cellStyle name="Normal 38 3 5" xfId="4127"/>
    <cellStyle name="Normal 38 3 5 2" xfId="6089"/>
    <cellStyle name="Normal 38 3 5 3" xfId="6510"/>
    <cellStyle name="Normal 38 3 6" xfId="4123"/>
    <cellStyle name="Normal 38 3 6 2" xfId="6086"/>
    <cellStyle name="Normal 38 3 6 3" xfId="6507"/>
    <cellStyle name="Normal 38 3_INST $" xfId="4128"/>
    <cellStyle name="Normal 38 4" xfId="2569"/>
    <cellStyle name="Normal 38 4 2" xfId="2570"/>
    <cellStyle name="Normal 38 4 2 2" xfId="4130"/>
    <cellStyle name="Normal 38 4 2 2 2" xfId="6091"/>
    <cellStyle name="Normal 38 4 2 2 3" xfId="6512"/>
    <cellStyle name="Normal 38 4 2 3" xfId="5612"/>
    <cellStyle name="Normal 38 4 3" xfId="2571"/>
    <cellStyle name="Normal 38 4 3 2" xfId="4131"/>
    <cellStyle name="Normal 38 4 4" xfId="2572"/>
    <cellStyle name="Normal 38 4 4 2" xfId="4132"/>
    <cellStyle name="Normal 38 4 4 2 2" xfId="6092"/>
    <cellStyle name="Normal 38 4 4 2 3" xfId="6513"/>
    <cellStyle name="Normal 38 4 4 3" xfId="5613"/>
    <cellStyle name="Normal 38 4 5" xfId="4133"/>
    <cellStyle name="Normal 38 4 5 2" xfId="6093"/>
    <cellStyle name="Normal 38 4 5 3" xfId="6514"/>
    <cellStyle name="Normal 38 4 6" xfId="4129"/>
    <cellStyle name="Normal 38 4 6 2" xfId="6090"/>
    <cellStyle name="Normal 38 4 6 3" xfId="6511"/>
    <cellStyle name="Normal 38 4_INST $" xfId="4134"/>
    <cellStyle name="Normal 38 5" xfId="2573"/>
    <cellStyle name="Normal 38 5 2" xfId="4135"/>
    <cellStyle name="Normal 38 5 2 2" xfId="6094"/>
    <cellStyle name="Normal 38 5 2 3" xfId="6515"/>
    <cellStyle name="Normal 38 5 3" xfId="5614"/>
    <cellStyle name="Normal 38 6" xfId="2574"/>
    <cellStyle name="Normal 38 6 2" xfId="4136"/>
    <cellStyle name="Normal 38 6 2 2" xfId="6095"/>
    <cellStyle name="Normal 38 6 2 3" xfId="6516"/>
    <cellStyle name="Normal 38 6 3" xfId="5615"/>
    <cellStyle name="Normal 38 7" xfId="2575"/>
    <cellStyle name="Normal 38 7 2" xfId="5616"/>
    <cellStyle name="Normal 38 8" xfId="2576"/>
    <cellStyle name="Normal 38 8 2" xfId="4137"/>
    <cellStyle name="Normal 38 8 2 2" xfId="6096"/>
    <cellStyle name="Normal 38 8 2 3" xfId="6517"/>
    <cellStyle name="Normal 38 8 3" xfId="5617"/>
    <cellStyle name="Normal 38 9" xfId="4138"/>
    <cellStyle name="Normal 38 9 2" xfId="6097"/>
    <cellStyle name="Normal 38 9 3" xfId="6518"/>
    <cellStyle name="Normal 38_AVANCE TOTAL" xfId="2577"/>
    <cellStyle name="Normal 39" xfId="2578"/>
    <cellStyle name="Normal 39 2" xfId="4139"/>
    <cellStyle name="Normal 39 2 2" xfId="6098"/>
    <cellStyle name="Normal 39 3" xfId="5618"/>
    <cellStyle name="Normal 4" xfId="2579"/>
    <cellStyle name="Normal 4 10" xfId="2580"/>
    <cellStyle name="Normal 4 10 2" xfId="4141"/>
    <cellStyle name="Normal 4 11" xfId="2581"/>
    <cellStyle name="Normal 4 11 2" xfId="4142"/>
    <cellStyle name="Normal 4 11 2 2" xfId="6099"/>
    <cellStyle name="Normal 4 11 2 3" xfId="6519"/>
    <cellStyle name="Normal 4 11 3" xfId="5619"/>
    <cellStyle name="Normal 4 12" xfId="4143"/>
    <cellStyle name="Normal 4 13" xfId="4140"/>
    <cellStyle name="Normal 4 2" xfId="2582"/>
    <cellStyle name="Normal 4 2 2" xfId="2583"/>
    <cellStyle name="Normal 4 2 2 2" xfId="4146"/>
    <cellStyle name="Normal 4 2 2 3" xfId="4145"/>
    <cellStyle name="Normal 4 2 3" xfId="2584"/>
    <cellStyle name="Normal 4 2 3 2" xfId="4147"/>
    <cellStyle name="Normal 4 2 4" xfId="2585"/>
    <cellStyle name="Normal 4 2 4 2" xfId="5620"/>
    <cellStyle name="Normal 4 2 5" xfId="2586"/>
    <cellStyle name="Normal 4 2 5 2" xfId="4148"/>
    <cellStyle name="Normal 4 2 6" xfId="2587"/>
    <cellStyle name="Normal 4 2 6 2" xfId="5621"/>
    <cellStyle name="Normal 4 2 7" xfId="4149"/>
    <cellStyle name="Normal 4 2 8" xfId="4144"/>
    <cellStyle name="Normal 4 2_Hoja1" xfId="2588"/>
    <cellStyle name="Normal 4 3" xfId="2589"/>
    <cellStyle name="Normal 4 3 2" xfId="2590"/>
    <cellStyle name="Normal 4 3 2 2" xfId="4152"/>
    <cellStyle name="Normal 4 3 2 3" xfId="4151"/>
    <cellStyle name="Normal 4 3 3" xfId="4153"/>
    <cellStyle name="Normal 4 3 4" xfId="4150"/>
    <cellStyle name="Normal 4 3_Hoja2" xfId="2591"/>
    <cellStyle name="Normal 4 4" xfId="2592"/>
    <cellStyle name="Normal 4 4 2" xfId="2593"/>
    <cellStyle name="Normal 4 4 2 2" xfId="4156"/>
    <cellStyle name="Normal 4 4 2 3" xfId="4155"/>
    <cellStyle name="Normal 4 4 3" xfId="4157"/>
    <cellStyle name="Normal 4 4 4" xfId="4154"/>
    <cellStyle name="Normal 4 4_Hoja2" xfId="2594"/>
    <cellStyle name="Normal 4 5" xfId="2595"/>
    <cellStyle name="Normal 4 5 10" xfId="4158"/>
    <cellStyle name="Normal 4 5 10 2" xfId="6100"/>
    <cellStyle name="Normal 4 5 10 3" xfId="6520"/>
    <cellStyle name="Normal 4 5 2" xfId="2596"/>
    <cellStyle name="Normal 4 5 2 2" xfId="2597"/>
    <cellStyle name="Normal 4 5 2 2 2" xfId="4161"/>
    <cellStyle name="Normal 4 5 2 2 3" xfId="4160"/>
    <cellStyle name="Normal 4 5 2 3" xfId="4162"/>
    <cellStyle name="Normal 4 5 2 4" xfId="4159"/>
    <cellStyle name="Normal 4 5 2_Hoja2" xfId="2598"/>
    <cellStyle name="Normal 4 5 3" xfId="2599"/>
    <cellStyle name="Normal 4 5 3 2" xfId="4164"/>
    <cellStyle name="Normal 4 5 3 3" xfId="4163"/>
    <cellStyle name="Normal 4 5 4" xfId="2600"/>
    <cellStyle name="Normal 4 5 4 2" xfId="4166"/>
    <cellStyle name="Normal 4 5 4 3" xfId="4165"/>
    <cellStyle name="Normal 4 5 5" xfId="2601"/>
    <cellStyle name="Normal 4 5 5 2" xfId="2602"/>
    <cellStyle name="Normal 4 5 5 2 2" xfId="4168"/>
    <cellStyle name="Normal 4 5 5 2 2 2" xfId="6102"/>
    <cellStyle name="Normal 4 5 5 2 2 3" xfId="6522"/>
    <cellStyle name="Normal 4 5 5 2 3" xfId="5622"/>
    <cellStyle name="Normal 4 5 5 3" xfId="2603"/>
    <cellStyle name="Normal 4 5 5 3 2" xfId="4169"/>
    <cellStyle name="Normal 4 5 5 4" xfId="2604"/>
    <cellStyle name="Normal 4 5 5 4 2" xfId="4170"/>
    <cellStyle name="Normal 4 5 5 4 2 2" xfId="6103"/>
    <cellStyle name="Normal 4 5 5 4 2 3" xfId="6523"/>
    <cellStyle name="Normal 4 5 5 4 3" xfId="5623"/>
    <cellStyle name="Normal 4 5 5 5" xfId="4171"/>
    <cellStyle name="Normal 4 5 5 5 2" xfId="6104"/>
    <cellStyle name="Normal 4 5 5 5 3" xfId="6524"/>
    <cellStyle name="Normal 4 5 5 6" xfId="4167"/>
    <cellStyle name="Normal 4 5 5 6 2" xfId="6101"/>
    <cellStyle name="Normal 4 5 5 6 3" xfId="6521"/>
    <cellStyle name="Normal 4 5 5_INST $" xfId="4172"/>
    <cellStyle name="Normal 4 5 6" xfId="2605"/>
    <cellStyle name="Normal 4 5 6 2" xfId="2606"/>
    <cellStyle name="Normal 4 5 6 2 2" xfId="4174"/>
    <cellStyle name="Normal 4 5 6 2 2 2" xfId="6106"/>
    <cellStyle name="Normal 4 5 6 2 2 3" xfId="6526"/>
    <cellStyle name="Normal 4 5 6 2 3" xfId="5624"/>
    <cellStyle name="Normal 4 5 6 3" xfId="2607"/>
    <cellStyle name="Normal 4 5 6 3 2" xfId="4175"/>
    <cellStyle name="Normal 4 5 6 4" xfId="2608"/>
    <cellStyle name="Normal 4 5 6 4 2" xfId="4176"/>
    <cellStyle name="Normal 4 5 6 4 2 2" xfId="6107"/>
    <cellStyle name="Normal 4 5 6 4 2 3" xfId="6527"/>
    <cellStyle name="Normal 4 5 6 4 3" xfId="5625"/>
    <cellStyle name="Normal 4 5 6 5" xfId="4177"/>
    <cellStyle name="Normal 4 5 6 5 2" xfId="6108"/>
    <cellStyle name="Normal 4 5 6 5 3" xfId="6528"/>
    <cellStyle name="Normal 4 5 6 6" xfId="4173"/>
    <cellStyle name="Normal 4 5 6 6 2" xfId="6105"/>
    <cellStyle name="Normal 4 5 6 6 3" xfId="6525"/>
    <cellStyle name="Normal 4 5 6_INST $" xfId="4178"/>
    <cellStyle name="Normal 4 5 7" xfId="2609"/>
    <cellStyle name="Normal 4 5 7 2" xfId="4179"/>
    <cellStyle name="Normal 4 5 7 2 2" xfId="6109"/>
    <cellStyle name="Normal 4 5 7 2 3" xfId="6529"/>
    <cellStyle name="Normal 4 5 7 3" xfId="5626"/>
    <cellStyle name="Normal 4 5 8" xfId="2610"/>
    <cellStyle name="Normal 4 5 8 2" xfId="4180"/>
    <cellStyle name="Normal 4 5 8 2 2" xfId="6110"/>
    <cellStyle name="Normal 4 5 8 2 3" xfId="6530"/>
    <cellStyle name="Normal 4 5 8 3" xfId="5627"/>
    <cellStyle name="Normal 4 5 9" xfId="4181"/>
    <cellStyle name="Normal 4 5 9 2" xfId="6111"/>
    <cellStyle name="Normal 4 5 9 3" xfId="6531"/>
    <cellStyle name="Normal 4 5_AVANCE PROTECCIÓN" xfId="2611"/>
    <cellStyle name="Normal 4 6" xfId="2612"/>
    <cellStyle name="Normal 4 6 2" xfId="4183"/>
    <cellStyle name="Normal 4 6 3" xfId="4182"/>
    <cellStyle name="Normal 4 7" xfId="2613"/>
    <cellStyle name="Normal 4 7 2" xfId="4185"/>
    <cellStyle name="Normal 4 7 3" xfId="4184"/>
    <cellStyle name="Normal 4 8" xfId="2614"/>
    <cellStyle name="Normal 4 8 2" xfId="4186"/>
    <cellStyle name="Normal 4 9" xfId="2615"/>
    <cellStyle name="Normal 4 9 2" xfId="5628"/>
    <cellStyle name="Normal 4_Hoja1" xfId="2616"/>
    <cellStyle name="Normal 40" xfId="2617"/>
    <cellStyle name="Normal 40 10" xfId="4188"/>
    <cellStyle name="Normal 40 10 2" xfId="6113"/>
    <cellStyle name="Normal 40 10 3" xfId="6533"/>
    <cellStyle name="Normal 40 11" xfId="4189"/>
    <cellStyle name="Normal 40 11 2" xfId="6114"/>
    <cellStyle name="Normal 40 12" xfId="4187"/>
    <cellStyle name="Normal 40 12 2" xfId="6112"/>
    <cellStyle name="Normal 40 12 3" xfId="6532"/>
    <cellStyle name="Normal 40 2" xfId="2618"/>
    <cellStyle name="Normal 40 2 2" xfId="2619"/>
    <cellStyle name="Normal 40 2 2 2" xfId="4191"/>
    <cellStyle name="Normal 40 2 2 2 2" xfId="6116"/>
    <cellStyle name="Normal 40 2 2 2 3" xfId="6535"/>
    <cellStyle name="Normal 40 2 2 3" xfId="5629"/>
    <cellStyle name="Normal 40 2 3" xfId="2620"/>
    <cellStyle name="Normal 40 2 3 2" xfId="4192"/>
    <cellStyle name="Normal 40 2 4" xfId="2621"/>
    <cellStyle name="Normal 40 2 4 2" xfId="4193"/>
    <cellStyle name="Normal 40 2 4 2 2" xfId="6117"/>
    <cellStyle name="Normal 40 2 4 2 3" xfId="6536"/>
    <cellStyle name="Normal 40 2 4 3" xfId="5630"/>
    <cellStyle name="Normal 40 2 5" xfId="4194"/>
    <cellStyle name="Normal 40 2 5 2" xfId="6118"/>
    <cellStyle name="Normal 40 2 5 3" xfId="6537"/>
    <cellStyle name="Normal 40 2 6" xfId="4190"/>
    <cellStyle name="Normal 40 2 6 2" xfId="6115"/>
    <cellStyle name="Normal 40 2 6 3" xfId="6534"/>
    <cellStyle name="Normal 40 2_INST $" xfId="4195"/>
    <cellStyle name="Normal 40 3" xfId="2622"/>
    <cellStyle name="Normal 40 3 2" xfId="4196"/>
    <cellStyle name="Normal 40 4" xfId="2623"/>
    <cellStyle name="Normal 40 4 2" xfId="2624"/>
    <cellStyle name="Normal 40 4 2 2" xfId="4198"/>
    <cellStyle name="Normal 40 4 2 2 2" xfId="6120"/>
    <cellStyle name="Normal 40 4 2 2 3" xfId="6539"/>
    <cellStyle name="Normal 40 4 2 3" xfId="5631"/>
    <cellStyle name="Normal 40 4 3" xfId="2625"/>
    <cellStyle name="Normal 40 4 3 2" xfId="4199"/>
    <cellStyle name="Normal 40 4 4" xfId="2626"/>
    <cellStyle name="Normal 40 4 4 2" xfId="4200"/>
    <cellStyle name="Normal 40 4 4 2 2" xfId="6121"/>
    <cellStyle name="Normal 40 4 4 2 3" xfId="6540"/>
    <cellStyle name="Normal 40 4 4 3" xfId="5632"/>
    <cellStyle name="Normal 40 4 5" xfId="4201"/>
    <cellStyle name="Normal 40 4 5 2" xfId="6122"/>
    <cellStyle name="Normal 40 4 5 3" xfId="6541"/>
    <cellStyle name="Normal 40 4 6" xfId="4197"/>
    <cellStyle name="Normal 40 4 6 2" xfId="6119"/>
    <cellStyle name="Normal 40 4 6 3" xfId="6538"/>
    <cellStyle name="Normal 40 4_INST $" xfId="4202"/>
    <cellStyle name="Normal 40 5" xfId="2627"/>
    <cellStyle name="Normal 40 5 2" xfId="4203"/>
    <cellStyle name="Normal 40 5 2 2" xfId="6123"/>
    <cellStyle name="Normal 40 5 2 3" xfId="6542"/>
    <cellStyle name="Normal 40 5 3" xfId="5633"/>
    <cellStyle name="Normal 40 6" xfId="2628"/>
    <cellStyle name="Normal 40 6 2" xfId="4204"/>
    <cellStyle name="Normal 40 6 2 2" xfId="6124"/>
    <cellStyle name="Normal 40 6 2 3" xfId="6543"/>
    <cellStyle name="Normal 40 6 3" xfId="5634"/>
    <cellStyle name="Normal 40 7" xfId="2629"/>
    <cellStyle name="Normal 40 7 2" xfId="5635"/>
    <cellStyle name="Normal 40 8" xfId="2630"/>
    <cellStyle name="Normal 40 8 2" xfId="4205"/>
    <cellStyle name="Normal 40 8 2 2" xfId="6125"/>
    <cellStyle name="Normal 40 8 2 3" xfId="6544"/>
    <cellStyle name="Normal 40 8 3" xfId="5636"/>
    <cellStyle name="Normal 40 9" xfId="4206"/>
    <cellStyle name="Normal 40 9 2" xfId="6126"/>
    <cellStyle name="Normal 40 9 3" xfId="6545"/>
    <cellStyle name="Normal 40_AVANCE TOTAL" xfId="2631"/>
    <cellStyle name="Normal 41" xfId="2632"/>
    <cellStyle name="Normal 41 2" xfId="2633"/>
    <cellStyle name="Normal 41 2 2" xfId="4208"/>
    <cellStyle name="Normal 41 3" xfId="2634"/>
    <cellStyle name="Normal 41 3 2" xfId="5637"/>
    <cellStyle name="Normal 41 4" xfId="4209"/>
    <cellStyle name="Normal 41 5" xfId="4210"/>
    <cellStyle name="Normal 41 6" xfId="4207"/>
    <cellStyle name="Normal 42" xfId="2635"/>
    <cellStyle name="Normal 42 2" xfId="2636"/>
    <cellStyle name="Normal 42 2 2" xfId="4212"/>
    <cellStyle name="Normal 42 3" xfId="2637"/>
    <cellStyle name="Normal 42 3 2" xfId="5638"/>
    <cellStyle name="Normal 42 4" xfId="4213"/>
    <cellStyle name="Normal 42 5" xfId="4214"/>
    <cellStyle name="Normal 42 6" xfId="4211"/>
    <cellStyle name="Normal 43" xfId="2638"/>
    <cellStyle name="Normal 43 2" xfId="2639"/>
    <cellStyle name="Normal 43 2 2" xfId="4216"/>
    <cellStyle name="Normal 43 3" xfId="2640"/>
    <cellStyle name="Normal 43 3 2" xfId="5639"/>
    <cellStyle name="Normal 43 4" xfId="4217"/>
    <cellStyle name="Normal 43 5" xfId="4218"/>
    <cellStyle name="Normal 43 6" xfId="4215"/>
    <cellStyle name="Normal 44" xfId="2641"/>
    <cellStyle name="Normal 44 2" xfId="2642"/>
    <cellStyle name="Normal 44 2 2" xfId="4220"/>
    <cellStyle name="Normal 44 3" xfId="2643"/>
    <cellStyle name="Normal 44 3 2" xfId="5640"/>
    <cellStyle name="Normal 44 4" xfId="4221"/>
    <cellStyle name="Normal 44 5" xfId="4222"/>
    <cellStyle name="Normal 44 6" xfId="4219"/>
    <cellStyle name="Normal 45" xfId="2644"/>
    <cellStyle name="Normal 45 2" xfId="2645"/>
    <cellStyle name="Normal 45 2 2" xfId="4224"/>
    <cellStyle name="Normal 45 3" xfId="2646"/>
    <cellStyle name="Normal 45 3 2" xfId="5641"/>
    <cellStyle name="Normal 45 4" xfId="4225"/>
    <cellStyle name="Normal 45 5" xfId="4226"/>
    <cellStyle name="Normal 45 6" xfId="4223"/>
    <cellStyle name="Normal 46" xfId="2647"/>
    <cellStyle name="Normal 46 2" xfId="4228"/>
    <cellStyle name="Normal 46 3" xfId="4227"/>
    <cellStyle name="Normal 47" xfId="2648"/>
    <cellStyle name="Normal 47 2" xfId="4230"/>
    <cellStyle name="Normal 47 3" xfId="4229"/>
    <cellStyle name="Normal 48" xfId="2649"/>
    <cellStyle name="Normal 48 2" xfId="4232"/>
    <cellStyle name="Normal 48 3" xfId="4231"/>
    <cellStyle name="Normal 49" xfId="2650"/>
    <cellStyle name="Normal 49 2" xfId="4234"/>
    <cellStyle name="Normal 49 3" xfId="4233"/>
    <cellStyle name="Normal 5" xfId="2651"/>
    <cellStyle name="Normal 5 2" xfId="4235"/>
    <cellStyle name="Normal 5 2 2" xfId="6127"/>
    <cellStyle name="Normal 5 3" xfId="5642"/>
    <cellStyle name="Normal 50" xfId="2652"/>
    <cellStyle name="Normal 50 2" xfId="4237"/>
    <cellStyle name="Normal 50 3" xfId="4236"/>
    <cellStyle name="Normal 51" xfId="2653"/>
    <cellStyle name="Normal 51 2" xfId="4239"/>
    <cellStyle name="Normal 51 3" xfId="4238"/>
    <cellStyle name="Normal 52" xfId="2654"/>
    <cellStyle name="Normal 52 2" xfId="4241"/>
    <cellStyle name="Normal 52 3" xfId="4240"/>
    <cellStyle name="Normal 53" xfId="2655"/>
    <cellStyle name="Normal 53 2" xfId="4243"/>
    <cellStyle name="Normal 53 3" xfId="4242"/>
    <cellStyle name="Normal 54" xfId="2656"/>
    <cellStyle name="Normal 54 2" xfId="5643"/>
    <cellStyle name="Normal 55" xfId="2657"/>
    <cellStyle name="Normal 55 2" xfId="5644"/>
    <cellStyle name="Normal 56" xfId="2658"/>
    <cellStyle name="Normal 56 2" xfId="5645"/>
    <cellStyle name="Normal 57" xfId="2659"/>
    <cellStyle name="Normal 57 2" xfId="2660"/>
    <cellStyle name="Normal 57 2 2" xfId="5647"/>
    <cellStyle name="Normal 57 3" xfId="5646"/>
    <cellStyle name="Normal 57_AVANCE TOTAL" xfId="2661"/>
    <cellStyle name="Normal 58" xfId="2662"/>
    <cellStyle name="Normal 58 2" xfId="5648"/>
    <cellStyle name="Normal 58 3" xfId="2663"/>
    <cellStyle name="Normal 58 3 2" xfId="5649"/>
    <cellStyle name="Normal 58_AVANCE TOTAL" xfId="2664"/>
    <cellStyle name="Normal 59" xfId="2665"/>
    <cellStyle name="Normal 59 2" xfId="2666"/>
    <cellStyle name="Normal 59 2 2" xfId="4245"/>
    <cellStyle name="Normal 59 2 2 2" xfId="6129"/>
    <cellStyle name="Normal 59 2 2 3" xfId="6547"/>
    <cellStyle name="Normal 59 2 3" xfId="5650"/>
    <cellStyle name="Normal 59 3" xfId="2667"/>
    <cellStyle name="Normal 59 3 2" xfId="4246"/>
    <cellStyle name="Normal 59 4" xfId="2668"/>
    <cellStyle name="Normal 59 4 2" xfId="4247"/>
    <cellStyle name="Normal 59 4 2 2" xfId="6130"/>
    <cellStyle name="Normal 59 4 2 3" xfId="6548"/>
    <cellStyle name="Normal 59 4 3" xfId="5651"/>
    <cellStyle name="Normal 59 5" xfId="4248"/>
    <cellStyle name="Normal 59 5 2" xfId="6131"/>
    <cellStyle name="Normal 59 5 3" xfId="6549"/>
    <cellStyle name="Normal 59 6" xfId="4244"/>
    <cellStyle name="Normal 59 6 2" xfId="6128"/>
    <cellStyle name="Normal 59 6 3" xfId="6546"/>
    <cellStyle name="Normal 59_AVANCE TOTAL" xfId="2669"/>
    <cellStyle name="Normal 6" xfId="2670"/>
    <cellStyle name="Normal 6 2" xfId="2671"/>
    <cellStyle name="Normal 6 2 2" xfId="2672"/>
    <cellStyle name="Normal 6 2 2 2" xfId="5654"/>
    <cellStyle name="Normal 6 2 3" xfId="2673"/>
    <cellStyle name="Normal 6 2 3 2" xfId="4249"/>
    <cellStyle name="Normal 6 2 3 2 2" xfId="6132"/>
    <cellStyle name="Normal 6 2 3 2 3" xfId="6550"/>
    <cellStyle name="Normal 6 2 3 3" xfId="5655"/>
    <cellStyle name="Normal 6 2 4" xfId="4250"/>
    <cellStyle name="Normal 6 2 4 2" xfId="6133"/>
    <cellStyle name="Normal 6 2 5" xfId="4251"/>
    <cellStyle name="Normal 6 2 5 2" xfId="6134"/>
    <cellStyle name="Normal 6 2 6" xfId="4252"/>
    <cellStyle name="Normal 6 2 7" xfId="5653"/>
    <cellStyle name="Normal 6 3" xfId="4253"/>
    <cellStyle name="Normal 6 3 2" xfId="6135"/>
    <cellStyle name="Normal 6 4" xfId="5652"/>
    <cellStyle name="Normal 6_Hoja2" xfId="2674"/>
    <cellStyle name="Normal 60" xfId="2675"/>
    <cellStyle name="Normal 60 2" xfId="2676"/>
    <cellStyle name="Normal 60 2 2" xfId="4255"/>
    <cellStyle name="Normal 60 2 2 2" xfId="6137"/>
    <cellStyle name="Normal 60 2 2 3" xfId="6552"/>
    <cellStyle name="Normal 60 2 3" xfId="5656"/>
    <cellStyle name="Normal 60 3" xfId="2677"/>
    <cellStyle name="Normal 60 3 2" xfId="4256"/>
    <cellStyle name="Normal 60 4" xfId="2678"/>
    <cellStyle name="Normal 60 4 2" xfId="4257"/>
    <cellStyle name="Normal 60 4 2 2" xfId="6138"/>
    <cellStyle name="Normal 60 4 2 3" xfId="6553"/>
    <cellStyle name="Normal 60 4 3" xfId="5657"/>
    <cellStyle name="Normal 60 5" xfId="4258"/>
    <cellStyle name="Normal 60 5 2" xfId="6139"/>
    <cellStyle name="Normal 60 5 3" xfId="6554"/>
    <cellStyle name="Normal 60 6" xfId="4254"/>
    <cellStyle name="Normal 60 6 2" xfId="6136"/>
    <cellStyle name="Normal 60 6 3" xfId="6551"/>
    <cellStyle name="Normal 60_INST $" xfId="4259"/>
    <cellStyle name="Normal 61" xfId="2679"/>
    <cellStyle name="Normal 61 2" xfId="2680"/>
    <cellStyle name="Normal 61 2 2" xfId="4261"/>
    <cellStyle name="Normal 61 2 2 2" xfId="6141"/>
    <cellStyle name="Normal 61 2 2 3" xfId="6556"/>
    <cellStyle name="Normal 61 2 3" xfId="5659"/>
    <cellStyle name="Normal 61 3" xfId="2681"/>
    <cellStyle name="Normal 61 3 2" xfId="4262"/>
    <cellStyle name="Normal 61 4" xfId="2682"/>
    <cellStyle name="Normal 61 4 2" xfId="4263"/>
    <cellStyle name="Normal 61 4 2 2" xfId="6142"/>
    <cellStyle name="Normal 61 4 2 3" xfId="6557"/>
    <cellStyle name="Normal 61 4 3" xfId="5660"/>
    <cellStyle name="Normal 61 5" xfId="4264"/>
    <cellStyle name="Normal 61 5 2" xfId="6143"/>
    <cellStyle name="Normal 61 5 3" xfId="6558"/>
    <cellStyle name="Normal 61 6" xfId="4260"/>
    <cellStyle name="Normal 61 6 2" xfId="6140"/>
    <cellStyle name="Normal 61 6 3" xfId="6555"/>
    <cellStyle name="Normal 61_INST $" xfId="4265"/>
    <cellStyle name="Normal 62" xfId="2683"/>
    <cellStyle name="Normal 62 2" xfId="5661"/>
    <cellStyle name="Normal 63" xfId="2684"/>
    <cellStyle name="Normal 63 2" xfId="4266"/>
    <cellStyle name="Normal 64" xfId="2685"/>
    <cellStyle name="Normal 64 2" xfId="4267"/>
    <cellStyle name="Normal 65" xfId="2686"/>
    <cellStyle name="Normal 65 2" xfId="4268"/>
    <cellStyle name="Normal 66" xfId="2687"/>
    <cellStyle name="Normal 66 2" xfId="4269"/>
    <cellStyle name="Normal 67" xfId="2688"/>
    <cellStyle name="Normal 67 2" xfId="4270"/>
    <cellStyle name="Normal 68" xfId="2689"/>
    <cellStyle name="Normal 68 2" xfId="4271"/>
    <cellStyle name="Normal 69" xfId="2690"/>
    <cellStyle name="Normal 69 2" xfId="4272"/>
    <cellStyle name="Normal 7" xfId="2691"/>
    <cellStyle name="Normal 7 10" xfId="6242"/>
    <cellStyle name="Normal 7 2" xfId="2692"/>
    <cellStyle name="Normal 7 2 10" xfId="4752"/>
    <cellStyle name="Normal 7 2 2" xfId="2693"/>
    <cellStyle name="Normal 7 2 2 2" xfId="4274"/>
    <cellStyle name="Normal 7 2 2 2 2" xfId="6145"/>
    <cellStyle name="Normal 7 2 2 2 3" xfId="6560"/>
    <cellStyle name="Normal 7 2 2 3" xfId="4275"/>
    <cellStyle name="Normal 7 2 2 4" xfId="4273"/>
    <cellStyle name="Normal 7 2 2 4 2" xfId="6144"/>
    <cellStyle name="Normal 7 2 2 4 3" xfId="6559"/>
    <cellStyle name="Normal 7 2 2_INST $" xfId="4725"/>
    <cellStyle name="Normal 7 2 3" xfId="4276"/>
    <cellStyle name="Normal 7 2 3 2" xfId="6146"/>
    <cellStyle name="Normal 7 2 4" xfId="5663"/>
    <cellStyle name="Normal 7 2 5" xfId="4793"/>
    <cellStyle name="Normal 7 2 6" xfId="5889"/>
    <cellStyle name="Normal 7 2 7" xfId="6243"/>
    <cellStyle name="Normal 7 2 8" xfId="4785"/>
    <cellStyle name="Normal 7 2 9" xfId="4848"/>
    <cellStyle name="Normal 7 3" xfId="4277"/>
    <cellStyle name="Normal 7 3 2" xfId="6147"/>
    <cellStyle name="Normal 7 4" xfId="5662"/>
    <cellStyle name="Normal 7 5" xfId="4794"/>
    <cellStyle name="Normal 7 6" xfId="6248"/>
    <cellStyle name="Normal 7 7" xfId="4827"/>
    <cellStyle name="Normal 7 8" xfId="5887"/>
    <cellStyle name="Normal 7 9" xfId="6252"/>
    <cellStyle name="Normal 7_cuadratura" xfId="2694"/>
    <cellStyle name="Normal 70" xfId="2695"/>
    <cellStyle name="Normal 70 2" xfId="4278"/>
    <cellStyle name="Normal 71" xfId="2696"/>
    <cellStyle name="Normal 71 2" xfId="4279"/>
    <cellStyle name="Normal 72" xfId="2697"/>
    <cellStyle name="Normal 72 2" xfId="4280"/>
    <cellStyle name="Normal 73" xfId="2698"/>
    <cellStyle name="Normal 73 2" xfId="2699"/>
    <cellStyle name="Normal 73 2 2" xfId="4282"/>
    <cellStyle name="Normal 73 2 2 2" xfId="6149"/>
    <cellStyle name="Normal 73 2 2 3" xfId="6563"/>
    <cellStyle name="Normal 73 2 3" xfId="5664"/>
    <cellStyle name="Normal 73 3" xfId="2700"/>
    <cellStyle name="Normal 73 3 2" xfId="4283"/>
    <cellStyle name="Normal 73 4" xfId="2701"/>
    <cellStyle name="Normal 73 4 2" xfId="4284"/>
    <cellStyle name="Normal 73 4 2 2" xfId="6150"/>
    <cellStyle name="Normal 73 4 2 3" xfId="6564"/>
    <cellStyle name="Normal 73 4 3" xfId="5665"/>
    <cellStyle name="Normal 73 5" xfId="4285"/>
    <cellStyle name="Normal 73 5 2" xfId="6151"/>
    <cellStyle name="Normal 73 5 3" xfId="6565"/>
    <cellStyle name="Normal 73 6" xfId="4281"/>
    <cellStyle name="Normal 73 6 2" xfId="6148"/>
    <cellStyle name="Normal 73 6 3" xfId="6562"/>
    <cellStyle name="Normal 73_INST $" xfId="4286"/>
    <cellStyle name="Normal 74" xfId="2702"/>
    <cellStyle name="Normal 74 2" xfId="5666"/>
    <cellStyle name="Normal 75" xfId="2703"/>
    <cellStyle name="Normal 75 2" xfId="2704"/>
    <cellStyle name="Normal 75 2 2" xfId="4288"/>
    <cellStyle name="Normal 75 2 2 2" xfId="6153"/>
    <cellStyle name="Normal 75 2 2 3" xfId="6567"/>
    <cellStyle name="Normal 75 2 3" xfId="5667"/>
    <cellStyle name="Normal 75 3" xfId="2705"/>
    <cellStyle name="Normal 75 3 2" xfId="4289"/>
    <cellStyle name="Normal 75 4" xfId="2706"/>
    <cellStyle name="Normal 75 4 2" xfId="4290"/>
    <cellStyle name="Normal 75 4 2 2" xfId="6154"/>
    <cellStyle name="Normal 75 4 2 3" xfId="6568"/>
    <cellStyle name="Normal 75 4 3" xfId="5668"/>
    <cellStyle name="Normal 75 5" xfId="4291"/>
    <cellStyle name="Normal 75 5 2" xfId="6155"/>
    <cellStyle name="Normal 75 5 3" xfId="6569"/>
    <cellStyle name="Normal 75 6" xfId="4287"/>
    <cellStyle name="Normal 75 6 2" xfId="6152"/>
    <cellStyle name="Normal 75 6 3" xfId="6566"/>
    <cellStyle name="Normal 75_INST $" xfId="4292"/>
    <cellStyle name="Normal 76" xfId="2707"/>
    <cellStyle name="Normal 76 2" xfId="2708"/>
    <cellStyle name="Normal 76 2 2" xfId="4294"/>
    <cellStyle name="Normal 76 2 2 2" xfId="6157"/>
    <cellStyle name="Normal 76 2 2 3" xfId="6571"/>
    <cellStyle name="Normal 76 2 3" xfId="5669"/>
    <cellStyle name="Normal 76 3" xfId="2709"/>
    <cellStyle name="Normal 76 3 2" xfId="4295"/>
    <cellStyle name="Normal 76 4" xfId="2710"/>
    <cellStyle name="Normal 76 4 2" xfId="4296"/>
    <cellStyle name="Normal 76 4 2 2" xfId="6158"/>
    <cellStyle name="Normal 76 4 2 3" xfId="6572"/>
    <cellStyle name="Normal 76 4 3" xfId="5670"/>
    <cellStyle name="Normal 76 5" xfId="4297"/>
    <cellStyle name="Normal 76 5 2" xfId="6159"/>
    <cellStyle name="Normal 76 5 3" xfId="6573"/>
    <cellStyle name="Normal 76 6" xfId="4293"/>
    <cellStyle name="Normal 76 6 2" xfId="6156"/>
    <cellStyle name="Normal 76 6 3" xfId="6570"/>
    <cellStyle name="Normal 76_INST $" xfId="4298"/>
    <cellStyle name="Normal 77" xfId="2711"/>
    <cellStyle name="Normal 77 2" xfId="5671"/>
    <cellStyle name="Normal 78" xfId="2712"/>
    <cellStyle name="Normal 78 2" xfId="2713"/>
    <cellStyle name="Normal 78 2 2" xfId="4300"/>
    <cellStyle name="Normal 78 2 2 2" xfId="6161"/>
    <cellStyle name="Normal 78 2 2 3" xfId="6575"/>
    <cellStyle name="Normal 78 2 3" xfId="5672"/>
    <cellStyle name="Normal 78 3" xfId="2714"/>
    <cellStyle name="Normal 78 3 2" xfId="4301"/>
    <cellStyle name="Normal 78 4" xfId="2715"/>
    <cellStyle name="Normal 78 4 2" xfId="4302"/>
    <cellStyle name="Normal 78 4 2 2" xfId="6162"/>
    <cellStyle name="Normal 78 4 2 3" xfId="6576"/>
    <cellStyle name="Normal 78 4 3" xfId="5673"/>
    <cellStyle name="Normal 78 5" xfId="4303"/>
    <cellStyle name="Normal 78 5 2" xfId="6163"/>
    <cellStyle name="Normal 78 5 3" xfId="6577"/>
    <cellStyle name="Normal 78 6" xfId="4299"/>
    <cellStyle name="Normal 78 6 2" xfId="6160"/>
    <cellStyle name="Normal 78 6 3" xfId="6574"/>
    <cellStyle name="Normal 78_INST $" xfId="4304"/>
    <cellStyle name="Normal 79" xfId="2716"/>
    <cellStyle name="Normal 79 2" xfId="2717"/>
    <cellStyle name="Normal 79 2 2" xfId="4306"/>
    <cellStyle name="Normal 79 2 2 2" xfId="6165"/>
    <cellStyle name="Normal 79 2 2 3" xfId="6579"/>
    <cellStyle name="Normal 79 2 3" xfId="5674"/>
    <cellStyle name="Normal 79 3" xfId="2718"/>
    <cellStyle name="Normal 79 3 2" xfId="4307"/>
    <cellStyle name="Normal 79 4" xfId="2719"/>
    <cellStyle name="Normal 79 4 2" xfId="4308"/>
    <cellStyle name="Normal 79 4 2 2" xfId="6166"/>
    <cellStyle name="Normal 79 4 2 3" xfId="6580"/>
    <cellStyle name="Normal 79 4 3" xfId="5675"/>
    <cellStyle name="Normal 79 5" xfId="4309"/>
    <cellStyle name="Normal 79 5 2" xfId="6167"/>
    <cellStyle name="Normal 79 5 3" xfId="6581"/>
    <cellStyle name="Normal 79 6" xfId="4305"/>
    <cellStyle name="Normal 79 6 2" xfId="6164"/>
    <cellStyle name="Normal 79 6 3" xfId="6578"/>
    <cellStyle name="Normal 79_INST $" xfId="4310"/>
    <cellStyle name="Normal 8" xfId="2720"/>
    <cellStyle name="Normal 8 10" xfId="5801"/>
    <cellStyle name="Normal 8 2" xfId="2721"/>
    <cellStyle name="Normal 8 2 2" xfId="4312"/>
    <cellStyle name="Normal 8 2 2 2" xfId="6169"/>
    <cellStyle name="Normal 8 2 2 3" xfId="6583"/>
    <cellStyle name="Normal 8 2 3" xfId="4313"/>
    <cellStyle name="Normal 8 2 4" xfId="4311"/>
    <cellStyle name="Normal 8 2 4 2" xfId="6168"/>
    <cellStyle name="Normal 8 2 4 3" xfId="6582"/>
    <cellStyle name="Normal 8 2_INST $" xfId="4726"/>
    <cellStyle name="Normal 8 3" xfId="4314"/>
    <cellStyle name="Normal 8 3 2" xfId="6170"/>
    <cellStyle name="Normal 8 4" xfId="5676"/>
    <cellStyle name="Normal 8 5" xfId="4792"/>
    <cellStyle name="Normal 8 6" xfId="6247"/>
    <cellStyle name="Normal 8 7" xfId="4826"/>
    <cellStyle name="Normal 8 8" xfId="5888"/>
    <cellStyle name="Normal 8 9" xfId="5882"/>
    <cellStyle name="Normal 80" xfId="2722"/>
    <cellStyle name="Normal 80 2" xfId="2723"/>
    <cellStyle name="Normal 80 2 2" xfId="4316"/>
    <cellStyle name="Normal 80 2 2 2" xfId="6172"/>
    <cellStyle name="Normal 80 2 2 3" xfId="6585"/>
    <cellStyle name="Normal 80 2 3" xfId="5677"/>
    <cellStyle name="Normal 80 3" xfId="2724"/>
    <cellStyle name="Normal 80 3 2" xfId="4317"/>
    <cellStyle name="Normal 80 4" xfId="2725"/>
    <cellStyle name="Normal 80 4 2" xfId="4318"/>
    <cellStyle name="Normal 80 4 2 2" xfId="6173"/>
    <cellStyle name="Normal 80 4 2 3" xfId="6586"/>
    <cellStyle name="Normal 80 4 3" xfId="5678"/>
    <cellStyle name="Normal 80 5" xfId="4319"/>
    <cellStyle name="Normal 80 5 2" xfId="6174"/>
    <cellStyle name="Normal 80 5 3" xfId="6587"/>
    <cellStyle name="Normal 80 6" xfId="4315"/>
    <cellStyle name="Normal 80 6 2" xfId="6171"/>
    <cellStyle name="Normal 80 6 3" xfId="6584"/>
    <cellStyle name="Normal 80_INST $" xfId="4320"/>
    <cellStyle name="Normal 81" xfId="2726"/>
    <cellStyle name="Normal 81 2" xfId="2727"/>
    <cellStyle name="Normal 81 2 2" xfId="4322"/>
    <cellStyle name="Normal 81 2 2 2" xfId="6176"/>
    <cellStyle name="Normal 81 2 2 3" xfId="6589"/>
    <cellStyle name="Normal 81 2 3" xfId="5679"/>
    <cellStyle name="Normal 81 3" xfId="2728"/>
    <cellStyle name="Normal 81 3 2" xfId="4323"/>
    <cellStyle name="Normal 81 4" xfId="2729"/>
    <cellStyle name="Normal 81 4 2" xfId="4324"/>
    <cellStyle name="Normal 81 4 2 2" xfId="6177"/>
    <cellStyle name="Normal 81 4 2 3" xfId="6590"/>
    <cellStyle name="Normal 81 4 3" xfId="5680"/>
    <cellStyle name="Normal 81 5" xfId="4325"/>
    <cellStyle name="Normal 81 5 2" xfId="6178"/>
    <cellStyle name="Normal 81 5 3" xfId="6591"/>
    <cellStyle name="Normal 81 6" xfId="4321"/>
    <cellStyle name="Normal 81 6 2" xfId="6175"/>
    <cellStyle name="Normal 81 6 3" xfId="6588"/>
    <cellStyle name="Normal 81_INST $" xfId="4326"/>
    <cellStyle name="Normal 82" xfId="2730"/>
    <cellStyle name="Normal 82 2" xfId="2731"/>
    <cellStyle name="Normal 82 2 2" xfId="4328"/>
    <cellStyle name="Normal 82 2 2 2" xfId="6180"/>
    <cellStyle name="Normal 82 2 2 3" xfId="6593"/>
    <cellStyle name="Normal 82 2 3" xfId="5681"/>
    <cellStyle name="Normal 82 3" xfId="2732"/>
    <cellStyle name="Normal 82 3 2" xfId="4329"/>
    <cellStyle name="Normal 82 4" xfId="2733"/>
    <cellStyle name="Normal 82 4 2" xfId="4330"/>
    <cellStyle name="Normal 82 4 2 2" xfId="6181"/>
    <cellStyle name="Normal 82 4 2 3" xfId="6594"/>
    <cellStyle name="Normal 82 4 3" xfId="5682"/>
    <cellStyle name="Normal 82 5" xfId="4331"/>
    <cellStyle name="Normal 82 5 2" xfId="6182"/>
    <cellStyle name="Normal 82 5 3" xfId="6595"/>
    <cellStyle name="Normal 82 6" xfId="4327"/>
    <cellStyle name="Normal 82 6 2" xfId="6179"/>
    <cellStyle name="Normal 82 6 3" xfId="6592"/>
    <cellStyle name="Normal 82_INST $" xfId="4332"/>
    <cellStyle name="Normal 83" xfId="2734"/>
    <cellStyle name="Normal 83 2" xfId="5683"/>
    <cellStyle name="Normal 84" xfId="2735"/>
    <cellStyle name="Normal 84 2" xfId="2736"/>
    <cellStyle name="Normal 84 2 2" xfId="4334"/>
    <cellStyle name="Normal 84 2 2 2" xfId="6184"/>
    <cellStyle name="Normal 84 2 2 3" xfId="6597"/>
    <cellStyle name="Normal 84 2 3" xfId="5684"/>
    <cellStyle name="Normal 84 3" xfId="2737"/>
    <cellStyle name="Normal 84 3 2" xfId="4335"/>
    <cellStyle name="Normal 84 4" xfId="2738"/>
    <cellStyle name="Normal 84 4 2" xfId="4336"/>
    <cellStyle name="Normal 84 4 2 2" xfId="6185"/>
    <cellStyle name="Normal 84 4 2 3" xfId="6598"/>
    <cellStyle name="Normal 84 4 3" xfId="5685"/>
    <cellStyle name="Normal 84 5" xfId="4337"/>
    <cellStyle name="Normal 84 5 2" xfId="6186"/>
    <cellStyle name="Normal 84 5 3" xfId="6599"/>
    <cellStyle name="Normal 84 6" xfId="4333"/>
    <cellStyle name="Normal 84 6 2" xfId="6183"/>
    <cellStyle name="Normal 84 6 3" xfId="6596"/>
    <cellStyle name="Normal 84_INST $" xfId="4338"/>
    <cellStyle name="Normal 85" xfId="2739"/>
    <cellStyle name="Normal 85 2" xfId="2740"/>
    <cellStyle name="Normal 85 2 2" xfId="4340"/>
    <cellStyle name="Normal 85 2 2 2" xfId="6188"/>
    <cellStyle name="Normal 85 2 2 3" xfId="6601"/>
    <cellStyle name="Normal 85 2 3" xfId="5686"/>
    <cellStyle name="Normal 85 3" xfId="2741"/>
    <cellStyle name="Normal 85 3 2" xfId="4341"/>
    <cellStyle name="Normal 85 4" xfId="2742"/>
    <cellStyle name="Normal 85 4 2" xfId="4342"/>
    <cellStyle name="Normal 85 4 2 2" xfId="6189"/>
    <cellStyle name="Normal 85 4 2 3" xfId="6602"/>
    <cellStyle name="Normal 85 4 3" xfId="5687"/>
    <cellStyle name="Normal 85 5" xfId="4343"/>
    <cellStyle name="Normal 85 5 2" xfId="6190"/>
    <cellStyle name="Normal 85 5 3" xfId="6603"/>
    <cellStyle name="Normal 85 6" xfId="4339"/>
    <cellStyle name="Normal 85 6 2" xfId="6187"/>
    <cellStyle name="Normal 85 6 3" xfId="6600"/>
    <cellStyle name="Normal 85_INST $" xfId="4344"/>
    <cellStyle name="Normal 86" xfId="2743"/>
    <cellStyle name="Normal 86 2" xfId="5688"/>
    <cellStyle name="Normal 87" xfId="2744"/>
    <cellStyle name="Normal 87 2" xfId="2745"/>
    <cellStyle name="Normal 87 2 2" xfId="4346"/>
    <cellStyle name="Normal 87 2 2 2" xfId="6192"/>
    <cellStyle name="Normal 87 2 2 3" xfId="6605"/>
    <cellStyle name="Normal 87 2 3" xfId="5689"/>
    <cellStyle name="Normal 87 3" xfId="2746"/>
    <cellStyle name="Normal 87 3 2" xfId="4347"/>
    <cellStyle name="Normal 87 4" xfId="2747"/>
    <cellStyle name="Normal 87 4 2" xfId="4348"/>
    <cellStyle name="Normal 87 4 2 2" xfId="6193"/>
    <cellStyle name="Normal 87 4 2 3" xfId="6606"/>
    <cellStyle name="Normal 87 4 3" xfId="5690"/>
    <cellStyle name="Normal 87 5" xfId="4349"/>
    <cellStyle name="Normal 87 5 2" xfId="6194"/>
    <cellStyle name="Normal 87 5 3" xfId="6607"/>
    <cellStyle name="Normal 87 6" xfId="4345"/>
    <cellStyle name="Normal 87 6 2" xfId="6191"/>
    <cellStyle name="Normal 87 6 3" xfId="6604"/>
    <cellStyle name="Normal 87_INST $" xfId="4350"/>
    <cellStyle name="Normal 88" xfId="2748"/>
    <cellStyle name="Normal 88 2" xfId="2749"/>
    <cellStyle name="Normal 88 2 2" xfId="4352"/>
    <cellStyle name="Normal 88 2 2 2" xfId="6196"/>
    <cellStyle name="Normal 88 2 2 3" xfId="6609"/>
    <cellStyle name="Normal 88 2 3" xfId="5691"/>
    <cellStyle name="Normal 88 3" xfId="2750"/>
    <cellStyle name="Normal 88 3 2" xfId="4353"/>
    <cellStyle name="Normal 88 4" xfId="2751"/>
    <cellStyle name="Normal 88 4 2" xfId="4354"/>
    <cellStyle name="Normal 88 4 2 2" xfId="6197"/>
    <cellStyle name="Normal 88 4 2 3" xfId="6610"/>
    <cellStyle name="Normal 88 4 3" xfId="5692"/>
    <cellStyle name="Normal 88 5" xfId="4355"/>
    <cellStyle name="Normal 88 5 2" xfId="6198"/>
    <cellStyle name="Normal 88 5 3" xfId="6611"/>
    <cellStyle name="Normal 88 6" xfId="4351"/>
    <cellStyle name="Normal 88 6 2" xfId="6195"/>
    <cellStyle name="Normal 88 6 3" xfId="6608"/>
    <cellStyle name="Normal 88_INST $" xfId="4356"/>
    <cellStyle name="Normal 89" xfId="2752"/>
    <cellStyle name="Normal 89 2" xfId="2753"/>
    <cellStyle name="Normal 89 2 2" xfId="5694"/>
    <cellStyle name="Normal 89 3" xfId="5693"/>
    <cellStyle name="Normal 89_AVANCE TOTAL" xfId="2754"/>
    <cellStyle name="Normal 9" xfId="2755"/>
    <cellStyle name="Normal 9 2" xfId="2756"/>
    <cellStyle name="Normal 9 2 2" xfId="4359"/>
    <cellStyle name="Normal 9 2 3" xfId="4358"/>
    <cellStyle name="Normal 9 3" xfId="2757"/>
    <cellStyle name="Normal 9 3 2" xfId="4361"/>
    <cellStyle name="Normal 9 3 3" xfId="4360"/>
    <cellStyle name="Normal 9 4" xfId="2758"/>
    <cellStyle name="Normal 9 4 2" xfId="4362"/>
    <cellStyle name="Normal 9 5" xfId="2759"/>
    <cellStyle name="Normal 9 5 2" xfId="4363"/>
    <cellStyle name="Normal 9 5 2 2" xfId="6199"/>
    <cellStyle name="Normal 9 5 2 3" xfId="6612"/>
    <cellStyle name="Normal 9 5 3" xfId="5695"/>
    <cellStyle name="Normal 9 6" xfId="4364"/>
    <cellStyle name="Normal 9 7" xfId="4365"/>
    <cellStyle name="Normal 9 8" xfId="4357"/>
    <cellStyle name="Normal 9_DET I REG" xfId="2760"/>
    <cellStyle name="Normal 90" xfId="2761"/>
    <cellStyle name="Normal 90 2" xfId="2762"/>
    <cellStyle name="Normal 90 2 2" xfId="4367"/>
    <cellStyle name="Normal 90 2 2 2" xfId="6201"/>
    <cellStyle name="Normal 90 2 2 3" xfId="6614"/>
    <cellStyle name="Normal 90 2 3" xfId="5696"/>
    <cellStyle name="Normal 90 3" xfId="2763"/>
    <cellStyle name="Normal 90 3 2" xfId="4368"/>
    <cellStyle name="Normal 90 4" xfId="2764"/>
    <cellStyle name="Normal 90 4 2" xfId="4369"/>
    <cellStyle name="Normal 90 4 2 2" xfId="6202"/>
    <cellStyle name="Normal 90 4 2 3" xfId="6615"/>
    <cellStyle name="Normal 90 4 3" xfId="5697"/>
    <cellStyle name="Normal 90 5" xfId="4370"/>
    <cellStyle name="Normal 90 5 2" xfId="6203"/>
    <cellStyle name="Normal 90 5 3" xfId="6616"/>
    <cellStyle name="Normal 90 6" xfId="4366"/>
    <cellStyle name="Normal 90 6 2" xfId="6200"/>
    <cellStyle name="Normal 90 6 3" xfId="6613"/>
    <cellStyle name="Normal 90_INST $" xfId="4371"/>
    <cellStyle name="Normal 91" xfId="2765"/>
    <cellStyle name="Normal 91 2" xfId="5698"/>
    <cellStyle name="Normal 92" xfId="2766"/>
    <cellStyle name="Normal 92 2" xfId="5699"/>
    <cellStyle name="Normal 93" xfId="2767"/>
    <cellStyle name="Normal 93 2" xfId="2768"/>
    <cellStyle name="Normal 93 2 2" xfId="4373"/>
    <cellStyle name="Normal 93 2 2 2" xfId="6205"/>
    <cellStyle name="Normal 93 2 2 3" xfId="6618"/>
    <cellStyle name="Normal 93 2 3" xfId="5700"/>
    <cellStyle name="Normal 93 3" xfId="2769"/>
    <cellStyle name="Normal 93 3 2" xfId="4374"/>
    <cellStyle name="Normal 93 4" xfId="2770"/>
    <cellStyle name="Normal 93 4 2" xfId="4375"/>
    <cellStyle name="Normal 93 4 2 2" xfId="6206"/>
    <cellStyle name="Normal 93 4 2 3" xfId="6619"/>
    <cellStyle name="Normal 93 4 3" xfId="5701"/>
    <cellStyle name="Normal 93 5" xfId="4376"/>
    <cellStyle name="Normal 93 5 2" xfId="6207"/>
    <cellStyle name="Normal 93 5 3" xfId="6620"/>
    <cellStyle name="Normal 93 6" xfId="4372"/>
    <cellStyle name="Normal 93 6 2" xfId="6204"/>
    <cellStyle name="Normal 93 6 3" xfId="6617"/>
    <cellStyle name="Normal 93_INST $" xfId="4377"/>
    <cellStyle name="Normal 94" xfId="2771"/>
    <cellStyle name="Normal 94 2" xfId="2772"/>
    <cellStyle name="Normal 94 2 2" xfId="4379"/>
    <cellStyle name="Normal 94 2 2 2" xfId="6209"/>
    <cellStyle name="Normal 94 2 2 3" xfId="6622"/>
    <cellStyle name="Normal 94 2 3" xfId="5702"/>
    <cellStyle name="Normal 94 3" xfId="2773"/>
    <cellStyle name="Normal 94 3 2" xfId="4380"/>
    <cellStyle name="Normal 94 4" xfId="2774"/>
    <cellStyle name="Normal 94 4 2" xfId="4381"/>
    <cellStyle name="Normal 94 4 2 2" xfId="6210"/>
    <cellStyle name="Normal 94 4 2 3" xfId="6623"/>
    <cellStyle name="Normal 94 4 3" xfId="5703"/>
    <cellStyle name="Normal 94 5" xfId="4382"/>
    <cellStyle name="Normal 94 5 2" xfId="6211"/>
    <cellStyle name="Normal 94 5 3" xfId="6624"/>
    <cellStyle name="Normal 94 6" xfId="4378"/>
    <cellStyle name="Normal 94 6 2" xfId="6208"/>
    <cellStyle name="Normal 94 6 3" xfId="6621"/>
    <cellStyle name="Normal 94_INST $" xfId="4383"/>
    <cellStyle name="Normal 95" xfId="2775"/>
    <cellStyle name="Normal 95 2" xfId="2776"/>
    <cellStyle name="Normal 95 2 2" xfId="4385"/>
    <cellStyle name="Normal 95 2 2 2" xfId="6213"/>
    <cellStyle name="Normal 95 2 2 3" xfId="6626"/>
    <cellStyle name="Normal 95 2 3" xfId="5704"/>
    <cellStyle name="Normal 95 3" xfId="2777"/>
    <cellStyle name="Normal 95 3 2" xfId="4386"/>
    <cellStyle name="Normal 95 4" xfId="2778"/>
    <cellStyle name="Normal 95 4 2" xfId="4387"/>
    <cellStyle name="Normal 95 4 2 2" xfId="6214"/>
    <cellStyle name="Normal 95 4 2 3" xfId="6627"/>
    <cellStyle name="Normal 95 4 3" xfId="5705"/>
    <cellStyle name="Normal 95 5" xfId="4388"/>
    <cellStyle name="Normal 95 5 2" xfId="6215"/>
    <cellStyle name="Normal 95 5 3" xfId="6628"/>
    <cellStyle name="Normal 95 6" xfId="4384"/>
    <cellStyle name="Normal 95 6 2" xfId="6212"/>
    <cellStyle name="Normal 95 6 3" xfId="6625"/>
    <cellStyle name="Normal 95_INST $" xfId="4389"/>
    <cellStyle name="Normal 96" xfId="2779"/>
    <cellStyle name="Normal 96 2" xfId="2780"/>
    <cellStyle name="Normal 96 2 2" xfId="4391"/>
    <cellStyle name="Normal 96 2 2 2" xfId="6217"/>
    <cellStyle name="Normal 96 2 2 3" xfId="6630"/>
    <cellStyle name="Normal 96 2 3" xfId="5706"/>
    <cellStyle name="Normal 96 3" xfId="2781"/>
    <cellStyle name="Normal 96 3 2" xfId="4392"/>
    <cellStyle name="Normal 96 4" xfId="2782"/>
    <cellStyle name="Normal 96 4 2" xfId="4393"/>
    <cellStyle name="Normal 96 4 2 2" xfId="6218"/>
    <cellStyle name="Normal 96 4 2 3" xfId="6631"/>
    <cellStyle name="Normal 96 4 3" xfId="5707"/>
    <cellStyle name="Normal 96 5" xfId="4394"/>
    <cellStyle name="Normal 96 5 2" xfId="6219"/>
    <cellStyle name="Normal 96 5 3" xfId="6632"/>
    <cellStyle name="Normal 96 6" xfId="4390"/>
    <cellStyle name="Normal 96 6 2" xfId="6216"/>
    <cellStyle name="Normal 96 6 3" xfId="6629"/>
    <cellStyle name="Normal 96_INST $" xfId="4395"/>
    <cellStyle name="Normal 97" xfId="2783"/>
    <cellStyle name="Normal 97 2" xfId="2784"/>
    <cellStyle name="Normal 97 2 2" xfId="4397"/>
    <cellStyle name="Normal 97 2 2 2" xfId="6221"/>
    <cellStyle name="Normal 97 2 2 3" xfId="6634"/>
    <cellStyle name="Normal 97 2 3" xfId="5708"/>
    <cellStyle name="Normal 97 3" xfId="2785"/>
    <cellStyle name="Normal 97 3 2" xfId="4398"/>
    <cellStyle name="Normal 97 4" xfId="2786"/>
    <cellStyle name="Normal 97 4 2" xfId="4399"/>
    <cellStyle name="Normal 97 4 2 2" xfId="6222"/>
    <cellStyle name="Normal 97 4 2 3" xfId="6635"/>
    <cellStyle name="Normal 97 4 3" xfId="5709"/>
    <cellStyle name="Normal 97 5" xfId="4400"/>
    <cellStyle name="Normal 97 5 2" xfId="6223"/>
    <cellStyle name="Normal 97 5 3" xfId="6636"/>
    <cellStyle name="Normal 97 6" xfId="4396"/>
    <cellStyle name="Normal 97 6 2" xfId="6220"/>
    <cellStyle name="Normal 97 6 3" xfId="6633"/>
    <cellStyle name="Normal 97_INST $" xfId="4401"/>
    <cellStyle name="Normal 98" xfId="2787"/>
    <cellStyle name="Normal 98 2" xfId="2788"/>
    <cellStyle name="Normal 98 2 2" xfId="5711"/>
    <cellStyle name="Normal 98 3" xfId="2789"/>
    <cellStyle name="Normal 98 3 2" xfId="2790"/>
    <cellStyle name="Normal 98 3 2 2" xfId="5713"/>
    <cellStyle name="Normal 98 3 3" xfId="5712"/>
    <cellStyle name="Normal 98 3_INST $" xfId="4402"/>
    <cellStyle name="Normal 98 4" xfId="4403"/>
    <cellStyle name="Normal 98 4 2" xfId="6224"/>
    <cellStyle name="Normal 98 5" xfId="5710"/>
    <cellStyle name="Normal 98_INST $" xfId="4404"/>
    <cellStyle name="Normal 99" xfId="2791"/>
    <cellStyle name="Normal 99 2" xfId="2792"/>
    <cellStyle name="Normal 99 2 2" xfId="5715"/>
    <cellStyle name="Normal 99 3" xfId="2793"/>
    <cellStyle name="Normal 99 3 2" xfId="2794"/>
    <cellStyle name="Normal 99 3 2 2" xfId="5717"/>
    <cellStyle name="Normal 99 3 3" xfId="5716"/>
    <cellStyle name="Normal 99 3_INST $" xfId="4405"/>
    <cellStyle name="Normal 99 4" xfId="4406"/>
    <cellStyle name="Normal 99 4 2" xfId="6225"/>
    <cellStyle name="Normal 99 5" xfId="5714"/>
    <cellStyle name="Normal 99_INST $" xfId="4407"/>
    <cellStyle name="Normal_Hoja1" xfId="2795"/>
    <cellStyle name="Normal_Listado_web" xfId="2796"/>
    <cellStyle name="Notas" xfId="2797" builtinId="10" customBuiltin="1"/>
    <cellStyle name="Notas 10" xfId="4932"/>
    <cellStyle name="Notas 2" xfId="2798"/>
    <cellStyle name="Notas 2 10" xfId="2799"/>
    <cellStyle name="Notas 2 10 2" xfId="4409"/>
    <cellStyle name="Notas 2 10 3" xfId="5719"/>
    <cellStyle name="Notas 2 11" xfId="4410"/>
    <cellStyle name="Notas 2 12" xfId="4411"/>
    <cellStyle name="Notas 2 13" xfId="4408"/>
    <cellStyle name="Notas 2 2" xfId="2800"/>
    <cellStyle name="Notas 2 2 10" xfId="4412"/>
    <cellStyle name="Notas 2 2 2" xfId="2801"/>
    <cellStyle name="Notas 2 2 2 2" xfId="2802"/>
    <cellStyle name="Notas 2 2 2 2 2" xfId="4415"/>
    <cellStyle name="Notas 2 2 2 2 3" xfId="4414"/>
    <cellStyle name="Notas 2 2 2 3" xfId="4416"/>
    <cellStyle name="Notas 2 2 2 4" xfId="4413"/>
    <cellStyle name="Notas 2 2 2_PAGO REMESAS" xfId="2803"/>
    <cellStyle name="Notas 2 2 3" xfId="2804"/>
    <cellStyle name="Notas 2 2 3 10" xfId="4417"/>
    <cellStyle name="Notas 2 2 3 2" xfId="2805"/>
    <cellStyle name="Notas 2 2 3 2 2" xfId="2806"/>
    <cellStyle name="Notas 2 2 3 2 2 2" xfId="4420"/>
    <cellStyle name="Notas 2 2 3 2 2 3" xfId="4419"/>
    <cellStyle name="Notas 2 2 3 2 3" xfId="4421"/>
    <cellStyle name="Notas 2 2 3 2 4" xfId="4418"/>
    <cellStyle name="Notas 2 2 3 2_PAGO REMESAS" xfId="2807"/>
    <cellStyle name="Notas 2 2 3 3" xfId="2808"/>
    <cellStyle name="Notas 2 2 3 3 2" xfId="4423"/>
    <cellStyle name="Notas 2 2 3 3 3" xfId="4422"/>
    <cellStyle name="Notas 2 2 3 4" xfId="2809"/>
    <cellStyle name="Notas 2 2 3 4 2" xfId="4425"/>
    <cellStyle name="Notas 2 2 3 4 3" xfId="4424"/>
    <cellStyle name="Notas 2 2 3 5" xfId="2810"/>
    <cellStyle name="Notas 2 2 3 5 2" xfId="2811"/>
    <cellStyle name="Notas 2 2 3 5 2 2" xfId="4427"/>
    <cellStyle name="Notas 2 2 3 5 2 3" xfId="5720"/>
    <cellStyle name="Notas 2 2 3 5 3" xfId="2812"/>
    <cellStyle name="Notas 2 2 3 5 3 2" xfId="4428"/>
    <cellStyle name="Notas 2 2 3 5 4" xfId="2813"/>
    <cellStyle name="Notas 2 2 3 5 4 2" xfId="4429"/>
    <cellStyle name="Notas 2 2 3 5 4 3" xfId="5721"/>
    <cellStyle name="Notas 2 2 3 5 5" xfId="4430"/>
    <cellStyle name="Notas 2 2 3 5 6" xfId="4426"/>
    <cellStyle name="Notas 2 2 3 5_INST $" xfId="4727"/>
    <cellStyle name="Notas 2 2 3 6" xfId="2814"/>
    <cellStyle name="Notas 2 2 3 6 2" xfId="2815"/>
    <cellStyle name="Notas 2 2 3 6 2 2" xfId="4432"/>
    <cellStyle name="Notas 2 2 3 6 2 3" xfId="5722"/>
    <cellStyle name="Notas 2 2 3 6 3" xfId="2816"/>
    <cellStyle name="Notas 2 2 3 6 3 2" xfId="4433"/>
    <cellStyle name="Notas 2 2 3 6 4" xfId="2817"/>
    <cellStyle name="Notas 2 2 3 6 4 2" xfId="4434"/>
    <cellStyle name="Notas 2 2 3 6 4 3" xfId="5723"/>
    <cellStyle name="Notas 2 2 3 6 5" xfId="4435"/>
    <cellStyle name="Notas 2 2 3 6 6" xfId="4431"/>
    <cellStyle name="Notas 2 2 3 6_INST $" xfId="4728"/>
    <cellStyle name="Notas 2 2 3 7" xfId="2818"/>
    <cellStyle name="Notas 2 2 3 7 2" xfId="4436"/>
    <cellStyle name="Notas 2 2 3 7 3" xfId="5724"/>
    <cellStyle name="Notas 2 2 3 8" xfId="2819"/>
    <cellStyle name="Notas 2 2 3 8 2" xfId="4437"/>
    <cellStyle name="Notas 2 2 3 8 3" xfId="5725"/>
    <cellStyle name="Notas 2 2 3 9" xfId="4438"/>
    <cellStyle name="Notas 2 2 3_AVANCE PROTECCIÓN" xfId="2820"/>
    <cellStyle name="Notas 2 2 4" xfId="2821"/>
    <cellStyle name="Notas 2 2 4 2" xfId="4440"/>
    <cellStyle name="Notas 2 2 4 3" xfId="4439"/>
    <cellStyle name="Notas 2 2 5" xfId="2822"/>
    <cellStyle name="Notas 2 2 5 2" xfId="4441"/>
    <cellStyle name="Notas 2 2 6" xfId="2823"/>
    <cellStyle name="Notas 2 2 6 2" xfId="4442"/>
    <cellStyle name="Notas 2 2 6 3" xfId="5726"/>
    <cellStyle name="Notas 2 2 7" xfId="2824"/>
    <cellStyle name="Notas 2 2 7 2" xfId="4443"/>
    <cellStyle name="Notas 2 2 7 3" xfId="5727"/>
    <cellStyle name="Notas 2 2 8" xfId="4444"/>
    <cellStyle name="Notas 2 2 9" xfId="4445"/>
    <cellStyle name="Notas 2 2_PAGO REMESAS" xfId="2825"/>
    <cellStyle name="Notas 2 3" xfId="2826"/>
    <cellStyle name="Notas 2 3 2" xfId="2827"/>
    <cellStyle name="Notas 2 3 2 2" xfId="4448"/>
    <cellStyle name="Notas 2 3 2 3" xfId="4447"/>
    <cellStyle name="Notas 2 3 3" xfId="4449"/>
    <cellStyle name="Notas 2 3 4" xfId="4446"/>
    <cellStyle name="Notas 2 3_PAGO REMESAS" xfId="2828"/>
    <cellStyle name="Notas 2 4" xfId="2829"/>
    <cellStyle name="Notas 2 4 2" xfId="2830"/>
    <cellStyle name="Notas 2 4 2 2" xfId="4452"/>
    <cellStyle name="Notas 2 4 2 3" xfId="4451"/>
    <cellStyle name="Notas 2 4 3" xfId="4453"/>
    <cellStyle name="Notas 2 4 4" xfId="4450"/>
    <cellStyle name="Notas 2 4_PAGO REMESAS" xfId="2831"/>
    <cellStyle name="Notas 2 5" xfId="2832"/>
    <cellStyle name="Notas 2 5 10" xfId="4454"/>
    <cellStyle name="Notas 2 5 2" xfId="2833"/>
    <cellStyle name="Notas 2 5 3" xfId="2834"/>
    <cellStyle name="Notas 2 5 4" xfId="2835"/>
    <cellStyle name="Notas 2 5 5" xfId="2836"/>
    <cellStyle name="Notas 2 5 5 2" xfId="2837"/>
    <cellStyle name="Notas 2 5 5 2 2" xfId="4456"/>
    <cellStyle name="Notas 2 5 5 3" xfId="2838"/>
    <cellStyle name="Notas 2 5 5 4" xfId="2839"/>
    <cellStyle name="Notas 2 5 5 4 2" xfId="4457"/>
    <cellStyle name="Notas 2 5 5 5" xfId="4458"/>
    <cellStyle name="Notas 2 5 5 6" xfId="4455"/>
    <cellStyle name="Notas 2 5 5_INST $" xfId="4729"/>
    <cellStyle name="Notas 2 5 6" xfId="2840"/>
    <cellStyle name="Notas 2 5 6 2" xfId="2841"/>
    <cellStyle name="Notas 2 5 6 2 2" xfId="4460"/>
    <cellStyle name="Notas 2 5 6 3" xfId="2842"/>
    <cellStyle name="Notas 2 5 6 4" xfId="2843"/>
    <cellStyle name="Notas 2 5 6 4 2" xfId="4461"/>
    <cellStyle name="Notas 2 5 6 5" xfId="4462"/>
    <cellStyle name="Notas 2 5 6 6" xfId="4459"/>
    <cellStyle name="Notas 2 5 6_INST $" xfId="4730"/>
    <cellStyle name="Notas 2 5 7" xfId="2844"/>
    <cellStyle name="Notas 2 5 7 2" xfId="4463"/>
    <cellStyle name="Notas 2 5 8" xfId="2845"/>
    <cellStyle name="Notas 2 5 8 2" xfId="4464"/>
    <cellStyle name="Notas 2 5 9" xfId="4465"/>
    <cellStyle name="Notas 2 5_AVANCE PROTECCIÓN" xfId="2846"/>
    <cellStyle name="Notas 2 6" xfId="2847"/>
    <cellStyle name="Notas 2 6 2" xfId="4467"/>
    <cellStyle name="Notas 2 6 3" xfId="4466"/>
    <cellStyle name="Notas 2 7" xfId="2848"/>
    <cellStyle name="Notas 2 7 2" xfId="4469"/>
    <cellStyle name="Notas 2 7 3" xfId="4468"/>
    <cellStyle name="Notas 2 8" xfId="2849"/>
    <cellStyle name="Notas 2 8 2" xfId="4470"/>
    <cellStyle name="Notas 2 9" xfId="2850"/>
    <cellStyle name="Notas 2 9 2" xfId="4471"/>
    <cellStyle name="Notas 2 9 3" xfId="5728"/>
    <cellStyle name="Notas 2_AVANCE JUSTICIA JUVENIL" xfId="2851"/>
    <cellStyle name="Notas 3" xfId="2852"/>
    <cellStyle name="Notas 3 10" xfId="4473"/>
    <cellStyle name="Notas 3 11" xfId="4474"/>
    <cellStyle name="Notas 3 12" xfId="4472"/>
    <cellStyle name="Notas 3 2" xfId="2853"/>
    <cellStyle name="Notas 3 2 2" xfId="2854"/>
    <cellStyle name="Notas 3 2 2 2" xfId="4477"/>
    <cellStyle name="Notas 3 2 2 3" xfId="4476"/>
    <cellStyle name="Notas 3 2 3" xfId="2855"/>
    <cellStyle name="Notas 3 2 3 2" xfId="4478"/>
    <cellStyle name="Notas 3 2 4" xfId="2856"/>
    <cellStyle name="Notas 3 2 4 2" xfId="4479"/>
    <cellStyle name="Notas 3 2 4 3" xfId="5729"/>
    <cellStyle name="Notas 3 2 5" xfId="4480"/>
    <cellStyle name="Notas 3 2 6" xfId="4481"/>
    <cellStyle name="Notas 3 2 7" xfId="4475"/>
    <cellStyle name="Notas 3 2_PAGO REMESAS" xfId="2857"/>
    <cellStyle name="Notas 3 3" xfId="2858"/>
    <cellStyle name="Notas 3 3 2" xfId="2859"/>
    <cellStyle name="Notas 3 3 2 2" xfId="4484"/>
    <cellStyle name="Notas 3 3 2 3" xfId="4483"/>
    <cellStyle name="Notas 3 3 3" xfId="4485"/>
    <cellStyle name="Notas 3 3 4" xfId="4482"/>
    <cellStyle name="Notas 3 3_PAGO REMESAS" xfId="2860"/>
    <cellStyle name="Notas 3 4" xfId="2861"/>
    <cellStyle name="Notas 3 4 2" xfId="2862"/>
    <cellStyle name="Notas 3 4 2 2" xfId="4488"/>
    <cellStyle name="Notas 3 4 2 3" xfId="4487"/>
    <cellStyle name="Notas 3 4 3" xfId="4489"/>
    <cellStyle name="Notas 3 4 4" xfId="4486"/>
    <cellStyle name="Notas 3 4_PAGO REMESAS" xfId="2863"/>
    <cellStyle name="Notas 3 5" xfId="2864"/>
    <cellStyle name="Notas 3 5 10" xfId="4490"/>
    <cellStyle name="Notas 3 5 2" xfId="2865"/>
    <cellStyle name="Notas 3 5 2 2" xfId="2866"/>
    <cellStyle name="Notas 3 5 2 2 2" xfId="4493"/>
    <cellStyle name="Notas 3 5 2 2 3" xfId="4492"/>
    <cellStyle name="Notas 3 5 2 3" xfId="4494"/>
    <cellStyle name="Notas 3 5 2 4" xfId="4491"/>
    <cellStyle name="Notas 3 5 2_PAGO REMESAS" xfId="2867"/>
    <cellStyle name="Notas 3 5 3" xfId="2868"/>
    <cellStyle name="Notas 3 5 3 2" xfId="4496"/>
    <cellStyle name="Notas 3 5 3 3" xfId="4495"/>
    <cellStyle name="Notas 3 5 4" xfId="2869"/>
    <cellStyle name="Notas 3 5 4 2" xfId="4498"/>
    <cellStyle name="Notas 3 5 4 3" xfId="4497"/>
    <cellStyle name="Notas 3 5 5" xfId="2870"/>
    <cellStyle name="Notas 3 5 5 2" xfId="2871"/>
    <cellStyle name="Notas 3 5 5 2 2" xfId="4500"/>
    <cellStyle name="Notas 3 5 5 2 3" xfId="5730"/>
    <cellStyle name="Notas 3 5 5 3" xfId="2872"/>
    <cellStyle name="Notas 3 5 5 3 2" xfId="4501"/>
    <cellStyle name="Notas 3 5 5 4" xfId="2873"/>
    <cellStyle name="Notas 3 5 5 4 2" xfId="4502"/>
    <cellStyle name="Notas 3 5 5 4 3" xfId="5731"/>
    <cellStyle name="Notas 3 5 5 5" xfId="4503"/>
    <cellStyle name="Notas 3 5 5 6" xfId="4499"/>
    <cellStyle name="Notas 3 5 5_INST $" xfId="4731"/>
    <cellStyle name="Notas 3 5 6" xfId="2874"/>
    <cellStyle name="Notas 3 5 6 2" xfId="2875"/>
    <cellStyle name="Notas 3 5 6 2 2" xfId="4505"/>
    <cellStyle name="Notas 3 5 6 2 3" xfId="5732"/>
    <cellStyle name="Notas 3 5 6 3" xfId="2876"/>
    <cellStyle name="Notas 3 5 6 3 2" xfId="4506"/>
    <cellStyle name="Notas 3 5 6 4" xfId="2877"/>
    <cellStyle name="Notas 3 5 6 4 2" xfId="4507"/>
    <cellStyle name="Notas 3 5 6 4 3" xfId="5733"/>
    <cellStyle name="Notas 3 5 6 5" xfId="4508"/>
    <cellStyle name="Notas 3 5 6 6" xfId="4504"/>
    <cellStyle name="Notas 3 5 6_INST $" xfId="4732"/>
    <cellStyle name="Notas 3 5 7" xfId="2878"/>
    <cellStyle name="Notas 3 5 7 2" xfId="4509"/>
    <cellStyle name="Notas 3 5 7 3" xfId="5734"/>
    <cellStyle name="Notas 3 5 8" xfId="2879"/>
    <cellStyle name="Notas 3 5 8 2" xfId="4510"/>
    <cellStyle name="Notas 3 5 8 3" xfId="5735"/>
    <cellStyle name="Notas 3 5 9" xfId="4511"/>
    <cellStyle name="Notas 3 5_AVANCE PROTECCIÓN" xfId="2880"/>
    <cellStyle name="Notas 3 6" xfId="2881"/>
    <cellStyle name="Notas 3 6 2" xfId="4513"/>
    <cellStyle name="Notas 3 6 3" xfId="4512"/>
    <cellStyle name="Notas 3 7" xfId="2882"/>
    <cellStyle name="Notas 3 7 2" xfId="4515"/>
    <cellStyle name="Notas 3 7 3" xfId="4514"/>
    <cellStyle name="Notas 3 8" xfId="2883"/>
    <cellStyle name="Notas 3 8 2" xfId="4516"/>
    <cellStyle name="Notas 3 9" xfId="2884"/>
    <cellStyle name="Notas 3 9 2" xfId="4517"/>
    <cellStyle name="Notas 3 9 3" xfId="5736"/>
    <cellStyle name="Notas 3_AVANCE JUSTICIA JUVENIL" xfId="2885"/>
    <cellStyle name="Notas 4" xfId="2886"/>
    <cellStyle name="Notas 4 2" xfId="4519"/>
    <cellStyle name="Notas 4 3" xfId="4518"/>
    <cellStyle name="Notas 5" xfId="4520"/>
    <cellStyle name="Notas 6" xfId="5718"/>
    <cellStyle name="Notas 7" xfId="5866"/>
    <cellStyle name="Notas 8" xfId="6246"/>
    <cellStyle name="Notas 9" xfId="4820"/>
    <cellStyle name="Porcentual 10" xfId="2887"/>
    <cellStyle name="Porcentual 10 2" xfId="5737"/>
    <cellStyle name="Porcentual 11" xfId="2888"/>
    <cellStyle name="Porcentual 11 2" xfId="5738"/>
    <cellStyle name="Porcentual 12" xfId="2889"/>
    <cellStyle name="Porcentual 12 2" xfId="2890"/>
    <cellStyle name="Porcentual 12 2 2" xfId="5740"/>
    <cellStyle name="Porcentual 12 3" xfId="5739"/>
    <cellStyle name="Porcentual 13" xfId="2891"/>
    <cellStyle name="Porcentual 13 2" xfId="5741"/>
    <cellStyle name="Porcentual 14" xfId="2892"/>
    <cellStyle name="Porcentual 14 2" xfId="2893"/>
    <cellStyle name="Porcentual 14 2 2" xfId="5743"/>
    <cellStyle name="Porcentual 14 3" xfId="2894"/>
    <cellStyle name="Porcentual 14 3 2" xfId="2895"/>
    <cellStyle name="Porcentual 14 3 2 2" xfId="5745"/>
    <cellStyle name="Porcentual 14 3 3" xfId="5744"/>
    <cellStyle name="Porcentual 14 4" xfId="4521"/>
    <cellStyle name="Porcentual 14 4 2" xfId="6226"/>
    <cellStyle name="Porcentual 14 5" xfId="5742"/>
    <cellStyle name="Porcentual 15" xfId="2896"/>
    <cellStyle name="Porcentual 15 2" xfId="5746"/>
    <cellStyle name="Porcentual 16" xfId="2897"/>
    <cellStyle name="Porcentual 16 2" xfId="5747"/>
    <cellStyle name="Porcentual 17" xfId="2898"/>
    <cellStyle name="Porcentual 17 2" xfId="5748"/>
    <cellStyle name="Porcentual 18" xfId="2899"/>
    <cellStyle name="Porcentual 18 2" xfId="4522"/>
    <cellStyle name="Porcentual 18 2 2" xfId="6227"/>
    <cellStyle name="Porcentual 19" xfId="4523"/>
    <cellStyle name="Porcentual 19 2" xfId="4524"/>
    <cellStyle name="Porcentual 2" xfId="2900"/>
    <cellStyle name="Porcentual 2 2" xfId="2901"/>
    <cellStyle name="Porcentual 2 2 2" xfId="5750"/>
    <cellStyle name="Porcentual 2 3" xfId="2902"/>
    <cellStyle name="Porcentual 2 3 2" xfId="4525"/>
    <cellStyle name="Porcentual 2 4" xfId="4526"/>
    <cellStyle name="Porcentual 2 5" xfId="4527"/>
    <cellStyle name="Porcentual 2 5 2" xfId="6228"/>
    <cellStyle name="Porcentual 2 6" xfId="4528"/>
    <cellStyle name="Porcentual 2 6 2" xfId="6229"/>
    <cellStyle name="Porcentual 2 7" xfId="5749"/>
    <cellStyle name="Porcentual 20" xfId="4529"/>
    <cellStyle name="Porcentual 20 2" xfId="6230"/>
    <cellStyle name="Porcentual 21" xfId="4530"/>
    <cellStyle name="Porcentual 21 2" xfId="6231"/>
    <cellStyle name="Porcentual 3" xfId="2903"/>
    <cellStyle name="Porcentual 3 2" xfId="2904"/>
    <cellStyle name="Porcentual 3 2 2" xfId="4531"/>
    <cellStyle name="Porcentual 3 2 2 2" xfId="6232"/>
    <cellStyle name="Porcentual 3 2 3" xfId="5752"/>
    <cellStyle name="Porcentual 3 3" xfId="2905"/>
    <cellStyle name="Porcentual 3 3 2" xfId="4532"/>
    <cellStyle name="Porcentual 3 3 2 2" xfId="6233"/>
    <cellStyle name="Porcentual 3 3 3" xfId="5753"/>
    <cellStyle name="Porcentual 3 4" xfId="2906"/>
    <cellStyle name="Porcentual 3 4 2" xfId="2907"/>
    <cellStyle name="Porcentual 3 4 2 2" xfId="4533"/>
    <cellStyle name="Porcentual 3 4 2 2 2" xfId="6234"/>
    <cellStyle name="Porcentual 3 4 2 3" xfId="5755"/>
    <cellStyle name="Porcentual 3 4 3" xfId="4534"/>
    <cellStyle name="Porcentual 3 4 3 2" xfId="6235"/>
    <cellStyle name="Porcentual 3 4 4" xfId="5754"/>
    <cellStyle name="Porcentual 3 5" xfId="4535"/>
    <cellStyle name="Porcentual 3 5 2" xfId="6236"/>
    <cellStyle name="Porcentual 3 6" xfId="5751"/>
    <cellStyle name="Porcentual 4" xfId="2908"/>
    <cellStyle name="Porcentual 4 10" xfId="4536"/>
    <cellStyle name="Porcentual 4 10 2" xfId="6237"/>
    <cellStyle name="Porcentual 4 2" xfId="2909"/>
    <cellStyle name="Porcentual 4 2 2" xfId="4537"/>
    <cellStyle name="Porcentual 4 2 2 2" xfId="6238"/>
    <cellStyle name="Porcentual 4 2 3" xfId="5756"/>
    <cellStyle name="Porcentual 4 3" xfId="2910"/>
    <cellStyle name="Porcentual 4 3 2" xfId="2911"/>
    <cellStyle name="Porcentual 4 3 2 2" xfId="5758"/>
    <cellStyle name="Porcentual 4 3 3" xfId="5757"/>
    <cellStyle name="Porcentual 4 4" xfId="2912"/>
    <cellStyle name="Porcentual 4 4 2" xfId="5759"/>
    <cellStyle name="Porcentual 4 5" xfId="2913"/>
    <cellStyle name="Porcentual 4 5 2" xfId="5760"/>
    <cellStyle name="Porcentual 4 6" xfId="2914"/>
    <cellStyle name="Porcentual 4 6 2" xfId="5761"/>
    <cellStyle name="Porcentual 4 7" xfId="2915"/>
    <cellStyle name="Porcentual 4 7 2" xfId="2916"/>
    <cellStyle name="Porcentual 4 7 2 2" xfId="5763"/>
    <cellStyle name="Porcentual 4 7 3" xfId="5762"/>
    <cellStyle name="Porcentual 4 8" xfId="2917"/>
    <cellStyle name="Porcentual 4 8 2" xfId="2918"/>
    <cellStyle name="Porcentual 4 8 2 2" xfId="5765"/>
    <cellStyle name="Porcentual 4 8 3" xfId="2919"/>
    <cellStyle name="Porcentual 4 8 3 2" xfId="2920"/>
    <cellStyle name="Porcentual 4 8 3 2 2" xfId="5767"/>
    <cellStyle name="Porcentual 4 8 3 3" xfId="5766"/>
    <cellStyle name="Porcentual 4 8 4" xfId="4538"/>
    <cellStyle name="Porcentual 4 8 4 2" xfId="6239"/>
    <cellStyle name="Porcentual 4 8 5" xfId="5764"/>
    <cellStyle name="Porcentual 4 9" xfId="2921"/>
    <cellStyle name="Porcentual 4 9 2" xfId="5768"/>
    <cellStyle name="Porcentual 5" xfId="2922"/>
    <cellStyle name="Porcentual 5 2" xfId="4539"/>
    <cellStyle name="Porcentual 5 2 2" xfId="6240"/>
    <cellStyle name="Porcentual 5 3" xfId="5769"/>
    <cellStyle name="Porcentual 6" xfId="2923"/>
    <cellStyle name="Porcentual 6 2" xfId="4540"/>
    <cellStyle name="Porcentual 6 2 2" xfId="6241"/>
    <cellStyle name="Porcentual 6 3" xfId="5770"/>
    <cellStyle name="Porcentual 7" xfId="2924"/>
    <cellStyle name="Porcentual 7 2" xfId="5771"/>
    <cellStyle name="Porcentual 8" xfId="2925"/>
    <cellStyle name="Porcentual 8 2" xfId="2926"/>
    <cellStyle name="Porcentual 8 2 2" xfId="5773"/>
    <cellStyle name="Porcentual 8 3" xfId="5772"/>
    <cellStyle name="Porcentual 9" xfId="2927"/>
    <cellStyle name="Porcentual 9 2" xfId="5774"/>
    <cellStyle name="Salida" xfId="2928" builtinId="21" customBuiltin="1"/>
    <cellStyle name="Salida 10" xfId="2929"/>
    <cellStyle name="Salida 10 2" xfId="4542"/>
    <cellStyle name="Salida 11" xfId="2930"/>
    <cellStyle name="Salida 11 2" xfId="4543"/>
    <cellStyle name="Salida 12" xfId="4541"/>
    <cellStyle name="Salida 2" xfId="2931"/>
    <cellStyle name="Salida 2 2" xfId="2932"/>
    <cellStyle name="Salida 2 2 2" xfId="4545"/>
    <cellStyle name="Salida 2 3" xfId="2933"/>
    <cellStyle name="Salida 2 3 10" xfId="4546"/>
    <cellStyle name="Salida 2 3 2" xfId="2934"/>
    <cellStyle name="Salida 2 3 3" xfId="2935"/>
    <cellStyle name="Salida 2 3 4" xfId="2936"/>
    <cellStyle name="Salida 2 3 5" xfId="2937"/>
    <cellStyle name="Salida 2 3 5 2" xfId="2938"/>
    <cellStyle name="Salida 2 3 5 2 2" xfId="4548"/>
    <cellStyle name="Salida 2 3 5 2 3" xfId="5775"/>
    <cellStyle name="Salida 2 3 5 3" xfId="2939"/>
    <cellStyle name="Salida 2 3 5 4" xfId="2940"/>
    <cellStyle name="Salida 2 3 5 4 2" xfId="4549"/>
    <cellStyle name="Salida 2 3 5 4 3" xfId="5776"/>
    <cellStyle name="Salida 2 3 5 5" xfId="4550"/>
    <cellStyle name="Salida 2 3 5 6" xfId="4547"/>
    <cellStyle name="Salida 2 3 5_INST $" xfId="4551"/>
    <cellStyle name="Salida 2 3 6" xfId="2941"/>
    <cellStyle name="Salida 2 3 6 2" xfId="2942"/>
    <cellStyle name="Salida 2 3 6 2 2" xfId="4553"/>
    <cellStyle name="Salida 2 3 6 2 3" xfId="5777"/>
    <cellStyle name="Salida 2 3 6 3" xfId="2943"/>
    <cellStyle name="Salida 2 3 6 4" xfId="2944"/>
    <cellStyle name="Salida 2 3 6 4 2" xfId="4554"/>
    <cellStyle name="Salida 2 3 6 4 3" xfId="5778"/>
    <cellStyle name="Salida 2 3 6 5" xfId="4555"/>
    <cellStyle name="Salida 2 3 6 6" xfId="4552"/>
    <cellStyle name="Salida 2 3 6_INST $" xfId="4556"/>
    <cellStyle name="Salida 2 3 7" xfId="2945"/>
    <cellStyle name="Salida 2 3 7 2" xfId="4557"/>
    <cellStyle name="Salida 2 3 7 3" xfId="5779"/>
    <cellStyle name="Salida 2 3 8" xfId="2946"/>
    <cellStyle name="Salida 2 3 8 2" xfId="4558"/>
    <cellStyle name="Salida 2 3 8 3" xfId="5780"/>
    <cellStyle name="Salida 2 3 9" xfId="4559"/>
    <cellStyle name="Salida 2 3_AVANCE PROTECCIÓN" xfId="2947"/>
    <cellStyle name="Salida 2 4" xfId="4544"/>
    <cellStyle name="Salida 2_PAGO REMESAS" xfId="2948"/>
    <cellStyle name="Salida 3" xfId="2949"/>
    <cellStyle name="Salida 3 2" xfId="4560"/>
    <cellStyle name="Salida 4" xfId="2950"/>
    <cellStyle name="Salida 4 2" xfId="4561"/>
    <cellStyle name="Salida 5" xfId="2951"/>
    <cellStyle name="Salida 5 2" xfId="4562"/>
    <cellStyle name="Salida 6" xfId="2952"/>
    <cellStyle name="Salida 6 2" xfId="4563"/>
    <cellStyle name="Salida 7" xfId="2953"/>
    <cellStyle name="Salida 7 2" xfId="4564"/>
    <cellStyle name="Salida 8" xfId="2954"/>
    <cellStyle name="Salida 8 2" xfId="4565"/>
    <cellStyle name="Salida 9" xfId="2955"/>
    <cellStyle name="Salida 9 2" xfId="4566"/>
    <cellStyle name="TableStyleLight1" xfId="2956"/>
    <cellStyle name="TableStyleLight1 2" xfId="2957"/>
    <cellStyle name="TableStyleLight1 2 2" xfId="4568"/>
    <cellStyle name="TableStyleLight1 2 3" xfId="4569"/>
    <cellStyle name="TableStyleLight1 2 4" xfId="4567"/>
    <cellStyle name="TableStyleLight1 2_INST $" xfId="4733"/>
    <cellStyle name="Texto de advertencia" xfId="2958" builtinId="11" customBuiltin="1"/>
    <cellStyle name="Texto de advertencia 10" xfId="2959"/>
    <cellStyle name="Texto de advertencia 10 2" xfId="4571"/>
    <cellStyle name="Texto de advertencia 11" xfId="2960"/>
    <cellStyle name="Texto de advertencia 11 2" xfId="4572"/>
    <cellStyle name="Texto de advertencia 12" xfId="4570"/>
    <cellStyle name="Texto de advertencia 2" xfId="2961"/>
    <cellStyle name="Texto de advertencia 2 2" xfId="2962"/>
    <cellStyle name="Texto de advertencia 2 2 2" xfId="4574"/>
    <cellStyle name="Texto de advertencia 2 3" xfId="2963"/>
    <cellStyle name="Texto de advertencia 2 3 10" xfId="4575"/>
    <cellStyle name="Texto de advertencia 2 3 2" xfId="2964"/>
    <cellStyle name="Texto de advertencia 2 3 3" xfId="2965"/>
    <cellStyle name="Texto de advertencia 2 3 4" xfId="2966"/>
    <cellStyle name="Texto de advertencia 2 3 5" xfId="2967"/>
    <cellStyle name="Texto de advertencia 2 3 5 2" xfId="2968"/>
    <cellStyle name="Texto de advertencia 2 3 5 2 2" xfId="4577"/>
    <cellStyle name="Texto de advertencia 2 3 5 2 3" xfId="5781"/>
    <cellStyle name="Texto de advertencia 2 3 5 3" xfId="2969"/>
    <cellStyle name="Texto de advertencia 2 3 5 4" xfId="2970"/>
    <cellStyle name="Texto de advertencia 2 3 5 4 2" xfId="4578"/>
    <cellStyle name="Texto de advertencia 2 3 5 4 3" xfId="5782"/>
    <cellStyle name="Texto de advertencia 2 3 5 5" xfId="4579"/>
    <cellStyle name="Texto de advertencia 2 3 5 6" xfId="4576"/>
    <cellStyle name="Texto de advertencia 2 3 5_INST $" xfId="4580"/>
    <cellStyle name="Texto de advertencia 2 3 6" xfId="2971"/>
    <cellStyle name="Texto de advertencia 2 3 6 2" xfId="2972"/>
    <cellStyle name="Texto de advertencia 2 3 6 2 2" xfId="4582"/>
    <cellStyle name="Texto de advertencia 2 3 6 2 3" xfId="5783"/>
    <cellStyle name="Texto de advertencia 2 3 6 3" xfId="2973"/>
    <cellStyle name="Texto de advertencia 2 3 6 4" xfId="2974"/>
    <cellStyle name="Texto de advertencia 2 3 6 4 2" xfId="4583"/>
    <cellStyle name="Texto de advertencia 2 3 6 4 3" xfId="5784"/>
    <cellStyle name="Texto de advertencia 2 3 6 5" xfId="4584"/>
    <cellStyle name="Texto de advertencia 2 3 6 6" xfId="4581"/>
    <cellStyle name="Texto de advertencia 2 3 6_INST $" xfId="4585"/>
    <cellStyle name="Texto de advertencia 2 3 7" xfId="2975"/>
    <cellStyle name="Texto de advertencia 2 3 7 2" xfId="4586"/>
    <cellStyle name="Texto de advertencia 2 3 7 3" xfId="5785"/>
    <cellStyle name="Texto de advertencia 2 3 8" xfId="2976"/>
    <cellStyle name="Texto de advertencia 2 3 8 2" xfId="4587"/>
    <cellStyle name="Texto de advertencia 2 3 8 3" xfId="5786"/>
    <cellStyle name="Texto de advertencia 2 3 9" xfId="4588"/>
    <cellStyle name="Texto de advertencia 2 3_AVANCE PROTECCIÓN" xfId="2977"/>
    <cellStyle name="Texto de advertencia 2 4" xfId="4573"/>
    <cellStyle name="Texto de advertencia 3" xfId="2978"/>
    <cellStyle name="Texto de advertencia 3 2" xfId="4589"/>
    <cellStyle name="Texto de advertencia 4" xfId="2979"/>
    <cellStyle name="Texto de advertencia 4 2" xfId="4590"/>
    <cellStyle name="Texto de advertencia 5" xfId="2980"/>
    <cellStyle name="Texto de advertencia 5 2" xfId="4591"/>
    <cellStyle name="Texto de advertencia 6" xfId="2981"/>
    <cellStyle name="Texto de advertencia 6 2" xfId="4592"/>
    <cellStyle name="Texto de advertencia 7" xfId="2982"/>
    <cellStyle name="Texto de advertencia 7 2" xfId="4593"/>
    <cellStyle name="Texto de advertencia 8" xfId="2983"/>
    <cellStyle name="Texto de advertencia 8 2" xfId="4594"/>
    <cellStyle name="Texto de advertencia 9" xfId="2984"/>
    <cellStyle name="Texto de advertencia 9 2" xfId="4595"/>
    <cellStyle name="Texto explicativo" xfId="2985" builtinId="53" customBuiltin="1"/>
    <cellStyle name="Texto explicativo 10" xfId="2986"/>
    <cellStyle name="Texto explicativo 10 2" xfId="4597"/>
    <cellStyle name="Texto explicativo 11" xfId="2987"/>
    <cellStyle name="Texto explicativo 11 2" xfId="4598"/>
    <cellStyle name="Texto explicativo 12" xfId="4596"/>
    <cellStyle name="Texto explicativo 2" xfId="2988"/>
    <cellStyle name="Texto explicativo 2 2" xfId="2989"/>
    <cellStyle name="Texto explicativo 2 2 2" xfId="4600"/>
    <cellStyle name="Texto explicativo 2 3" xfId="2990"/>
    <cellStyle name="Texto explicativo 2 3 10" xfId="4601"/>
    <cellStyle name="Texto explicativo 2 3 2" xfId="2991"/>
    <cellStyle name="Texto explicativo 2 3 3" xfId="2992"/>
    <cellStyle name="Texto explicativo 2 3 4" xfId="2993"/>
    <cellStyle name="Texto explicativo 2 3 5" xfId="2994"/>
    <cellStyle name="Texto explicativo 2 3 5 2" xfId="2995"/>
    <cellStyle name="Texto explicativo 2 3 5 2 2" xfId="4603"/>
    <cellStyle name="Texto explicativo 2 3 5 2 3" xfId="5787"/>
    <cellStyle name="Texto explicativo 2 3 5 3" xfId="2996"/>
    <cellStyle name="Texto explicativo 2 3 5 4" xfId="2997"/>
    <cellStyle name="Texto explicativo 2 3 5 4 2" xfId="4604"/>
    <cellStyle name="Texto explicativo 2 3 5 4 3" xfId="5788"/>
    <cellStyle name="Texto explicativo 2 3 5 5" xfId="4605"/>
    <cellStyle name="Texto explicativo 2 3 5 6" xfId="4602"/>
    <cellStyle name="Texto explicativo 2 3 5_INST $" xfId="4606"/>
    <cellStyle name="Texto explicativo 2 3 6" xfId="2998"/>
    <cellStyle name="Texto explicativo 2 3 6 2" xfId="2999"/>
    <cellStyle name="Texto explicativo 2 3 6 2 2" xfId="4608"/>
    <cellStyle name="Texto explicativo 2 3 6 2 3" xfId="5789"/>
    <cellStyle name="Texto explicativo 2 3 6 3" xfId="3000"/>
    <cellStyle name="Texto explicativo 2 3 6 4" xfId="3001"/>
    <cellStyle name="Texto explicativo 2 3 6 4 2" xfId="4609"/>
    <cellStyle name="Texto explicativo 2 3 6 4 3" xfId="5790"/>
    <cellStyle name="Texto explicativo 2 3 6 5" xfId="4610"/>
    <cellStyle name="Texto explicativo 2 3 6 6" xfId="4607"/>
    <cellStyle name="Texto explicativo 2 3 6_INST $" xfId="4611"/>
    <cellStyle name="Texto explicativo 2 3 7" xfId="3002"/>
    <cellStyle name="Texto explicativo 2 3 7 2" xfId="4612"/>
    <cellStyle name="Texto explicativo 2 3 7 3" xfId="5791"/>
    <cellStyle name="Texto explicativo 2 3 8" xfId="3003"/>
    <cellStyle name="Texto explicativo 2 3 8 2" xfId="4613"/>
    <cellStyle name="Texto explicativo 2 3 8 3" xfId="5792"/>
    <cellStyle name="Texto explicativo 2 3 9" xfId="4614"/>
    <cellStyle name="Texto explicativo 2 3_AVANCE PROTECCIÓN" xfId="3004"/>
    <cellStyle name="Texto explicativo 2 4" xfId="4599"/>
    <cellStyle name="Texto explicativo 3" xfId="3005"/>
    <cellStyle name="Texto explicativo 3 2" xfId="4615"/>
    <cellStyle name="Texto explicativo 4" xfId="3006"/>
    <cellStyle name="Texto explicativo 4 2" xfId="4616"/>
    <cellStyle name="Texto explicativo 5" xfId="3007"/>
    <cellStyle name="Texto explicativo 5 2" xfId="4617"/>
    <cellStyle name="Texto explicativo 6" xfId="3008"/>
    <cellStyle name="Texto explicativo 6 2" xfId="4618"/>
    <cellStyle name="Texto explicativo 7" xfId="3009"/>
    <cellStyle name="Texto explicativo 7 2" xfId="4619"/>
    <cellStyle name="Texto explicativo 8" xfId="3010"/>
    <cellStyle name="Texto explicativo 8 2" xfId="4620"/>
    <cellStyle name="Texto explicativo 9" xfId="3011"/>
    <cellStyle name="Texto explicativo 9 2" xfId="4621"/>
    <cellStyle name="Título" xfId="3012" builtinId="15" customBuiltin="1"/>
    <cellStyle name="Título 1 10" xfId="3014"/>
    <cellStyle name="Título 1 11" xfId="3015"/>
    <cellStyle name="Título 1 12" xfId="4623"/>
    <cellStyle name="Título 1 2" xfId="3016"/>
    <cellStyle name="Título 1 2 2" xfId="3017"/>
    <cellStyle name="Título 1 2 3" xfId="3018"/>
    <cellStyle name="Título 1 2 3 10" xfId="4624"/>
    <cellStyle name="Título 1 2 3 2" xfId="3019"/>
    <cellStyle name="Título 1 2 3 3" xfId="3020"/>
    <cellStyle name="Título 1 2 3 4" xfId="3021"/>
    <cellStyle name="Título 1 2 3 5" xfId="3022"/>
    <cellStyle name="Título 1 2 3 5 2" xfId="3023"/>
    <cellStyle name="Título 1 2 3 5 2 2" xfId="4626"/>
    <cellStyle name="Título 1 2 3 5 2 3" xfId="5795"/>
    <cellStyle name="Título 1 2 3 5 3" xfId="3024"/>
    <cellStyle name="Título 1 2 3 5 4" xfId="3025"/>
    <cellStyle name="Título 1 2 3 5 4 2" xfId="4627"/>
    <cellStyle name="Título 1 2 3 5 4 3" xfId="5796"/>
    <cellStyle name="Título 1 2 3 5 5" xfId="4628"/>
    <cellStyle name="Título 1 2 3 5 6" xfId="4625"/>
    <cellStyle name="Título 1 2 3 5_INST $" xfId="4629"/>
    <cellStyle name="Título 1 2 3 6" xfId="3026"/>
    <cellStyle name="Título 1 2 3 6 2" xfId="3027"/>
    <cellStyle name="Título 1 2 3 6 2 2" xfId="4631"/>
    <cellStyle name="Título 1 2 3 6 2 3" xfId="5797"/>
    <cellStyle name="Título 1 2 3 6 3" xfId="3028"/>
    <cellStyle name="Título 1 2 3 6 4" xfId="3029"/>
    <cellStyle name="Título 1 2 3 6 4 2" xfId="4632"/>
    <cellStyle name="Título 1 2 3 6 4 3" xfId="5798"/>
    <cellStyle name="Título 1 2 3 6 5" xfId="4633"/>
    <cellStyle name="Título 1 2 3 6 6" xfId="4630"/>
    <cellStyle name="Título 1 2 3 6_INST $" xfId="4634"/>
    <cellStyle name="Título 1 2 3 7" xfId="3030"/>
    <cellStyle name="Título 1 2 3 7 2" xfId="4635"/>
    <cellStyle name="Título 1 2 3 7 3" xfId="5799"/>
    <cellStyle name="Título 1 2 3 8" xfId="3031"/>
    <cellStyle name="Título 1 2 3 8 2" xfId="4636"/>
    <cellStyle name="Título 1 2 3 8 3" xfId="5800"/>
    <cellStyle name="Título 1 2 3 9" xfId="4637"/>
    <cellStyle name="Título 1 2 3_AVANCE PROTECCIÓN" xfId="3032"/>
    <cellStyle name="Título 1 2_PAGO REMESAS" xfId="3033"/>
    <cellStyle name="Título 1 3" xfId="3034"/>
    <cellStyle name="Título 1 4" xfId="3035"/>
    <cellStyle name="Título 1 5" xfId="3036"/>
    <cellStyle name="Título 1 6" xfId="3037"/>
    <cellStyle name="Título 1 7" xfId="3038"/>
    <cellStyle name="Título 1 8" xfId="3039"/>
    <cellStyle name="Título 1 9" xfId="3040"/>
    <cellStyle name="Título 10" xfId="3041"/>
    <cellStyle name="Título 11" xfId="3042"/>
    <cellStyle name="Título 12" xfId="3043"/>
    <cellStyle name="Título 13" xfId="3044"/>
    <cellStyle name="Título 14" xfId="3045"/>
    <cellStyle name="Título 15" xfId="3046"/>
    <cellStyle name="Título 16" xfId="3047"/>
    <cellStyle name="Título 17" xfId="3048"/>
    <cellStyle name="Título 18" xfId="3049"/>
    <cellStyle name="Título 19" xfId="3050"/>
    <cellStyle name="Título 2" xfId="3051" builtinId="17" customBuiltin="1"/>
    <cellStyle name="Título 2 10" xfId="3052"/>
    <cellStyle name="Título 2 10 2" xfId="4639"/>
    <cellStyle name="Título 2 11" xfId="3053"/>
    <cellStyle name="Título 2 11 2" xfId="4640"/>
    <cellStyle name="Título 2 12" xfId="4638"/>
    <cellStyle name="Título 2 2" xfId="3054"/>
    <cellStyle name="Título 2 2 2" xfId="3055"/>
    <cellStyle name="Título 2 2 2 2" xfId="4642"/>
    <cellStyle name="Título 2 2 3" xfId="3056"/>
    <cellStyle name="Título 2 2 3 10" xfId="4643"/>
    <cellStyle name="Título 2 2 3 2" xfId="3057"/>
    <cellStyle name="Título 2 2 3 3" xfId="3058"/>
    <cellStyle name="Título 2 2 3 4" xfId="3059"/>
    <cellStyle name="Título 2 2 3 5" xfId="3060"/>
    <cellStyle name="Título 2 2 3 5 2" xfId="3061"/>
    <cellStyle name="Título 2 2 3 5 2 2" xfId="4645"/>
    <cellStyle name="Título 2 2 3 5 2 3" xfId="5802"/>
    <cellStyle name="Título 2 2 3 5 3" xfId="3062"/>
    <cellStyle name="Título 2 2 3 5 4" xfId="3063"/>
    <cellStyle name="Título 2 2 3 5 4 2" xfId="4646"/>
    <cellStyle name="Título 2 2 3 5 4 3" xfId="5803"/>
    <cellStyle name="Título 2 2 3 5 5" xfId="4647"/>
    <cellStyle name="Título 2 2 3 5 6" xfId="4644"/>
    <cellStyle name="Título 2 2 3 5_INST $" xfId="4648"/>
    <cellStyle name="Título 2 2 3 6" xfId="3064"/>
    <cellStyle name="Título 2 2 3 6 2" xfId="3065"/>
    <cellStyle name="Título 2 2 3 6 2 2" xfId="4650"/>
    <cellStyle name="Título 2 2 3 6 2 3" xfId="5804"/>
    <cellStyle name="Título 2 2 3 6 3" xfId="3066"/>
    <cellStyle name="Título 2 2 3 6 4" xfId="3067"/>
    <cellStyle name="Título 2 2 3 6 4 2" xfId="4651"/>
    <cellStyle name="Título 2 2 3 6 4 3" xfId="5805"/>
    <cellStyle name="Título 2 2 3 6 5" xfId="4652"/>
    <cellStyle name="Título 2 2 3 6 6" xfId="4649"/>
    <cellStyle name="Título 2 2 3 6_INST $" xfId="4653"/>
    <cellStyle name="Título 2 2 3 7" xfId="3068"/>
    <cellStyle name="Título 2 2 3 7 2" xfId="4654"/>
    <cellStyle name="Título 2 2 3 7 3" xfId="5806"/>
    <cellStyle name="Título 2 2 3 8" xfId="3069"/>
    <cellStyle name="Título 2 2 3 8 2" xfId="4655"/>
    <cellStyle name="Título 2 2 3 8 3" xfId="5807"/>
    <cellStyle name="Título 2 2 3 9" xfId="4656"/>
    <cellStyle name="Título 2 2 3_AVANCE PROTECCIÓN" xfId="3070"/>
    <cellStyle name="Título 2 2 4" xfId="4641"/>
    <cellStyle name="Título 2 2_PAGO REMESAS" xfId="3071"/>
    <cellStyle name="Título 2 3" xfId="3072"/>
    <cellStyle name="Título 2 3 2" xfId="4657"/>
    <cellStyle name="Título 2 4" xfId="3073"/>
    <cellStyle name="Título 2 4 2" xfId="4658"/>
    <cellStyle name="Título 2 5" xfId="3074"/>
    <cellStyle name="Título 2 5 2" xfId="4659"/>
    <cellStyle name="Título 2 6" xfId="3075"/>
    <cellStyle name="Título 2 6 2" xfId="4660"/>
    <cellStyle name="Título 2 7" xfId="3076"/>
    <cellStyle name="Título 2 7 2" xfId="4661"/>
    <cellStyle name="Título 2 8" xfId="3077"/>
    <cellStyle name="Título 2 8 2" xfId="4662"/>
    <cellStyle name="Título 2 9" xfId="3078"/>
    <cellStyle name="Título 2 9 2" xfId="4663"/>
    <cellStyle name="Título 20" xfId="3079"/>
    <cellStyle name="Título 20 2" xfId="4664"/>
    <cellStyle name="Título 20 3" xfId="5808"/>
    <cellStyle name="Título 21" xfId="3080"/>
    <cellStyle name="Título 21 2" xfId="4665"/>
    <cellStyle name="Título 21 3" xfId="5809"/>
    <cellStyle name="Título 22" xfId="3081"/>
    <cellStyle name="Título 22 2" xfId="4666"/>
    <cellStyle name="Título 22 3" xfId="5810"/>
    <cellStyle name="Título 23" xfId="3082"/>
    <cellStyle name="Título 23 2" xfId="4667"/>
    <cellStyle name="Título 23 3" xfId="5811"/>
    <cellStyle name="Título 24" xfId="3083"/>
    <cellStyle name="Título 24 2" xfId="4668"/>
    <cellStyle name="Título 24 3" xfId="5812"/>
    <cellStyle name="Título 25" xfId="3084"/>
    <cellStyle name="Título 25 2" xfId="4669"/>
    <cellStyle name="Título 25 3" xfId="5813"/>
    <cellStyle name="Título 26" xfId="4622"/>
    <cellStyle name="Título 27" xfId="5793"/>
    <cellStyle name="Título 28" xfId="5843"/>
    <cellStyle name="Título 29" xfId="5892"/>
    <cellStyle name="Título 3" xfId="3085" builtinId="18" customBuiltin="1"/>
    <cellStyle name="Título 3 10" xfId="3086"/>
    <cellStyle name="Título 3 10 2" xfId="4671"/>
    <cellStyle name="Título 3 11" xfId="3087"/>
    <cellStyle name="Título 3 11 2" xfId="4672"/>
    <cellStyle name="Título 3 12" xfId="4670"/>
    <cellStyle name="Título 3 2" xfId="3088"/>
    <cellStyle name="Título 3 2 2" xfId="3089"/>
    <cellStyle name="Título 3 2 2 2" xfId="4674"/>
    <cellStyle name="Título 3 2 3" xfId="3090"/>
    <cellStyle name="Título 3 2 3 10" xfId="4675"/>
    <cellStyle name="Título 3 2 3 2" xfId="3091"/>
    <cellStyle name="Título 3 2 3 3" xfId="3092"/>
    <cellStyle name="Título 3 2 3 4" xfId="3093"/>
    <cellStyle name="Título 3 2 3 5" xfId="3094"/>
    <cellStyle name="Título 3 2 3 5 2" xfId="3095"/>
    <cellStyle name="Título 3 2 3 5 2 2" xfId="4677"/>
    <cellStyle name="Título 3 2 3 5 2 3" xfId="5814"/>
    <cellStyle name="Título 3 2 3 5 3" xfId="3096"/>
    <cellStyle name="Título 3 2 3 5 4" xfId="3097"/>
    <cellStyle name="Título 3 2 3 5 4 2" xfId="4678"/>
    <cellStyle name="Título 3 2 3 5 4 3" xfId="5815"/>
    <cellStyle name="Título 3 2 3 5 5" xfId="4679"/>
    <cellStyle name="Título 3 2 3 5 6" xfId="4676"/>
    <cellStyle name="Título 3 2 3 5_INST $" xfId="4680"/>
    <cellStyle name="Título 3 2 3 6" xfId="3098"/>
    <cellStyle name="Título 3 2 3 6 2" xfId="3099"/>
    <cellStyle name="Título 3 2 3 6 2 2" xfId="4682"/>
    <cellStyle name="Título 3 2 3 6 2 3" xfId="5816"/>
    <cellStyle name="Título 3 2 3 6 3" xfId="3100"/>
    <cellStyle name="Título 3 2 3 6 4" xfId="3101"/>
    <cellStyle name="Título 3 2 3 6 4 2" xfId="4683"/>
    <cellStyle name="Título 3 2 3 6 4 3" xfId="5817"/>
    <cellStyle name="Título 3 2 3 6 5" xfId="4684"/>
    <cellStyle name="Título 3 2 3 6 6" xfId="4681"/>
    <cellStyle name="Título 3 2 3 6_INST $" xfId="4685"/>
    <cellStyle name="Título 3 2 3 7" xfId="3102"/>
    <cellStyle name="Título 3 2 3 7 2" xfId="4686"/>
    <cellStyle name="Título 3 2 3 7 3" xfId="5818"/>
    <cellStyle name="Título 3 2 3 8" xfId="3103"/>
    <cellStyle name="Título 3 2 3 8 2" xfId="4687"/>
    <cellStyle name="Título 3 2 3 8 3" xfId="5819"/>
    <cellStyle name="Título 3 2 3 9" xfId="4688"/>
    <cellStyle name="Título 3 2 3_AVANCE PROTECCIÓN" xfId="3104"/>
    <cellStyle name="Título 3 2 4" xfId="4673"/>
    <cellStyle name="Título 3 2_PAGO REMESAS" xfId="3105"/>
    <cellStyle name="Título 3 3" xfId="3106"/>
    <cellStyle name="Título 3 3 2" xfId="4689"/>
    <cellStyle name="Título 3 4" xfId="3107"/>
    <cellStyle name="Título 3 4 2" xfId="4690"/>
    <cellStyle name="Título 3 5" xfId="3108"/>
    <cellStyle name="Título 3 5 2" xfId="4691"/>
    <cellStyle name="Título 3 6" xfId="3109"/>
    <cellStyle name="Título 3 6 2" xfId="4692"/>
    <cellStyle name="Título 3 7" xfId="3110"/>
    <cellStyle name="Título 3 7 2" xfId="4693"/>
    <cellStyle name="Título 3 8" xfId="3111"/>
    <cellStyle name="Título 3 8 2" xfId="4694"/>
    <cellStyle name="Título 3 9" xfId="3112"/>
    <cellStyle name="Título 3 9 2" xfId="4695"/>
    <cellStyle name="Título 30" xfId="4810"/>
    <cellStyle name="Título 31" xfId="4945"/>
    <cellStyle name="Título 32" xfId="4835"/>
    <cellStyle name="Título 33" xfId="4919"/>
    <cellStyle name="Título 34" xfId="4828"/>
    <cellStyle name="Título 35" xfId="6244"/>
    <cellStyle name="Título 36" xfId="6264"/>
    <cellStyle name="Título 37" xfId="6258"/>
    <cellStyle name="Título 38" xfId="6262"/>
    <cellStyle name="Título 39" xfId="6561"/>
    <cellStyle name="Título 4" xfId="3113"/>
    <cellStyle name="Título 4 2" xfId="3114"/>
    <cellStyle name="Título 4 3" xfId="3115"/>
    <cellStyle name="Título 4 3 2" xfId="4696"/>
    <cellStyle name="Título 4 3 3" xfId="5820"/>
    <cellStyle name="Título 40" xfId="6256"/>
    <cellStyle name="Título 41" xfId="6259"/>
    <cellStyle name="Título 42" xfId="6260"/>
    <cellStyle name="Título 43" xfId="6254"/>
    <cellStyle name="Título 44" xfId="6350"/>
    <cellStyle name="Título 45" xfId="6255"/>
    <cellStyle name="Título 46" xfId="6265"/>
    <cellStyle name="Título 47" xfId="6257"/>
    <cellStyle name="Título 48" xfId="6318"/>
    <cellStyle name="Título 49" xfId="6263"/>
    <cellStyle name="Título 5" xfId="3116"/>
    <cellStyle name="Título 50" xfId="6638"/>
    <cellStyle name="Título 51" xfId="6261"/>
    <cellStyle name="Título 52" xfId="6637"/>
    <cellStyle name="Título 6" xfId="3117"/>
    <cellStyle name="Título 7" xfId="3118"/>
    <cellStyle name="Título 8" xfId="3119"/>
    <cellStyle name="Título 9" xfId="3120"/>
    <cellStyle name="Total" xfId="3121" builtinId="25" customBuiltin="1"/>
    <cellStyle name="Total 10" xfId="3122"/>
    <cellStyle name="Total 10 2" xfId="4698"/>
    <cellStyle name="Total 11" xfId="3123"/>
    <cellStyle name="Total 11 2" xfId="4699"/>
    <cellStyle name="Total 12" xfId="4697"/>
    <cellStyle name="Total 2" xfId="3124"/>
    <cellStyle name="Total 2 2" xfId="3125"/>
    <cellStyle name="Total 2 2 2" xfId="3126"/>
    <cellStyle name="Total 2 2 2 2" xfId="4702"/>
    <cellStyle name="Total 2 2 3" xfId="4701"/>
    <cellStyle name="Total 2 2_PAGO REMESAS" xfId="3127"/>
    <cellStyle name="Total 2 3" xfId="3128"/>
    <cellStyle name="Total 2 3 10" xfId="4703"/>
    <cellStyle name="Total 2 3 2" xfId="3129"/>
    <cellStyle name="Total 2 3 3" xfId="3130"/>
    <cellStyle name="Total 2 3 4" xfId="3131"/>
    <cellStyle name="Total 2 3 5" xfId="3132"/>
    <cellStyle name="Total 2 3 5 2" xfId="3133"/>
    <cellStyle name="Total 2 3 5 2 2" xfId="4705"/>
    <cellStyle name="Total 2 3 5 2 3" xfId="5821"/>
    <cellStyle name="Total 2 3 5 3" xfId="3134"/>
    <cellStyle name="Total 2 3 5 4" xfId="3135"/>
    <cellStyle name="Total 2 3 5 4 2" xfId="4706"/>
    <cellStyle name="Total 2 3 5 4 3" xfId="5822"/>
    <cellStyle name="Total 2 3 5 5" xfId="4707"/>
    <cellStyle name="Total 2 3 5 6" xfId="4704"/>
    <cellStyle name="Total 2 3 5_INST $" xfId="4708"/>
    <cellStyle name="Total 2 3 6" xfId="3136"/>
    <cellStyle name="Total 2 3 6 2" xfId="3137"/>
    <cellStyle name="Total 2 3 6 2 2" xfId="4710"/>
    <cellStyle name="Total 2 3 6 2 3" xfId="5823"/>
    <cellStyle name="Total 2 3 6 3" xfId="3138"/>
    <cellStyle name="Total 2 3 6 4" xfId="3139"/>
    <cellStyle name="Total 2 3 6 4 2" xfId="4711"/>
    <cellStyle name="Total 2 3 6 4 3" xfId="5824"/>
    <cellStyle name="Total 2 3 6 5" xfId="4712"/>
    <cellStyle name="Total 2 3 6 6" xfId="4709"/>
    <cellStyle name="Total 2 3 6_INST $" xfId="4713"/>
    <cellStyle name="Total 2 3 7" xfId="3140"/>
    <cellStyle name="Total 2 3 7 2" xfId="4714"/>
    <cellStyle name="Total 2 3 7 3" xfId="5825"/>
    <cellStyle name="Total 2 3 8" xfId="3141"/>
    <cellStyle name="Total 2 3 8 2" xfId="4715"/>
    <cellStyle name="Total 2 3 8 3" xfId="5826"/>
    <cellStyle name="Total 2 3 9" xfId="4716"/>
    <cellStyle name="Total 2 3_AVANCE PROTECCIÓN" xfId="3142"/>
    <cellStyle name="Total 2 4" xfId="3143"/>
    <cellStyle name="Total 2 4 2" xfId="4717"/>
    <cellStyle name="Total 2 5" xfId="4700"/>
    <cellStyle name="Total 2_PAGO REMESAS" xfId="3144"/>
    <cellStyle name="Total 3" xfId="3145"/>
    <cellStyle name="Total 3 2" xfId="4718"/>
    <cellStyle name="Total 4" xfId="3146"/>
    <cellStyle name="Total 4 2" xfId="4719"/>
    <cellStyle name="Total 5" xfId="3147"/>
    <cellStyle name="Total 5 2" xfId="4720"/>
    <cellStyle name="Total 6" xfId="3148"/>
    <cellStyle name="Total 6 2" xfId="4721"/>
    <cellStyle name="Total 7" xfId="3149"/>
    <cellStyle name="Total 7 2" xfId="4722"/>
    <cellStyle name="Total 8" xfId="3150"/>
    <cellStyle name="Total 8 2" xfId="4723"/>
    <cellStyle name="Total 9" xfId="3151"/>
    <cellStyle name="Total 9 2" xfId="472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6" Type="http://schemas.openxmlformats.org/officeDocument/2006/relationships/hyperlink" Target="mailto:alcaldecuadrado@huechuraba.cl" TargetMode="External"/><Relationship Id="rId21" Type="http://schemas.openxmlformats.org/officeDocument/2006/relationships/hyperlink" Target="mailto:svallejos@fundiep.cl" TargetMode="External"/><Relationship Id="rId42" Type="http://schemas.openxmlformats.org/officeDocument/2006/relationships/hyperlink" Target="mailto:corporacionantukuyen@gmail.com" TargetMode="External"/><Relationship Id="rId47" Type="http://schemas.openxmlformats.org/officeDocument/2006/relationships/hyperlink" Target="mailto:alcaldia@muniarauco.cl" TargetMode="External"/><Relationship Id="rId63" Type="http://schemas.openxmlformats.org/officeDocument/2006/relationships/hyperlink" Target="mailto:Fundaci&#243;n.cuidartechile@gmail.com" TargetMode="External"/><Relationship Id="rId68" Type="http://schemas.openxmlformats.org/officeDocument/2006/relationships/hyperlink" Target="mailto:contacto@fundacionimsa.cl" TargetMode="External"/><Relationship Id="rId84" Type="http://schemas.openxmlformats.org/officeDocument/2006/relationships/hyperlink" Target="mailto:Fundaci&#243;n.creeser1@gmail.com" TargetMode="External"/><Relationship Id="rId89" Type="http://schemas.openxmlformats.org/officeDocument/2006/relationships/hyperlink" Target="mailto:Roberto.sanchez.arriaza@gmail.com" TargetMode="External"/><Relationship Id="rId2" Type="http://schemas.openxmlformats.org/officeDocument/2006/relationships/hyperlink" Target="mailto:directorejecutivo@ongparadigma.cl" TargetMode="External"/><Relationship Id="rId16" Type="http://schemas.openxmlformats.org/officeDocument/2006/relationships/hyperlink" Target="mailto:info@grada.cl" TargetMode="External"/><Relationship Id="rId29" Type="http://schemas.openxmlformats.org/officeDocument/2006/relationships/hyperlink" Target="mailto:mcataldo@ubiobio.cl" TargetMode="External"/><Relationship Id="rId107" Type="http://schemas.openxmlformats.org/officeDocument/2006/relationships/hyperlink" Target="mailto:contacto@vallenar.cl" TargetMode="External"/><Relationship Id="rId11" Type="http://schemas.openxmlformats.org/officeDocument/2006/relationships/hyperlink" Target="mailto:hogarchincolco@gmail.com." TargetMode="External"/><Relationship Id="rId24" Type="http://schemas.openxmlformats.org/officeDocument/2006/relationships/hyperlink" Target="mailto:daniel.jadue@recoleta.cl"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53" Type="http://schemas.openxmlformats.org/officeDocument/2006/relationships/hyperlink" Target="mailto:contacto@cotra.cl" TargetMode="External"/><Relationship Id="rId58" Type="http://schemas.openxmlformats.org/officeDocument/2006/relationships/hyperlink" Target="mailto:alcaldia@muniolivar.cl" TargetMode="External"/><Relationship Id="rId66" Type="http://schemas.openxmlformats.org/officeDocument/2006/relationships/hyperlink" Target="mailto:caelischile@gmail.com" TargetMode="External"/><Relationship Id="rId74" Type="http://schemas.openxmlformats.org/officeDocument/2006/relationships/hyperlink" Target="mailto:opdtiltil@gmail.com" TargetMode="External"/><Relationship Id="rId79" Type="http://schemas.openxmlformats.org/officeDocument/2006/relationships/hyperlink" Target="mailto:illapel@episcopado.cl" TargetMode="External"/><Relationship Id="rId87" Type="http://schemas.openxmlformats.org/officeDocument/2006/relationships/hyperlink" Target="mailto:contacto@dolma.cl" TargetMode="External"/><Relationship Id="rId102" Type="http://schemas.openxmlformats.org/officeDocument/2006/relationships/hyperlink" Target="mailto:ppfmicaeliano@gmail.com" TargetMode="External"/><Relationship Id="rId5" Type="http://schemas.openxmlformats.org/officeDocument/2006/relationships/hyperlink" Target="mailto:sicofanny@yahoo.es" TargetMode="External"/><Relationship Id="rId61" Type="http://schemas.openxmlformats.org/officeDocument/2006/relationships/hyperlink" Target="mailto:contacto@corporacionccm.cl" TargetMode="External"/><Relationship Id="rId82" Type="http://schemas.openxmlformats.org/officeDocument/2006/relationships/hyperlink" Target="mailto:gonzalo.rebolledo@cmcerronavia.cl" TargetMode="External"/><Relationship Id="rId90" Type="http://schemas.openxmlformats.org/officeDocument/2006/relationships/hyperlink" Target="mailto:direcci&#243;n@onglacasona.cl" TargetMode="External"/><Relationship Id="rId95" Type="http://schemas.openxmlformats.org/officeDocument/2006/relationships/hyperlink" Target="mailto:hogarquillahua@yahoo.es" TargetMode="External"/><Relationship Id="rId19" Type="http://schemas.openxmlformats.org/officeDocument/2006/relationships/hyperlink" Target="mailto:ps.robertomorales@gmail.com" TargetMode="External"/><Relationship Id="rId14" Type="http://schemas.openxmlformats.org/officeDocument/2006/relationships/hyperlink" Target="mailto:rectoria@usach.cl"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56" Type="http://schemas.openxmlformats.org/officeDocument/2006/relationships/hyperlink" Target="mailto:directorio@vides.cl" TargetMode="External"/><Relationship Id="rId64" Type="http://schemas.openxmlformats.org/officeDocument/2006/relationships/hyperlink" Target="mailto:corporacion.cedejus@gmail.com" TargetMode="External"/><Relationship Id="rId69" Type="http://schemas.openxmlformats.org/officeDocument/2006/relationships/hyperlink" Target="mailto:Pilar.zamora@fundacionintegrando.cl" TargetMode="External"/><Relationship Id="rId77" Type="http://schemas.openxmlformats.org/officeDocument/2006/relationships/hyperlink" Target="mailto:cerro.navia.joven@gmail.com" TargetMode="External"/><Relationship Id="rId100" Type="http://schemas.openxmlformats.org/officeDocument/2006/relationships/hyperlink" Target="mailto:corporaci&#243;n.patagoniarenace@gmail.com" TargetMode="External"/><Relationship Id="rId105" Type="http://schemas.openxmlformats.org/officeDocument/2006/relationships/hyperlink" Target="mailto:corporaci&#243;n.huga@gmail.com"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80" Type="http://schemas.openxmlformats.org/officeDocument/2006/relationships/hyperlink" Target="mailto:direccion@chilederechos.cl" TargetMode="External"/><Relationship Id="rId85" Type="http://schemas.openxmlformats.org/officeDocument/2006/relationships/hyperlink" Target="mailto:valdivia@episcopado.cl" TargetMode="External"/><Relationship Id="rId93" Type="http://schemas.openxmlformats.org/officeDocument/2006/relationships/hyperlink" Target="mailto:info@juegatela.cl" TargetMode="External"/><Relationship Id="rId98" Type="http://schemas.openxmlformats.org/officeDocument/2006/relationships/hyperlink" Target="mailto:corporacioncrateduc@gmail.com" TargetMode="External"/><Relationship Id="rId3" Type="http://schemas.openxmlformats.org/officeDocument/2006/relationships/hyperlink" Target="mailto:marcelostevens@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25" Type="http://schemas.openxmlformats.org/officeDocument/2006/relationships/hyperlink" Target="mailto:alcaldecuracautin@yahoo.es"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46" Type="http://schemas.openxmlformats.org/officeDocument/2006/relationships/hyperlink" Target="mailto:direccionjuridica.rectoria@uchile.cl" TargetMode="External"/><Relationship Id="rId59" Type="http://schemas.openxmlformats.org/officeDocument/2006/relationships/hyperlink" Target="mailto:fundacion.prodere@gmail.com" TargetMode="External"/><Relationship Id="rId67" Type="http://schemas.openxmlformats.org/officeDocument/2006/relationships/hyperlink" Target="mailto:contacto@fundacionninoypatria.cl" TargetMode="External"/><Relationship Id="rId103" Type="http://schemas.openxmlformats.org/officeDocument/2006/relationships/hyperlink" Target="mailto:info@muniquellon.cl" TargetMode="External"/><Relationship Id="rId108" Type="http://schemas.openxmlformats.org/officeDocument/2006/relationships/hyperlink" Target="mailto:martacoyopay@gmail.com" TargetMode="External"/><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54" Type="http://schemas.openxmlformats.org/officeDocument/2006/relationships/hyperlink" Target="mailto:corpelconquistador@gmail.com," TargetMode="External"/><Relationship Id="rId62" Type="http://schemas.openxmlformats.org/officeDocument/2006/relationships/hyperlink" Target="mailto:fundacionmihofarmifamilia@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83" Type="http://schemas.openxmlformats.org/officeDocument/2006/relationships/hyperlink" Target="mailto:cjro.rebolledo@gmail.com" TargetMode="External"/><Relationship Id="rId88" Type="http://schemas.openxmlformats.org/officeDocument/2006/relationships/hyperlink" Target="mailto:fernando.gomez@gmail.com" TargetMode="External"/><Relationship Id="rId91" Type="http://schemas.openxmlformats.org/officeDocument/2006/relationships/hyperlink" Target="mailto:directora@fundacionlauravicuna.cl" TargetMode="External"/><Relationship Id="rId96" Type="http://schemas.openxmlformats.org/officeDocument/2006/relationships/hyperlink" Target="mailto:aspautquintaregi&#243;n@gmail.com"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15" Type="http://schemas.openxmlformats.org/officeDocument/2006/relationships/hyperlink" Target="mailto:cenprodvalparaiso@hotmail.cl"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36" Type="http://schemas.openxmlformats.org/officeDocument/2006/relationships/hyperlink" Target="mailto:alcalde@lebu.cl" TargetMode="External"/><Relationship Id="rId49" Type="http://schemas.openxmlformats.org/officeDocument/2006/relationships/hyperlink" Target="mailto:ideco@corporacionideco.cl" TargetMode="External"/><Relationship Id="rId57" Type="http://schemas.openxmlformats.org/officeDocument/2006/relationships/hyperlink" Target="mailto:rquillagua@gmail.com" TargetMode="External"/><Relationship Id="rId106" Type="http://schemas.openxmlformats.org/officeDocument/2006/relationships/hyperlink" Target="mailto:hogarbernarditaserrano@gmail.com"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44" Type="http://schemas.openxmlformats.org/officeDocument/2006/relationships/hyperlink" Target="mailto:director.ssmm@redsalud.gov.cl" TargetMode="External"/><Relationship Id="rId52" Type="http://schemas.openxmlformats.org/officeDocument/2006/relationships/hyperlink" Target="mailto:parroquihualqui@gmail.com"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81" Type="http://schemas.openxmlformats.org/officeDocument/2006/relationships/hyperlink" Target="mailto:alcaldesa@quintanormal.cl" TargetMode="External"/><Relationship Id="rId86" Type="http://schemas.openxmlformats.org/officeDocument/2006/relationships/hyperlink" Target="mailto:proacogida@gmail.com" TargetMode="External"/><Relationship Id="rId94" Type="http://schemas.openxmlformats.org/officeDocument/2006/relationships/hyperlink" Target="mailto:director.mesp@gmail.com" TargetMode="External"/><Relationship Id="rId99" Type="http://schemas.openxmlformats.org/officeDocument/2006/relationships/hyperlink" Target="mailto:huidif.esc.hog@gmail.com" TargetMode="External"/><Relationship Id="rId101" Type="http://schemas.openxmlformats.org/officeDocument/2006/relationships/hyperlink" Target="mailto:jvelasquezt@ongsurcos.cl"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39" Type="http://schemas.openxmlformats.org/officeDocument/2006/relationships/hyperlink" Target="mailto:rosarico56@hotmail.com" TargetMode="External"/><Relationship Id="rId109" Type="http://schemas.openxmlformats.org/officeDocument/2006/relationships/printerSettings" Target="../printerSettings/printerSettings2.bin"/><Relationship Id="rId34" Type="http://schemas.openxmlformats.org/officeDocument/2006/relationships/hyperlink" Target="mailto:fundacionhabitos@gmail.com"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76" Type="http://schemas.openxmlformats.org/officeDocument/2006/relationships/hyperlink" Target="mailto:f.nazarethcco@gmail.com" TargetMode="External"/><Relationship Id="rId97" Type="http://schemas.openxmlformats.org/officeDocument/2006/relationships/hyperlink" Target="mailto:secretaria@corpocas.cl" TargetMode="External"/><Relationship Id="rId104" Type="http://schemas.openxmlformats.org/officeDocument/2006/relationships/hyperlink" Target="mailto:casaenjambrefundacion@gmail.com"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92" Type="http://schemas.openxmlformats.org/officeDocument/2006/relationships/hyperlink" Target="mailto:sanfelipe@episcopado.c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1014"/>
  <sheetViews>
    <sheetView tabSelected="1" workbookViewId="0">
      <selection activeCell="A4" sqref="A4:O4"/>
    </sheetView>
  </sheetViews>
  <sheetFormatPr baseColWidth="10" defaultRowHeight="24.75" customHeight="1" x14ac:dyDescent="0.2"/>
  <cols>
    <col min="1" max="1" width="26.140625" style="2" customWidth="1"/>
    <col min="2" max="2" width="12.140625" style="178" bestFit="1" customWidth="1"/>
    <col min="3" max="3" width="12.42578125" style="2" bestFit="1" customWidth="1"/>
    <col min="4" max="4" width="22" style="2" customWidth="1"/>
    <col min="5" max="18" width="11.42578125" style="2"/>
    <col min="19" max="19" width="11.42578125" style="167"/>
    <col min="20" max="20" width="11.42578125" style="2"/>
    <col min="21" max="21" width="16.85546875" style="168" bestFit="1" customWidth="1"/>
    <col min="22" max="22" width="18" style="168" bestFit="1" customWidth="1"/>
    <col min="23" max="23" width="11.42578125" style="167"/>
    <col min="24" max="16384" width="11.42578125" style="2"/>
  </cols>
  <sheetData>
    <row r="1" spans="1:26" ht="24.75" customHeight="1" x14ac:dyDescent="0.2">
      <c r="A1" s="188" t="s">
        <v>1</v>
      </c>
      <c r="B1" s="189"/>
      <c r="C1" s="189"/>
      <c r="D1" s="188"/>
      <c r="E1" s="189"/>
      <c r="F1" s="188"/>
      <c r="G1" s="188"/>
      <c r="H1" s="188"/>
      <c r="I1" s="188"/>
      <c r="J1" s="188"/>
      <c r="K1" s="188"/>
      <c r="L1" s="188"/>
      <c r="M1" s="188"/>
      <c r="N1" s="188"/>
      <c r="O1" s="188"/>
    </row>
    <row r="2" spans="1:26" ht="24.75" customHeight="1" x14ac:dyDescent="0.2">
      <c r="A2" s="190" t="s">
        <v>8671</v>
      </c>
      <c r="B2" s="191"/>
      <c r="C2" s="191"/>
      <c r="D2" s="190"/>
      <c r="E2" s="191"/>
      <c r="F2" s="190"/>
      <c r="G2" s="190"/>
      <c r="H2" s="190"/>
      <c r="I2" s="190"/>
      <c r="J2" s="190"/>
      <c r="K2" s="190"/>
      <c r="L2" s="190"/>
      <c r="M2" s="190"/>
      <c r="N2" s="190"/>
      <c r="O2" s="190"/>
    </row>
    <row r="3" spans="1:26" ht="24.75" customHeight="1" x14ac:dyDescent="0.2">
      <c r="A3" s="190" t="s">
        <v>8669</v>
      </c>
      <c r="B3" s="191"/>
      <c r="C3" s="191"/>
      <c r="D3" s="190"/>
      <c r="E3" s="191"/>
      <c r="F3" s="190"/>
      <c r="G3" s="190"/>
      <c r="H3" s="190"/>
      <c r="I3" s="190"/>
      <c r="J3" s="190"/>
      <c r="K3" s="190"/>
      <c r="L3" s="190"/>
      <c r="M3" s="190"/>
      <c r="N3" s="190"/>
      <c r="O3" s="190"/>
    </row>
    <row r="4" spans="1:26" ht="24.75" customHeight="1" x14ac:dyDescent="0.2">
      <c r="A4" s="192" t="s">
        <v>7876</v>
      </c>
      <c r="B4" s="193"/>
      <c r="C4" s="193"/>
      <c r="D4" s="192"/>
      <c r="E4" s="193"/>
      <c r="F4" s="192"/>
      <c r="G4" s="192"/>
      <c r="H4" s="192"/>
      <c r="I4" s="192"/>
      <c r="J4" s="192"/>
      <c r="K4" s="192"/>
      <c r="L4" s="192"/>
      <c r="M4" s="192"/>
      <c r="N4" s="192"/>
      <c r="O4" s="192"/>
    </row>
    <row r="5" spans="1:26" ht="24.75" customHeight="1" x14ac:dyDescent="0.2">
      <c r="D5" s="169"/>
      <c r="F5" s="169"/>
      <c r="H5" s="169"/>
      <c r="J5" s="169"/>
      <c r="L5" s="169"/>
      <c r="N5" s="169"/>
      <c r="P5" s="169"/>
      <c r="R5" s="169"/>
      <c r="S5" s="2"/>
    </row>
    <row r="6" spans="1:26" s="170" customFormat="1" ht="24.75" customHeight="1" x14ac:dyDescent="0.2">
      <c r="A6" s="4" t="s">
        <v>2</v>
      </c>
      <c r="B6" s="179" t="s">
        <v>3</v>
      </c>
      <c r="C6" s="5" t="s">
        <v>4</v>
      </c>
      <c r="D6" s="4" t="s">
        <v>5</v>
      </c>
      <c r="E6" s="4" t="s">
        <v>6</v>
      </c>
      <c r="F6" s="4" t="s">
        <v>7</v>
      </c>
      <c r="G6" s="4" t="s">
        <v>8</v>
      </c>
      <c r="H6" s="4" t="s">
        <v>10</v>
      </c>
      <c r="I6" s="4" t="s">
        <v>22</v>
      </c>
      <c r="J6" s="4" t="s">
        <v>9</v>
      </c>
      <c r="K6" s="4" t="s">
        <v>11</v>
      </c>
      <c r="L6" s="4" t="s">
        <v>12</v>
      </c>
      <c r="M6" s="4" t="s">
        <v>13</v>
      </c>
      <c r="N6" s="4" t="s">
        <v>23</v>
      </c>
      <c r="O6" s="4" t="s">
        <v>14</v>
      </c>
      <c r="P6" s="4" t="s">
        <v>0</v>
      </c>
      <c r="Q6" s="4" t="s">
        <v>15</v>
      </c>
      <c r="R6" s="4" t="s">
        <v>16</v>
      </c>
      <c r="S6" s="6" t="s">
        <v>17</v>
      </c>
      <c r="T6" s="7" t="s">
        <v>18</v>
      </c>
      <c r="U6" s="8" t="s">
        <v>8125</v>
      </c>
      <c r="V6" s="8" t="s">
        <v>7877</v>
      </c>
      <c r="W6" s="9" t="s">
        <v>19</v>
      </c>
      <c r="X6" s="7" t="s">
        <v>20</v>
      </c>
      <c r="Y6" s="7" t="s">
        <v>21</v>
      </c>
      <c r="Z6" s="7" t="s">
        <v>7878</v>
      </c>
    </row>
    <row r="7" spans="1:26" s="187" customFormat="1" ht="24.75" customHeight="1" x14ac:dyDescent="0.2">
      <c r="A7" s="171" t="s">
        <v>8256</v>
      </c>
      <c r="B7" s="175">
        <v>700700003</v>
      </c>
      <c r="C7" s="171" t="s">
        <v>53</v>
      </c>
      <c r="D7" s="171" t="s">
        <v>4152</v>
      </c>
      <c r="E7" s="171" t="s">
        <v>4153</v>
      </c>
      <c r="F7" s="171" t="s">
        <v>4154</v>
      </c>
      <c r="G7" s="171" t="s">
        <v>6963</v>
      </c>
      <c r="H7" s="171" t="s">
        <v>99</v>
      </c>
      <c r="I7" s="171" t="s">
        <v>6964</v>
      </c>
      <c r="J7" s="171" t="s">
        <v>6965</v>
      </c>
      <c r="K7" s="171" t="s">
        <v>6229</v>
      </c>
      <c r="L7" s="171" t="s">
        <v>6166</v>
      </c>
      <c r="M7" s="171" t="s">
        <v>4157</v>
      </c>
      <c r="N7" s="171" t="s">
        <v>4156</v>
      </c>
      <c r="O7" s="171" t="s">
        <v>4155</v>
      </c>
      <c r="P7" s="171">
        <v>0</v>
      </c>
      <c r="Q7" s="171" t="s">
        <v>4158</v>
      </c>
      <c r="R7" s="171" t="s">
        <v>6978</v>
      </c>
      <c r="S7" s="172">
        <v>37970</v>
      </c>
      <c r="T7" s="171">
        <v>150</v>
      </c>
      <c r="U7" s="173">
        <v>42377299</v>
      </c>
      <c r="V7" s="173">
        <v>81657156</v>
      </c>
      <c r="W7" s="174">
        <v>44255</v>
      </c>
      <c r="X7" s="175" t="s">
        <v>7879</v>
      </c>
      <c r="Y7" s="175" t="s">
        <v>7880</v>
      </c>
      <c r="Z7" s="175" t="s">
        <v>7881</v>
      </c>
    </row>
    <row r="8" spans="1:26" s="187" customFormat="1" ht="24.75" customHeight="1" x14ac:dyDescent="0.2">
      <c r="A8" s="171" t="s">
        <v>8257</v>
      </c>
      <c r="B8" s="175">
        <v>704164009</v>
      </c>
      <c r="C8" s="171" t="s">
        <v>53</v>
      </c>
      <c r="D8" s="171" t="s">
        <v>178</v>
      </c>
      <c r="E8" s="171" t="s">
        <v>7653</v>
      </c>
      <c r="F8" s="171" t="s">
        <v>178</v>
      </c>
      <c r="G8" s="171" t="s">
        <v>7654</v>
      </c>
      <c r="H8" s="171" t="s">
        <v>6603</v>
      </c>
      <c r="I8" s="171" t="s">
        <v>7655</v>
      </c>
      <c r="J8" s="171" t="s">
        <v>179</v>
      </c>
      <c r="K8" s="171" t="s">
        <v>181</v>
      </c>
      <c r="L8" s="171" t="s">
        <v>898</v>
      </c>
      <c r="M8" s="171" t="s">
        <v>182</v>
      </c>
      <c r="N8" s="171" t="s">
        <v>180</v>
      </c>
      <c r="O8" s="171">
        <v>0</v>
      </c>
      <c r="P8" s="171">
        <v>0</v>
      </c>
      <c r="Q8" s="171" t="s">
        <v>79</v>
      </c>
      <c r="R8" s="171" t="s">
        <v>7233</v>
      </c>
      <c r="S8" s="172">
        <v>37970</v>
      </c>
      <c r="T8" s="171">
        <v>225</v>
      </c>
      <c r="U8" s="173">
        <v>7811789</v>
      </c>
      <c r="V8" s="173">
        <v>15623578</v>
      </c>
      <c r="W8" s="174">
        <v>44255</v>
      </c>
      <c r="X8" s="175" t="s">
        <v>7879</v>
      </c>
      <c r="Y8" s="175" t="s">
        <v>7880</v>
      </c>
      <c r="Z8" s="175" t="s">
        <v>7882</v>
      </c>
    </row>
    <row r="9" spans="1:26" s="187" customFormat="1" ht="24.75" customHeight="1" x14ac:dyDescent="0.2">
      <c r="A9" s="171" t="s">
        <v>8257</v>
      </c>
      <c r="B9" s="175">
        <v>704164009</v>
      </c>
      <c r="C9" s="171" t="s">
        <v>53</v>
      </c>
      <c r="D9" s="171" t="s">
        <v>178</v>
      </c>
      <c r="E9" s="171" t="s">
        <v>7653</v>
      </c>
      <c r="F9" s="171" t="s">
        <v>178</v>
      </c>
      <c r="G9" s="171" t="s">
        <v>7654</v>
      </c>
      <c r="H9" s="171" t="s">
        <v>6603</v>
      </c>
      <c r="I9" s="171" t="s">
        <v>7655</v>
      </c>
      <c r="J9" s="171" t="s">
        <v>179</v>
      </c>
      <c r="K9" s="171" t="s">
        <v>181</v>
      </c>
      <c r="L9" s="171" t="s">
        <v>898</v>
      </c>
      <c r="M9" s="171" t="s">
        <v>182</v>
      </c>
      <c r="N9" s="171" t="s">
        <v>180</v>
      </c>
      <c r="O9" s="171">
        <v>0</v>
      </c>
      <c r="P9" s="171">
        <v>0</v>
      </c>
      <c r="Q9" s="171" t="s">
        <v>79</v>
      </c>
      <c r="R9" s="171" t="s">
        <v>7233</v>
      </c>
      <c r="S9" s="172">
        <v>37970</v>
      </c>
      <c r="T9" s="171">
        <v>225</v>
      </c>
      <c r="U9" s="173">
        <v>3958635</v>
      </c>
      <c r="V9" s="173">
        <v>8109475</v>
      </c>
      <c r="W9" s="174">
        <v>44255</v>
      </c>
      <c r="X9" s="175" t="s">
        <v>7879</v>
      </c>
      <c r="Y9" s="175" t="s">
        <v>7880</v>
      </c>
      <c r="Z9" s="175" t="s">
        <v>7883</v>
      </c>
    </row>
    <row r="10" spans="1:26" s="187" customFormat="1" ht="24.75" customHeight="1" x14ac:dyDescent="0.2">
      <c r="A10" s="171" t="s">
        <v>8258</v>
      </c>
      <c r="B10" s="175">
        <v>818329008</v>
      </c>
      <c r="C10" s="171" t="s">
        <v>81</v>
      </c>
      <c r="D10" s="171" t="s">
        <v>202</v>
      </c>
      <c r="E10" s="171" t="s">
        <v>7597</v>
      </c>
      <c r="F10" s="171" t="s">
        <v>203</v>
      </c>
      <c r="G10" s="171" t="s">
        <v>6757</v>
      </c>
      <c r="H10" s="171" t="s">
        <v>204</v>
      </c>
      <c r="I10" s="171" t="s">
        <v>7598</v>
      </c>
      <c r="J10" s="171" t="s">
        <v>6758</v>
      </c>
      <c r="K10" s="171" t="s">
        <v>6756</v>
      </c>
      <c r="L10" s="171" t="s">
        <v>630</v>
      </c>
      <c r="M10" s="171" t="s">
        <v>205</v>
      </c>
      <c r="N10" s="171" t="s">
        <v>206</v>
      </c>
      <c r="O10" s="171" t="s">
        <v>207</v>
      </c>
      <c r="P10" s="171">
        <v>0</v>
      </c>
      <c r="Q10" s="171">
        <v>93401</v>
      </c>
      <c r="R10" s="171" t="s">
        <v>7592</v>
      </c>
      <c r="S10" s="172">
        <v>37970</v>
      </c>
      <c r="T10" s="171">
        <v>250</v>
      </c>
      <c r="U10" s="173">
        <v>5074077</v>
      </c>
      <c r="V10" s="173">
        <v>10538467</v>
      </c>
      <c r="W10" s="174">
        <v>44255</v>
      </c>
      <c r="X10" s="175" t="s">
        <v>7879</v>
      </c>
      <c r="Y10" s="175" t="s">
        <v>7880</v>
      </c>
      <c r="Z10" s="175" t="s">
        <v>7884</v>
      </c>
    </row>
    <row r="11" spans="1:26" s="187" customFormat="1" ht="24.75" customHeight="1" x14ac:dyDescent="0.2">
      <c r="A11" s="171" t="s">
        <v>8258</v>
      </c>
      <c r="B11" s="175">
        <v>818329008</v>
      </c>
      <c r="C11" s="171" t="s">
        <v>81</v>
      </c>
      <c r="D11" s="171" t="s">
        <v>202</v>
      </c>
      <c r="E11" s="171" t="s">
        <v>7597</v>
      </c>
      <c r="F11" s="171" t="s">
        <v>203</v>
      </c>
      <c r="G11" s="171" t="s">
        <v>6757</v>
      </c>
      <c r="H11" s="171" t="s">
        <v>204</v>
      </c>
      <c r="I11" s="171" t="s">
        <v>7598</v>
      </c>
      <c r="J11" s="171" t="s">
        <v>6758</v>
      </c>
      <c r="K11" s="171" t="s">
        <v>6756</v>
      </c>
      <c r="L11" s="171" t="s">
        <v>630</v>
      </c>
      <c r="M11" s="171" t="s">
        <v>205</v>
      </c>
      <c r="N11" s="171" t="s">
        <v>206</v>
      </c>
      <c r="O11" s="171" t="s">
        <v>207</v>
      </c>
      <c r="P11" s="171">
        <v>0</v>
      </c>
      <c r="Q11" s="171">
        <v>93401</v>
      </c>
      <c r="R11" s="171" t="s">
        <v>7592</v>
      </c>
      <c r="S11" s="172">
        <v>37970</v>
      </c>
      <c r="T11" s="171">
        <v>250</v>
      </c>
      <c r="U11" s="173">
        <v>16552986</v>
      </c>
      <c r="V11" s="173">
        <v>32400167</v>
      </c>
      <c r="W11" s="174">
        <v>44255</v>
      </c>
      <c r="X11" s="175" t="s">
        <v>7879</v>
      </c>
      <c r="Y11" s="175" t="s">
        <v>7880</v>
      </c>
      <c r="Z11" s="175" t="s">
        <v>7885</v>
      </c>
    </row>
    <row r="12" spans="1:26" s="187" customFormat="1" ht="24.75" customHeight="1" x14ac:dyDescent="0.2">
      <c r="A12" s="171" t="s">
        <v>8258</v>
      </c>
      <c r="B12" s="175">
        <v>818329008</v>
      </c>
      <c r="C12" s="171" t="s">
        <v>81</v>
      </c>
      <c r="D12" s="171" t="s">
        <v>202</v>
      </c>
      <c r="E12" s="171" t="s">
        <v>7597</v>
      </c>
      <c r="F12" s="171" t="s">
        <v>203</v>
      </c>
      <c r="G12" s="171" t="s">
        <v>6757</v>
      </c>
      <c r="H12" s="171" t="s">
        <v>204</v>
      </c>
      <c r="I12" s="171" t="s">
        <v>7598</v>
      </c>
      <c r="J12" s="171" t="s">
        <v>6758</v>
      </c>
      <c r="K12" s="171" t="s">
        <v>6756</v>
      </c>
      <c r="L12" s="171" t="s">
        <v>630</v>
      </c>
      <c r="M12" s="171" t="s">
        <v>205</v>
      </c>
      <c r="N12" s="171" t="s">
        <v>206</v>
      </c>
      <c r="O12" s="171" t="s">
        <v>207</v>
      </c>
      <c r="P12" s="171">
        <v>0</v>
      </c>
      <c r="Q12" s="171">
        <v>93401</v>
      </c>
      <c r="R12" s="171" t="s">
        <v>7592</v>
      </c>
      <c r="S12" s="172">
        <v>37970</v>
      </c>
      <c r="T12" s="171">
        <v>250</v>
      </c>
      <c r="U12" s="173">
        <v>929236</v>
      </c>
      <c r="V12" s="173">
        <v>1725724</v>
      </c>
      <c r="W12" s="174">
        <v>44255</v>
      </c>
      <c r="X12" s="175" t="s">
        <v>7879</v>
      </c>
      <c r="Y12" s="175" t="s">
        <v>7880</v>
      </c>
      <c r="Z12" s="175" t="s">
        <v>7886</v>
      </c>
    </row>
    <row r="13" spans="1:26" s="187" customFormat="1" ht="24.75" customHeight="1" x14ac:dyDescent="0.2">
      <c r="A13" s="171" t="s">
        <v>8258</v>
      </c>
      <c r="B13" s="175">
        <v>818329008</v>
      </c>
      <c r="C13" s="171" t="s">
        <v>81</v>
      </c>
      <c r="D13" s="171" t="s">
        <v>202</v>
      </c>
      <c r="E13" s="171" t="s">
        <v>7597</v>
      </c>
      <c r="F13" s="171" t="s">
        <v>203</v>
      </c>
      <c r="G13" s="171" t="s">
        <v>6757</v>
      </c>
      <c r="H13" s="171" t="s">
        <v>204</v>
      </c>
      <c r="I13" s="171" t="s">
        <v>7598</v>
      </c>
      <c r="J13" s="171" t="s">
        <v>6758</v>
      </c>
      <c r="K13" s="171" t="s">
        <v>6756</v>
      </c>
      <c r="L13" s="171" t="s">
        <v>630</v>
      </c>
      <c r="M13" s="171" t="s">
        <v>205</v>
      </c>
      <c r="N13" s="171" t="s">
        <v>206</v>
      </c>
      <c r="O13" s="171" t="s">
        <v>207</v>
      </c>
      <c r="P13" s="171">
        <v>0</v>
      </c>
      <c r="Q13" s="171">
        <v>93401</v>
      </c>
      <c r="R13" s="171" t="s">
        <v>7592</v>
      </c>
      <c r="S13" s="172">
        <v>37970</v>
      </c>
      <c r="T13" s="171">
        <v>250</v>
      </c>
      <c r="U13" s="173">
        <v>9276500</v>
      </c>
      <c r="V13" s="173">
        <v>18982620</v>
      </c>
      <c r="W13" s="174">
        <v>44255</v>
      </c>
      <c r="X13" s="175" t="s">
        <v>7879</v>
      </c>
      <c r="Y13" s="175" t="s">
        <v>7880</v>
      </c>
      <c r="Z13" s="175" t="s">
        <v>7887</v>
      </c>
    </row>
    <row r="14" spans="1:26" s="187" customFormat="1" ht="24.75" customHeight="1" x14ac:dyDescent="0.2">
      <c r="A14" s="171" t="s">
        <v>8258</v>
      </c>
      <c r="B14" s="175">
        <v>818329008</v>
      </c>
      <c r="C14" s="171" t="s">
        <v>81</v>
      </c>
      <c r="D14" s="171" t="s">
        <v>202</v>
      </c>
      <c r="E14" s="171" t="s">
        <v>7597</v>
      </c>
      <c r="F14" s="171" t="s">
        <v>203</v>
      </c>
      <c r="G14" s="171" t="s">
        <v>6757</v>
      </c>
      <c r="H14" s="171" t="s">
        <v>204</v>
      </c>
      <c r="I14" s="171" t="s">
        <v>7598</v>
      </c>
      <c r="J14" s="171" t="s">
        <v>6758</v>
      </c>
      <c r="K14" s="171" t="s">
        <v>6756</v>
      </c>
      <c r="L14" s="171" t="s">
        <v>630</v>
      </c>
      <c r="M14" s="171" t="s">
        <v>205</v>
      </c>
      <c r="N14" s="171" t="s">
        <v>206</v>
      </c>
      <c r="O14" s="171" t="s">
        <v>207</v>
      </c>
      <c r="P14" s="171">
        <v>0</v>
      </c>
      <c r="Q14" s="171">
        <v>93401</v>
      </c>
      <c r="R14" s="171" t="s">
        <v>7592</v>
      </c>
      <c r="S14" s="172">
        <v>37970</v>
      </c>
      <c r="T14" s="171">
        <v>250</v>
      </c>
      <c r="U14" s="173">
        <v>69158432</v>
      </c>
      <c r="V14" s="173">
        <v>139719124</v>
      </c>
      <c r="W14" s="174">
        <v>44255</v>
      </c>
      <c r="X14" s="175" t="s">
        <v>7879</v>
      </c>
      <c r="Y14" s="175" t="s">
        <v>7880</v>
      </c>
      <c r="Z14" s="175" t="s">
        <v>7888</v>
      </c>
    </row>
    <row r="15" spans="1:26" s="187" customFormat="1" ht="24.75" customHeight="1" x14ac:dyDescent="0.2">
      <c r="A15" s="171" t="s">
        <v>8258</v>
      </c>
      <c r="B15" s="175">
        <v>818329008</v>
      </c>
      <c r="C15" s="171" t="s">
        <v>81</v>
      </c>
      <c r="D15" s="171" t="s">
        <v>202</v>
      </c>
      <c r="E15" s="171" t="s">
        <v>7597</v>
      </c>
      <c r="F15" s="171" t="s">
        <v>203</v>
      </c>
      <c r="G15" s="171" t="s">
        <v>6757</v>
      </c>
      <c r="H15" s="171" t="s">
        <v>204</v>
      </c>
      <c r="I15" s="171" t="s">
        <v>7598</v>
      </c>
      <c r="J15" s="171" t="s">
        <v>6758</v>
      </c>
      <c r="K15" s="171" t="s">
        <v>6756</v>
      </c>
      <c r="L15" s="171" t="s">
        <v>630</v>
      </c>
      <c r="M15" s="171" t="s">
        <v>205</v>
      </c>
      <c r="N15" s="171" t="s">
        <v>206</v>
      </c>
      <c r="O15" s="171" t="s">
        <v>207</v>
      </c>
      <c r="P15" s="171">
        <v>0</v>
      </c>
      <c r="Q15" s="171">
        <v>93401</v>
      </c>
      <c r="R15" s="171" t="s">
        <v>7592</v>
      </c>
      <c r="S15" s="172">
        <v>37970</v>
      </c>
      <c r="T15" s="171">
        <v>250</v>
      </c>
      <c r="U15" s="173">
        <v>37339426</v>
      </c>
      <c r="V15" s="173">
        <v>75139505</v>
      </c>
      <c r="W15" s="174">
        <v>44255</v>
      </c>
      <c r="X15" s="175" t="s">
        <v>7879</v>
      </c>
      <c r="Y15" s="175" t="s">
        <v>7880</v>
      </c>
      <c r="Z15" s="175" t="s">
        <v>7889</v>
      </c>
    </row>
    <row r="16" spans="1:26" s="187" customFormat="1" ht="24.75" customHeight="1" x14ac:dyDescent="0.2">
      <c r="A16" s="171" t="s">
        <v>8259</v>
      </c>
      <c r="B16" s="175">
        <v>700134407</v>
      </c>
      <c r="C16" s="171" t="s">
        <v>81</v>
      </c>
      <c r="D16" s="171" t="s">
        <v>172</v>
      </c>
      <c r="E16" s="171" t="s">
        <v>6600</v>
      </c>
      <c r="F16" s="171" t="s">
        <v>173</v>
      </c>
      <c r="G16" s="171" t="s">
        <v>6601</v>
      </c>
      <c r="H16" s="171" t="s">
        <v>7268</v>
      </c>
      <c r="I16" s="171" t="s">
        <v>6602</v>
      </c>
      <c r="J16" s="171" t="s">
        <v>174</v>
      </c>
      <c r="K16" s="171" t="s">
        <v>175</v>
      </c>
      <c r="L16" s="171" t="s">
        <v>630</v>
      </c>
      <c r="M16" s="171" t="s">
        <v>205</v>
      </c>
      <c r="N16" s="171" t="s">
        <v>177</v>
      </c>
      <c r="O16" s="171" t="s">
        <v>176</v>
      </c>
      <c r="P16" s="171">
        <v>0</v>
      </c>
      <c r="Q16" s="171">
        <v>93401</v>
      </c>
      <c r="R16" s="171" t="s">
        <v>7269</v>
      </c>
      <c r="S16" s="172">
        <v>37970</v>
      </c>
      <c r="T16" s="171">
        <v>400</v>
      </c>
      <c r="U16" s="173">
        <v>28611504</v>
      </c>
      <c r="V16" s="173">
        <v>43251024</v>
      </c>
      <c r="W16" s="174">
        <v>44255</v>
      </c>
      <c r="X16" s="175" t="s">
        <v>7879</v>
      </c>
      <c r="Y16" s="175" t="s">
        <v>7880</v>
      </c>
      <c r="Z16" s="175" t="s">
        <v>7888</v>
      </c>
    </row>
    <row r="17" spans="1:26" s="187" customFormat="1" ht="24.75" customHeight="1" x14ac:dyDescent="0.2">
      <c r="A17" s="171" t="s">
        <v>8619</v>
      </c>
      <c r="B17" s="175">
        <v>703168000</v>
      </c>
      <c r="C17" s="171" t="s">
        <v>298</v>
      </c>
      <c r="D17" s="171" t="s">
        <v>336</v>
      </c>
      <c r="E17" s="171" t="s">
        <v>337</v>
      </c>
      <c r="F17" s="171" t="s">
        <v>247</v>
      </c>
      <c r="G17" s="171" t="s">
        <v>29</v>
      </c>
      <c r="H17" s="171" t="s">
        <v>3496</v>
      </c>
      <c r="I17" s="171" t="s">
        <v>3496</v>
      </c>
      <c r="J17" s="171" t="s">
        <v>7256</v>
      </c>
      <c r="K17" s="171" t="s">
        <v>6982</v>
      </c>
      <c r="L17" s="171" t="s">
        <v>51</v>
      </c>
      <c r="M17" s="171" t="s">
        <v>338</v>
      </c>
      <c r="N17" s="171" t="s">
        <v>6983</v>
      </c>
      <c r="O17" s="171" t="s">
        <v>6984</v>
      </c>
      <c r="P17" s="171">
        <v>0</v>
      </c>
      <c r="Q17" s="171">
        <v>93910</v>
      </c>
      <c r="R17" s="171" t="s">
        <v>6503</v>
      </c>
      <c r="S17" s="172">
        <v>37970</v>
      </c>
      <c r="T17" s="171">
        <v>1000</v>
      </c>
      <c r="U17" s="173">
        <v>0</v>
      </c>
      <c r="V17" s="173">
        <v>0</v>
      </c>
      <c r="W17" s="174">
        <v>44255</v>
      </c>
      <c r="X17" s="175" t="s">
        <v>7879</v>
      </c>
      <c r="Y17" s="175" t="s">
        <v>7880</v>
      </c>
      <c r="Z17" s="175" t="s">
        <v>7890</v>
      </c>
    </row>
    <row r="18" spans="1:26" s="187" customFormat="1" ht="24.75" customHeight="1" x14ac:dyDescent="0.2">
      <c r="A18" s="171" t="s">
        <v>8260</v>
      </c>
      <c r="B18" s="175">
        <v>700006700</v>
      </c>
      <c r="C18" s="171" t="s">
        <v>298</v>
      </c>
      <c r="D18" s="171" t="s">
        <v>299</v>
      </c>
      <c r="E18" s="171" t="s">
        <v>27</v>
      </c>
      <c r="F18" s="171" t="s">
        <v>247</v>
      </c>
      <c r="G18" s="171" t="s">
        <v>29</v>
      </c>
      <c r="H18" s="171">
        <v>0</v>
      </c>
      <c r="I18" s="171">
        <v>0</v>
      </c>
      <c r="J18" s="171" t="s">
        <v>8126</v>
      </c>
      <c r="K18" s="171" t="s">
        <v>302</v>
      </c>
      <c r="L18" s="171" t="s">
        <v>50</v>
      </c>
      <c r="M18" s="171" t="s">
        <v>6479</v>
      </c>
      <c r="N18" s="171" t="s">
        <v>301</v>
      </c>
      <c r="O18" s="171" t="s">
        <v>300</v>
      </c>
      <c r="P18" s="171" t="s">
        <v>6480</v>
      </c>
      <c r="Q18" s="171" t="s">
        <v>303</v>
      </c>
      <c r="R18" s="171" t="s">
        <v>6990</v>
      </c>
      <c r="S18" s="172">
        <v>37970</v>
      </c>
      <c r="T18" s="171">
        <v>1050</v>
      </c>
      <c r="U18" s="173">
        <v>46839891</v>
      </c>
      <c r="V18" s="173">
        <v>70425079</v>
      </c>
      <c r="W18" s="174">
        <v>44255</v>
      </c>
      <c r="X18" s="175" t="s">
        <v>7879</v>
      </c>
      <c r="Y18" s="175" t="s">
        <v>7880</v>
      </c>
      <c r="Z18" s="175" t="s">
        <v>162</v>
      </c>
    </row>
    <row r="19" spans="1:26" s="187" customFormat="1" ht="24.75" customHeight="1" x14ac:dyDescent="0.2">
      <c r="A19" s="171" t="s">
        <v>8260</v>
      </c>
      <c r="B19" s="175">
        <v>700006700</v>
      </c>
      <c r="C19" s="171" t="s">
        <v>298</v>
      </c>
      <c r="D19" s="171" t="s">
        <v>299</v>
      </c>
      <c r="E19" s="171" t="s">
        <v>27</v>
      </c>
      <c r="F19" s="171" t="s">
        <v>247</v>
      </c>
      <c r="G19" s="171" t="s">
        <v>29</v>
      </c>
      <c r="H19" s="171">
        <v>0</v>
      </c>
      <c r="I19" s="171">
        <v>0</v>
      </c>
      <c r="J19" s="171" t="s">
        <v>8126</v>
      </c>
      <c r="K19" s="171" t="s">
        <v>302</v>
      </c>
      <c r="L19" s="171" t="s">
        <v>50</v>
      </c>
      <c r="M19" s="171" t="s">
        <v>6479</v>
      </c>
      <c r="N19" s="171" t="s">
        <v>301</v>
      </c>
      <c r="O19" s="171" t="s">
        <v>300</v>
      </c>
      <c r="P19" s="171" t="s">
        <v>6480</v>
      </c>
      <c r="Q19" s="171" t="s">
        <v>303</v>
      </c>
      <c r="R19" s="171" t="s">
        <v>6990</v>
      </c>
      <c r="S19" s="172">
        <v>37970</v>
      </c>
      <c r="T19" s="171">
        <v>1050</v>
      </c>
      <c r="U19" s="173">
        <v>16033200</v>
      </c>
      <c r="V19" s="173">
        <v>32066400</v>
      </c>
      <c r="W19" s="174">
        <v>44255</v>
      </c>
      <c r="X19" s="175" t="s">
        <v>7879</v>
      </c>
      <c r="Y19" s="175" t="s">
        <v>7880</v>
      </c>
      <c r="Z19" s="175" t="s">
        <v>7891</v>
      </c>
    </row>
    <row r="20" spans="1:26" s="187" customFormat="1" ht="24.75" customHeight="1" x14ac:dyDescent="0.2">
      <c r="A20" s="171" t="s">
        <v>8261</v>
      </c>
      <c r="B20" s="175">
        <v>706724001</v>
      </c>
      <c r="C20" s="171" t="s">
        <v>245</v>
      </c>
      <c r="D20" s="171" t="s">
        <v>324</v>
      </c>
      <c r="E20" s="171" t="s">
        <v>27</v>
      </c>
      <c r="F20" s="171" t="s">
        <v>247</v>
      </c>
      <c r="G20" s="171" t="s">
        <v>29</v>
      </c>
      <c r="H20" s="171">
        <v>0</v>
      </c>
      <c r="I20" s="171">
        <v>0</v>
      </c>
      <c r="J20" s="171" t="s">
        <v>325</v>
      </c>
      <c r="K20" s="171" t="s">
        <v>326</v>
      </c>
      <c r="L20" s="171" t="s">
        <v>6169</v>
      </c>
      <c r="M20" s="171" t="s">
        <v>328</v>
      </c>
      <c r="N20" s="171" t="s">
        <v>327</v>
      </c>
      <c r="O20" s="171">
        <v>0</v>
      </c>
      <c r="P20" s="171">
        <v>0</v>
      </c>
      <c r="Q20" s="171">
        <v>93910</v>
      </c>
      <c r="R20" s="171" t="s">
        <v>6898</v>
      </c>
      <c r="S20" s="172">
        <v>37970</v>
      </c>
      <c r="T20" s="171">
        <v>1150</v>
      </c>
      <c r="U20" s="173">
        <v>43367607</v>
      </c>
      <c r="V20" s="173">
        <v>56263550</v>
      </c>
      <c r="W20" s="174">
        <v>44255</v>
      </c>
      <c r="X20" s="175" t="s">
        <v>7879</v>
      </c>
      <c r="Y20" s="175" t="s">
        <v>7880</v>
      </c>
      <c r="Z20" s="175" t="s">
        <v>7892</v>
      </c>
    </row>
    <row r="21" spans="1:26" s="187" customFormat="1" ht="24.75" customHeight="1" x14ac:dyDescent="0.2">
      <c r="A21" s="171" t="s">
        <v>8262</v>
      </c>
      <c r="B21" s="175">
        <v>702002001</v>
      </c>
      <c r="C21" s="171" t="s">
        <v>245</v>
      </c>
      <c r="D21" s="171" t="s">
        <v>246</v>
      </c>
      <c r="E21" s="171" t="s">
        <v>27</v>
      </c>
      <c r="F21" s="171" t="s">
        <v>247</v>
      </c>
      <c r="G21" s="171" t="s">
        <v>29</v>
      </c>
      <c r="H21" s="171" t="s">
        <v>29</v>
      </c>
      <c r="I21" s="171" t="s">
        <v>29</v>
      </c>
      <c r="J21" s="171" t="s">
        <v>248</v>
      </c>
      <c r="K21" s="171" t="s">
        <v>249</v>
      </c>
      <c r="L21" s="171" t="s">
        <v>50</v>
      </c>
      <c r="M21" s="171" t="s">
        <v>250</v>
      </c>
      <c r="N21" s="171" t="s">
        <v>6478</v>
      </c>
      <c r="O21" s="171" t="s">
        <v>6477</v>
      </c>
      <c r="P21" s="171">
        <v>0</v>
      </c>
      <c r="Q21" s="171" t="s">
        <v>251</v>
      </c>
      <c r="R21" s="171" t="s">
        <v>7748</v>
      </c>
      <c r="S21" s="172">
        <v>37956</v>
      </c>
      <c r="T21" s="171">
        <v>1200</v>
      </c>
      <c r="U21" s="173">
        <v>31090260</v>
      </c>
      <c r="V21" s="173">
        <v>43057039</v>
      </c>
      <c r="W21" s="174">
        <v>44255</v>
      </c>
      <c r="X21" s="175" t="s">
        <v>7879</v>
      </c>
      <c r="Y21" s="175" t="s">
        <v>7880</v>
      </c>
      <c r="Z21" s="175" t="s">
        <v>7893</v>
      </c>
    </row>
    <row r="22" spans="1:26" s="187" customFormat="1" ht="24.75" customHeight="1" x14ac:dyDescent="0.2">
      <c r="A22" s="171" t="s">
        <v>8263</v>
      </c>
      <c r="B22" s="175">
        <v>826902000</v>
      </c>
      <c r="C22" s="171" t="s">
        <v>245</v>
      </c>
      <c r="D22" s="171" t="s">
        <v>353</v>
      </c>
      <c r="E22" s="171" t="s">
        <v>27</v>
      </c>
      <c r="F22" s="171" t="s">
        <v>247</v>
      </c>
      <c r="G22" s="171" t="s">
        <v>29</v>
      </c>
      <c r="H22" s="171">
        <v>0</v>
      </c>
      <c r="I22" s="171">
        <v>0</v>
      </c>
      <c r="J22" s="171" t="s">
        <v>354</v>
      </c>
      <c r="K22" s="171" t="s">
        <v>6988</v>
      </c>
      <c r="L22" s="171" t="s">
        <v>50</v>
      </c>
      <c r="M22" s="171" t="s">
        <v>280</v>
      </c>
      <c r="N22" s="171" t="s">
        <v>356</v>
      </c>
      <c r="O22" s="171" t="s">
        <v>355</v>
      </c>
      <c r="P22" s="171">
        <v>0</v>
      </c>
      <c r="Q22" s="171">
        <v>93910</v>
      </c>
      <c r="R22" s="171" t="s">
        <v>6989</v>
      </c>
      <c r="S22" s="172">
        <v>37970</v>
      </c>
      <c r="T22" s="171">
        <v>1250</v>
      </c>
      <c r="U22" s="173">
        <v>42299119</v>
      </c>
      <c r="V22" s="173">
        <v>65723203</v>
      </c>
      <c r="W22" s="174">
        <v>44255</v>
      </c>
      <c r="X22" s="175" t="s">
        <v>7879</v>
      </c>
      <c r="Y22" s="175" t="s">
        <v>7880</v>
      </c>
      <c r="Z22" s="175" t="s">
        <v>7894</v>
      </c>
    </row>
    <row r="23" spans="1:26" s="187" customFormat="1" ht="24.75" customHeight="1" x14ac:dyDescent="0.2">
      <c r="A23" s="171" t="s">
        <v>8264</v>
      </c>
      <c r="B23" s="175">
        <v>700813002</v>
      </c>
      <c r="C23" s="171" t="s">
        <v>245</v>
      </c>
      <c r="D23" s="171" t="s">
        <v>305</v>
      </c>
      <c r="E23" s="171" t="s">
        <v>7647</v>
      </c>
      <c r="F23" s="171" t="s">
        <v>247</v>
      </c>
      <c r="G23" s="171" t="s">
        <v>29</v>
      </c>
      <c r="H23" s="171">
        <v>0</v>
      </c>
      <c r="I23" s="171">
        <v>0</v>
      </c>
      <c r="J23" s="171" t="s">
        <v>6441</v>
      </c>
      <c r="K23" s="171" t="s">
        <v>361</v>
      </c>
      <c r="L23" s="171" t="s">
        <v>50</v>
      </c>
      <c r="M23" s="171" t="s">
        <v>358</v>
      </c>
      <c r="N23" s="171" t="s">
        <v>362</v>
      </c>
      <c r="O23" s="171">
        <v>0</v>
      </c>
      <c r="P23" s="171">
        <v>0</v>
      </c>
      <c r="Q23" s="171" t="s">
        <v>251</v>
      </c>
      <c r="R23" s="171" t="s">
        <v>7685</v>
      </c>
      <c r="S23" s="172">
        <v>37970</v>
      </c>
      <c r="T23" s="171">
        <v>1450</v>
      </c>
      <c r="U23" s="173">
        <v>19766884</v>
      </c>
      <c r="V23" s="173">
        <v>37434538</v>
      </c>
      <c r="W23" s="174">
        <v>44255</v>
      </c>
      <c r="X23" s="175" t="s">
        <v>7879</v>
      </c>
      <c r="Y23" s="175" t="s">
        <v>7880</v>
      </c>
      <c r="Z23" s="175" t="s">
        <v>7895</v>
      </c>
    </row>
    <row r="24" spans="1:26" s="187" customFormat="1" ht="24.75" customHeight="1" x14ac:dyDescent="0.2">
      <c r="A24" s="171" t="s">
        <v>8265</v>
      </c>
      <c r="B24" s="175">
        <v>821567009</v>
      </c>
      <c r="C24" s="171" t="s">
        <v>298</v>
      </c>
      <c r="D24" s="171" t="s">
        <v>246</v>
      </c>
      <c r="E24" s="171" t="s">
        <v>7574</v>
      </c>
      <c r="F24" s="171" t="s">
        <v>247</v>
      </c>
      <c r="G24" s="171" t="s">
        <v>7575</v>
      </c>
      <c r="H24" s="171">
        <v>0</v>
      </c>
      <c r="I24" s="171">
        <v>0</v>
      </c>
      <c r="J24" s="171" t="s">
        <v>6145</v>
      </c>
      <c r="K24" s="171" t="s">
        <v>6890</v>
      </c>
      <c r="L24" s="171" t="s">
        <v>50</v>
      </c>
      <c r="M24" s="171" t="s">
        <v>358</v>
      </c>
      <c r="N24" s="171" t="s">
        <v>359</v>
      </c>
      <c r="O24" s="171">
        <v>0</v>
      </c>
      <c r="P24" s="171">
        <v>0</v>
      </c>
      <c r="Q24" s="171" t="s">
        <v>251</v>
      </c>
      <c r="R24" s="171" t="s">
        <v>7591</v>
      </c>
      <c r="S24" s="172">
        <v>37970</v>
      </c>
      <c r="T24" s="171">
        <v>1500</v>
      </c>
      <c r="U24" s="173">
        <v>36781920</v>
      </c>
      <c r="V24" s="173">
        <v>65208174</v>
      </c>
      <c r="W24" s="174">
        <v>44255</v>
      </c>
      <c r="X24" s="175" t="s">
        <v>7879</v>
      </c>
      <c r="Y24" s="175" t="s">
        <v>7880</v>
      </c>
      <c r="Z24" s="175" t="s">
        <v>7896</v>
      </c>
    </row>
    <row r="25" spans="1:26" s="187" customFormat="1" ht="24.75" customHeight="1" x14ac:dyDescent="0.2">
      <c r="A25" s="171" t="s">
        <v>8265</v>
      </c>
      <c r="B25" s="175">
        <v>821567009</v>
      </c>
      <c r="C25" s="171" t="s">
        <v>298</v>
      </c>
      <c r="D25" s="171" t="s">
        <v>246</v>
      </c>
      <c r="E25" s="171" t="s">
        <v>7574</v>
      </c>
      <c r="F25" s="171" t="s">
        <v>247</v>
      </c>
      <c r="G25" s="171" t="s">
        <v>7575</v>
      </c>
      <c r="H25" s="171">
        <v>0</v>
      </c>
      <c r="I25" s="171">
        <v>0</v>
      </c>
      <c r="J25" s="171" t="s">
        <v>6145</v>
      </c>
      <c r="K25" s="171" t="s">
        <v>6890</v>
      </c>
      <c r="L25" s="171" t="s">
        <v>50</v>
      </c>
      <c r="M25" s="171" t="s">
        <v>358</v>
      </c>
      <c r="N25" s="171" t="s">
        <v>359</v>
      </c>
      <c r="O25" s="171">
        <v>0</v>
      </c>
      <c r="P25" s="171">
        <v>0</v>
      </c>
      <c r="Q25" s="171" t="s">
        <v>251</v>
      </c>
      <c r="R25" s="171" t="s">
        <v>7591</v>
      </c>
      <c r="S25" s="172">
        <v>37970</v>
      </c>
      <c r="T25" s="171">
        <v>1500</v>
      </c>
      <c r="U25" s="173">
        <v>0</v>
      </c>
      <c r="V25" s="173">
        <v>0</v>
      </c>
      <c r="W25" s="174">
        <v>44255</v>
      </c>
      <c r="X25" s="175" t="s">
        <v>7879</v>
      </c>
      <c r="Y25" s="175" t="s">
        <v>7880</v>
      </c>
      <c r="Z25" s="175" t="s">
        <v>7897</v>
      </c>
    </row>
    <row r="26" spans="1:26" s="187" customFormat="1" ht="24.75" customHeight="1" x14ac:dyDescent="0.2">
      <c r="A26" s="171" t="s">
        <v>8265</v>
      </c>
      <c r="B26" s="175">
        <v>821567009</v>
      </c>
      <c r="C26" s="171" t="s">
        <v>298</v>
      </c>
      <c r="D26" s="171" t="s">
        <v>246</v>
      </c>
      <c r="E26" s="171" t="s">
        <v>7574</v>
      </c>
      <c r="F26" s="171" t="s">
        <v>247</v>
      </c>
      <c r="G26" s="171" t="s">
        <v>7575</v>
      </c>
      <c r="H26" s="171">
        <v>0</v>
      </c>
      <c r="I26" s="171">
        <v>0</v>
      </c>
      <c r="J26" s="171" t="s">
        <v>6145</v>
      </c>
      <c r="K26" s="171" t="s">
        <v>6890</v>
      </c>
      <c r="L26" s="171" t="s">
        <v>50</v>
      </c>
      <c r="M26" s="171" t="s">
        <v>358</v>
      </c>
      <c r="N26" s="171" t="s">
        <v>359</v>
      </c>
      <c r="O26" s="171">
        <v>0</v>
      </c>
      <c r="P26" s="171">
        <v>0</v>
      </c>
      <c r="Q26" s="171" t="s">
        <v>251</v>
      </c>
      <c r="R26" s="171" t="s">
        <v>7591</v>
      </c>
      <c r="S26" s="172">
        <v>37970</v>
      </c>
      <c r="T26" s="171">
        <v>1500</v>
      </c>
      <c r="U26" s="173">
        <v>0</v>
      </c>
      <c r="V26" s="173">
        <v>18855631</v>
      </c>
      <c r="W26" s="174">
        <v>44255</v>
      </c>
      <c r="X26" s="175" t="s">
        <v>7879</v>
      </c>
      <c r="Y26" s="175" t="s">
        <v>7880</v>
      </c>
      <c r="Z26" s="175" t="s">
        <v>7898</v>
      </c>
    </row>
    <row r="27" spans="1:26" s="187" customFormat="1" ht="24.75" customHeight="1" x14ac:dyDescent="0.2">
      <c r="A27" s="171" t="s">
        <v>8266</v>
      </c>
      <c r="B27" s="175">
        <v>700230201</v>
      </c>
      <c r="C27" s="171" t="s">
        <v>245</v>
      </c>
      <c r="D27" s="171" t="s">
        <v>364</v>
      </c>
      <c r="E27" s="171" t="s">
        <v>27</v>
      </c>
      <c r="F27" s="171" t="s">
        <v>247</v>
      </c>
      <c r="G27" s="171" t="s">
        <v>29</v>
      </c>
      <c r="H27" s="171">
        <v>0</v>
      </c>
      <c r="I27" s="171">
        <v>0</v>
      </c>
      <c r="J27" s="171" t="s">
        <v>365</v>
      </c>
      <c r="K27" s="171" t="s">
        <v>366</v>
      </c>
      <c r="L27" s="171" t="s">
        <v>50</v>
      </c>
      <c r="M27" s="171" t="s">
        <v>367</v>
      </c>
      <c r="N27" s="171" t="s">
        <v>8127</v>
      </c>
      <c r="O27" s="171" t="s">
        <v>8128</v>
      </c>
      <c r="P27" s="171">
        <v>0</v>
      </c>
      <c r="Q27" s="171" t="s">
        <v>368</v>
      </c>
      <c r="R27" s="171" t="s">
        <v>8129</v>
      </c>
      <c r="S27" s="172">
        <v>37970</v>
      </c>
      <c r="T27" s="171">
        <v>1550</v>
      </c>
      <c r="U27" s="173">
        <v>7758000</v>
      </c>
      <c r="V27" s="173">
        <v>19979820</v>
      </c>
      <c r="W27" s="174">
        <v>44255</v>
      </c>
      <c r="X27" s="175" t="s">
        <v>7879</v>
      </c>
      <c r="Y27" s="175" t="s">
        <v>7880</v>
      </c>
      <c r="Z27" s="175" t="s">
        <v>7899</v>
      </c>
    </row>
    <row r="28" spans="1:26" s="187" customFormat="1" ht="24.75" customHeight="1" x14ac:dyDescent="0.2">
      <c r="A28" s="171" t="s">
        <v>8267</v>
      </c>
      <c r="B28" s="175">
        <v>817951724</v>
      </c>
      <c r="C28" s="171" t="s">
        <v>245</v>
      </c>
      <c r="D28" s="171" t="s">
        <v>391</v>
      </c>
      <c r="E28" s="171" t="s">
        <v>27</v>
      </c>
      <c r="F28" s="171" t="s">
        <v>247</v>
      </c>
      <c r="G28" s="171" t="s">
        <v>29</v>
      </c>
      <c r="H28" s="171">
        <v>0</v>
      </c>
      <c r="I28" s="171">
        <v>0</v>
      </c>
      <c r="J28" s="171" t="s">
        <v>386</v>
      </c>
      <c r="K28" s="171" t="s">
        <v>7027</v>
      </c>
      <c r="L28" s="171" t="s">
        <v>344</v>
      </c>
      <c r="M28" s="171" t="s">
        <v>1108</v>
      </c>
      <c r="N28" s="171" t="s">
        <v>6475</v>
      </c>
      <c r="O28" s="171" t="s">
        <v>6476</v>
      </c>
      <c r="P28" s="171">
        <v>0</v>
      </c>
      <c r="Q28" s="171" t="s">
        <v>281</v>
      </c>
      <c r="R28" s="171" t="s">
        <v>6991</v>
      </c>
      <c r="S28" s="172">
        <v>37970</v>
      </c>
      <c r="T28" s="171">
        <v>1750</v>
      </c>
      <c r="U28" s="173">
        <v>14209553</v>
      </c>
      <c r="V28" s="173">
        <v>28110832</v>
      </c>
      <c r="W28" s="174">
        <v>44255</v>
      </c>
      <c r="X28" s="175" t="s">
        <v>7879</v>
      </c>
      <c r="Y28" s="175" t="s">
        <v>7880</v>
      </c>
      <c r="Z28" s="175" t="s">
        <v>7900</v>
      </c>
    </row>
    <row r="29" spans="1:26" s="187" customFormat="1" ht="24.75" customHeight="1" x14ac:dyDescent="0.2">
      <c r="A29" s="171" t="s">
        <v>8267</v>
      </c>
      <c r="B29" s="175">
        <v>817951724</v>
      </c>
      <c r="C29" s="171" t="s">
        <v>245</v>
      </c>
      <c r="D29" s="171" t="s">
        <v>391</v>
      </c>
      <c r="E29" s="171" t="s">
        <v>27</v>
      </c>
      <c r="F29" s="171" t="s">
        <v>247</v>
      </c>
      <c r="G29" s="171" t="s">
        <v>29</v>
      </c>
      <c r="H29" s="171">
        <v>0</v>
      </c>
      <c r="I29" s="171">
        <v>0</v>
      </c>
      <c r="J29" s="171" t="s">
        <v>386</v>
      </c>
      <c r="K29" s="171" t="s">
        <v>7027</v>
      </c>
      <c r="L29" s="171" t="s">
        <v>344</v>
      </c>
      <c r="M29" s="171" t="s">
        <v>1108</v>
      </c>
      <c r="N29" s="171" t="s">
        <v>6475</v>
      </c>
      <c r="O29" s="171" t="s">
        <v>6476</v>
      </c>
      <c r="P29" s="171">
        <v>0</v>
      </c>
      <c r="Q29" s="171" t="s">
        <v>281</v>
      </c>
      <c r="R29" s="171" t="s">
        <v>6991</v>
      </c>
      <c r="S29" s="172">
        <v>37970</v>
      </c>
      <c r="T29" s="171">
        <v>1750</v>
      </c>
      <c r="U29" s="173">
        <v>24503207</v>
      </c>
      <c r="V29" s="173">
        <v>37095835</v>
      </c>
      <c r="W29" s="174">
        <v>44255</v>
      </c>
      <c r="X29" s="175" t="s">
        <v>7879</v>
      </c>
      <c r="Y29" s="175" t="s">
        <v>7880</v>
      </c>
      <c r="Z29" s="175" t="s">
        <v>7901</v>
      </c>
    </row>
    <row r="30" spans="1:26" s="187" customFormat="1" ht="24.75" customHeight="1" x14ac:dyDescent="0.2">
      <c r="A30" s="171" t="s">
        <v>8267</v>
      </c>
      <c r="B30" s="175">
        <v>817951724</v>
      </c>
      <c r="C30" s="171" t="s">
        <v>245</v>
      </c>
      <c r="D30" s="171" t="s">
        <v>391</v>
      </c>
      <c r="E30" s="171" t="s">
        <v>27</v>
      </c>
      <c r="F30" s="171" t="s">
        <v>247</v>
      </c>
      <c r="G30" s="171" t="s">
        <v>29</v>
      </c>
      <c r="H30" s="171">
        <v>0</v>
      </c>
      <c r="I30" s="171">
        <v>0</v>
      </c>
      <c r="J30" s="171" t="s">
        <v>386</v>
      </c>
      <c r="K30" s="171" t="s">
        <v>7027</v>
      </c>
      <c r="L30" s="171" t="s">
        <v>344</v>
      </c>
      <c r="M30" s="171" t="s">
        <v>1108</v>
      </c>
      <c r="N30" s="171" t="s">
        <v>6475</v>
      </c>
      <c r="O30" s="171" t="s">
        <v>6476</v>
      </c>
      <c r="P30" s="171">
        <v>0</v>
      </c>
      <c r="Q30" s="171" t="s">
        <v>281</v>
      </c>
      <c r="R30" s="171" t="s">
        <v>6991</v>
      </c>
      <c r="S30" s="172">
        <v>37970</v>
      </c>
      <c r="T30" s="171">
        <v>1750</v>
      </c>
      <c r="U30" s="173">
        <v>18859492</v>
      </c>
      <c r="V30" s="173">
        <v>37068656</v>
      </c>
      <c r="W30" s="174">
        <v>44255</v>
      </c>
      <c r="X30" s="175" t="s">
        <v>7879</v>
      </c>
      <c r="Y30" s="175" t="s">
        <v>7880</v>
      </c>
      <c r="Z30" s="175" t="s">
        <v>7902</v>
      </c>
    </row>
    <row r="31" spans="1:26" s="187" customFormat="1" ht="24.75" customHeight="1" x14ac:dyDescent="0.2">
      <c r="A31" s="171" t="s">
        <v>8267</v>
      </c>
      <c r="B31" s="175">
        <v>817951724</v>
      </c>
      <c r="C31" s="171" t="s">
        <v>245</v>
      </c>
      <c r="D31" s="171" t="s">
        <v>391</v>
      </c>
      <c r="E31" s="171" t="s">
        <v>27</v>
      </c>
      <c r="F31" s="171" t="s">
        <v>247</v>
      </c>
      <c r="G31" s="171" t="s">
        <v>29</v>
      </c>
      <c r="H31" s="171">
        <v>0</v>
      </c>
      <c r="I31" s="171">
        <v>0</v>
      </c>
      <c r="J31" s="171" t="s">
        <v>386</v>
      </c>
      <c r="K31" s="171" t="s">
        <v>7027</v>
      </c>
      <c r="L31" s="171" t="s">
        <v>344</v>
      </c>
      <c r="M31" s="171" t="s">
        <v>1108</v>
      </c>
      <c r="N31" s="171" t="s">
        <v>6475</v>
      </c>
      <c r="O31" s="171" t="s">
        <v>6476</v>
      </c>
      <c r="P31" s="171">
        <v>0</v>
      </c>
      <c r="Q31" s="171" t="s">
        <v>281</v>
      </c>
      <c r="R31" s="171" t="s">
        <v>6991</v>
      </c>
      <c r="S31" s="172">
        <v>37970</v>
      </c>
      <c r="T31" s="171">
        <v>1750</v>
      </c>
      <c r="U31" s="173">
        <v>3594251</v>
      </c>
      <c r="V31" s="173">
        <v>8266894</v>
      </c>
      <c r="W31" s="174">
        <v>44255</v>
      </c>
      <c r="X31" s="175" t="s">
        <v>7879</v>
      </c>
      <c r="Y31" s="175" t="s">
        <v>7880</v>
      </c>
      <c r="Z31" s="175" t="s">
        <v>162</v>
      </c>
    </row>
    <row r="32" spans="1:26" s="187" customFormat="1" ht="24.75" customHeight="1" x14ac:dyDescent="0.2">
      <c r="A32" s="171" t="s">
        <v>8267</v>
      </c>
      <c r="B32" s="175">
        <v>817951724</v>
      </c>
      <c r="C32" s="171" t="s">
        <v>245</v>
      </c>
      <c r="D32" s="171" t="s">
        <v>391</v>
      </c>
      <c r="E32" s="171" t="s">
        <v>27</v>
      </c>
      <c r="F32" s="171" t="s">
        <v>247</v>
      </c>
      <c r="G32" s="171" t="s">
        <v>29</v>
      </c>
      <c r="H32" s="171">
        <v>0</v>
      </c>
      <c r="I32" s="171">
        <v>0</v>
      </c>
      <c r="J32" s="171" t="s">
        <v>386</v>
      </c>
      <c r="K32" s="171" t="s">
        <v>7027</v>
      </c>
      <c r="L32" s="171" t="s">
        <v>344</v>
      </c>
      <c r="M32" s="171" t="s">
        <v>1108</v>
      </c>
      <c r="N32" s="171" t="s">
        <v>6475</v>
      </c>
      <c r="O32" s="171" t="s">
        <v>6476</v>
      </c>
      <c r="P32" s="171">
        <v>0</v>
      </c>
      <c r="Q32" s="171" t="s">
        <v>281</v>
      </c>
      <c r="R32" s="171" t="s">
        <v>6991</v>
      </c>
      <c r="S32" s="172">
        <v>37970</v>
      </c>
      <c r="T32" s="171">
        <v>1750</v>
      </c>
      <c r="U32" s="173">
        <v>18042005</v>
      </c>
      <c r="V32" s="173">
        <v>38462103</v>
      </c>
      <c r="W32" s="174">
        <v>44255</v>
      </c>
      <c r="X32" s="175" t="s">
        <v>7879</v>
      </c>
      <c r="Y32" s="175" t="s">
        <v>7880</v>
      </c>
      <c r="Z32" s="175" t="s">
        <v>7903</v>
      </c>
    </row>
    <row r="33" spans="1:26" s="187" customFormat="1" ht="24.75" customHeight="1" x14ac:dyDescent="0.2">
      <c r="A33" s="171" t="s">
        <v>8267</v>
      </c>
      <c r="B33" s="175">
        <v>817951724</v>
      </c>
      <c r="C33" s="171" t="s">
        <v>245</v>
      </c>
      <c r="D33" s="171" t="s">
        <v>391</v>
      </c>
      <c r="E33" s="171" t="s">
        <v>27</v>
      </c>
      <c r="F33" s="171" t="s">
        <v>247</v>
      </c>
      <c r="G33" s="171" t="s">
        <v>29</v>
      </c>
      <c r="H33" s="171">
        <v>0</v>
      </c>
      <c r="I33" s="171">
        <v>0</v>
      </c>
      <c r="J33" s="171" t="s">
        <v>386</v>
      </c>
      <c r="K33" s="171" t="s">
        <v>7027</v>
      </c>
      <c r="L33" s="171" t="s">
        <v>344</v>
      </c>
      <c r="M33" s="171" t="s">
        <v>1108</v>
      </c>
      <c r="N33" s="171" t="s">
        <v>6475</v>
      </c>
      <c r="O33" s="171" t="s">
        <v>6476</v>
      </c>
      <c r="P33" s="171">
        <v>0</v>
      </c>
      <c r="Q33" s="171" t="s">
        <v>281</v>
      </c>
      <c r="R33" s="171" t="s">
        <v>6991</v>
      </c>
      <c r="S33" s="172">
        <v>37970</v>
      </c>
      <c r="T33" s="171">
        <v>1750</v>
      </c>
      <c r="U33" s="173">
        <v>2667924</v>
      </c>
      <c r="V33" s="173">
        <v>5335848</v>
      </c>
      <c r="W33" s="174">
        <v>44255</v>
      </c>
      <c r="X33" s="175" t="s">
        <v>7879</v>
      </c>
      <c r="Y33" s="175" t="s">
        <v>7880</v>
      </c>
      <c r="Z33" s="175" t="s">
        <v>187</v>
      </c>
    </row>
    <row r="34" spans="1:26" s="187" customFormat="1" ht="24.75" customHeight="1" x14ac:dyDescent="0.2">
      <c r="A34" s="171" t="s">
        <v>8267</v>
      </c>
      <c r="B34" s="175">
        <v>817951724</v>
      </c>
      <c r="C34" s="171" t="s">
        <v>245</v>
      </c>
      <c r="D34" s="171" t="s">
        <v>391</v>
      </c>
      <c r="E34" s="171" t="s">
        <v>27</v>
      </c>
      <c r="F34" s="171" t="s">
        <v>247</v>
      </c>
      <c r="G34" s="171" t="s">
        <v>29</v>
      </c>
      <c r="H34" s="171">
        <v>0</v>
      </c>
      <c r="I34" s="171">
        <v>0</v>
      </c>
      <c r="J34" s="171" t="s">
        <v>386</v>
      </c>
      <c r="K34" s="171" t="s">
        <v>7027</v>
      </c>
      <c r="L34" s="171" t="s">
        <v>344</v>
      </c>
      <c r="M34" s="171" t="s">
        <v>1108</v>
      </c>
      <c r="N34" s="171" t="s">
        <v>6475</v>
      </c>
      <c r="O34" s="171" t="s">
        <v>6476</v>
      </c>
      <c r="P34" s="171">
        <v>0</v>
      </c>
      <c r="Q34" s="171" t="s">
        <v>281</v>
      </c>
      <c r="R34" s="171" t="s">
        <v>6991</v>
      </c>
      <c r="S34" s="172">
        <v>37970</v>
      </c>
      <c r="T34" s="171">
        <v>1750</v>
      </c>
      <c r="U34" s="173">
        <v>20421642</v>
      </c>
      <c r="V34" s="173">
        <v>40843284</v>
      </c>
      <c r="W34" s="174">
        <v>44255</v>
      </c>
      <c r="X34" s="175" t="s">
        <v>7879</v>
      </c>
      <c r="Y34" s="175" t="s">
        <v>7880</v>
      </c>
      <c r="Z34" s="175" t="s">
        <v>7904</v>
      </c>
    </row>
    <row r="35" spans="1:26" s="187" customFormat="1" ht="24.75" customHeight="1" x14ac:dyDescent="0.2">
      <c r="A35" s="171" t="s">
        <v>8267</v>
      </c>
      <c r="B35" s="175">
        <v>817951724</v>
      </c>
      <c r="C35" s="171" t="s">
        <v>245</v>
      </c>
      <c r="D35" s="171" t="s">
        <v>391</v>
      </c>
      <c r="E35" s="171" t="s">
        <v>27</v>
      </c>
      <c r="F35" s="171" t="s">
        <v>247</v>
      </c>
      <c r="G35" s="171" t="s">
        <v>29</v>
      </c>
      <c r="H35" s="171">
        <v>0</v>
      </c>
      <c r="I35" s="171">
        <v>0</v>
      </c>
      <c r="J35" s="171" t="s">
        <v>386</v>
      </c>
      <c r="K35" s="171" t="s">
        <v>7027</v>
      </c>
      <c r="L35" s="171" t="s">
        <v>344</v>
      </c>
      <c r="M35" s="171" t="s">
        <v>1108</v>
      </c>
      <c r="N35" s="171" t="s">
        <v>6475</v>
      </c>
      <c r="O35" s="171" t="s">
        <v>6476</v>
      </c>
      <c r="P35" s="171">
        <v>0</v>
      </c>
      <c r="Q35" s="171" t="s">
        <v>281</v>
      </c>
      <c r="R35" s="171" t="s">
        <v>6991</v>
      </c>
      <c r="S35" s="172">
        <v>37970</v>
      </c>
      <c r="T35" s="171">
        <v>1750</v>
      </c>
      <c r="U35" s="173">
        <v>8142797</v>
      </c>
      <c r="V35" s="173">
        <v>16086989</v>
      </c>
      <c r="W35" s="174">
        <v>44255</v>
      </c>
      <c r="X35" s="175" t="s">
        <v>7879</v>
      </c>
      <c r="Y35" s="175" t="s">
        <v>7880</v>
      </c>
      <c r="Z35" s="175" t="s">
        <v>7905</v>
      </c>
    </row>
    <row r="36" spans="1:26" s="187" customFormat="1" ht="24.75" customHeight="1" x14ac:dyDescent="0.2">
      <c r="A36" s="171" t="s">
        <v>8267</v>
      </c>
      <c r="B36" s="175">
        <v>817951724</v>
      </c>
      <c r="C36" s="171" t="s">
        <v>245</v>
      </c>
      <c r="D36" s="171" t="s">
        <v>391</v>
      </c>
      <c r="E36" s="171" t="s">
        <v>27</v>
      </c>
      <c r="F36" s="171" t="s">
        <v>247</v>
      </c>
      <c r="G36" s="171" t="s">
        <v>29</v>
      </c>
      <c r="H36" s="171">
        <v>0</v>
      </c>
      <c r="I36" s="171">
        <v>0</v>
      </c>
      <c r="J36" s="171" t="s">
        <v>386</v>
      </c>
      <c r="K36" s="171" t="s">
        <v>7027</v>
      </c>
      <c r="L36" s="171" t="s">
        <v>344</v>
      </c>
      <c r="M36" s="171" t="s">
        <v>1108</v>
      </c>
      <c r="N36" s="171" t="s">
        <v>6475</v>
      </c>
      <c r="O36" s="171" t="s">
        <v>6476</v>
      </c>
      <c r="P36" s="171">
        <v>0</v>
      </c>
      <c r="Q36" s="171" t="s">
        <v>281</v>
      </c>
      <c r="R36" s="171" t="s">
        <v>6991</v>
      </c>
      <c r="S36" s="172">
        <v>37970</v>
      </c>
      <c r="T36" s="171">
        <v>1750</v>
      </c>
      <c r="U36" s="173">
        <v>23504154</v>
      </c>
      <c r="V36" s="173">
        <v>34008308</v>
      </c>
      <c r="W36" s="174">
        <v>44255</v>
      </c>
      <c r="X36" s="175" t="s">
        <v>7879</v>
      </c>
      <c r="Y36" s="175" t="s">
        <v>7880</v>
      </c>
      <c r="Z36" s="175" t="s">
        <v>7885</v>
      </c>
    </row>
    <row r="37" spans="1:26" s="187" customFormat="1" ht="24.75" customHeight="1" x14ac:dyDescent="0.2">
      <c r="A37" s="171" t="s">
        <v>8267</v>
      </c>
      <c r="B37" s="175">
        <v>817951724</v>
      </c>
      <c r="C37" s="171" t="s">
        <v>245</v>
      </c>
      <c r="D37" s="171" t="s">
        <v>391</v>
      </c>
      <c r="E37" s="171" t="s">
        <v>27</v>
      </c>
      <c r="F37" s="171" t="s">
        <v>247</v>
      </c>
      <c r="G37" s="171" t="s">
        <v>29</v>
      </c>
      <c r="H37" s="171">
        <v>0</v>
      </c>
      <c r="I37" s="171">
        <v>0</v>
      </c>
      <c r="J37" s="171" t="s">
        <v>386</v>
      </c>
      <c r="K37" s="171" t="s">
        <v>7027</v>
      </c>
      <c r="L37" s="171" t="s">
        <v>344</v>
      </c>
      <c r="M37" s="171" t="s">
        <v>1108</v>
      </c>
      <c r="N37" s="171" t="s">
        <v>6475</v>
      </c>
      <c r="O37" s="171" t="s">
        <v>6476</v>
      </c>
      <c r="P37" s="171">
        <v>0</v>
      </c>
      <c r="Q37" s="171" t="s">
        <v>281</v>
      </c>
      <c r="R37" s="171" t="s">
        <v>6991</v>
      </c>
      <c r="S37" s="172">
        <v>37970</v>
      </c>
      <c r="T37" s="171">
        <v>1750</v>
      </c>
      <c r="U37" s="173">
        <v>22610122</v>
      </c>
      <c r="V37" s="173">
        <v>59188160</v>
      </c>
      <c r="W37" s="174">
        <v>44255</v>
      </c>
      <c r="X37" s="175" t="s">
        <v>7879</v>
      </c>
      <c r="Y37" s="175" t="s">
        <v>7880</v>
      </c>
      <c r="Z37" s="175" t="s">
        <v>7906</v>
      </c>
    </row>
    <row r="38" spans="1:26" s="187" customFormat="1" ht="24.75" customHeight="1" x14ac:dyDescent="0.2">
      <c r="A38" s="171" t="s">
        <v>8268</v>
      </c>
      <c r="B38" s="175">
        <v>700376001</v>
      </c>
      <c r="C38" s="171" t="s">
        <v>1579</v>
      </c>
      <c r="D38" s="171" t="s">
        <v>1781</v>
      </c>
      <c r="E38" s="171" t="s">
        <v>7334</v>
      </c>
      <c r="F38" s="171" t="s">
        <v>1782</v>
      </c>
      <c r="G38" s="171" t="s">
        <v>8195</v>
      </c>
      <c r="H38" s="171" t="s">
        <v>1783</v>
      </c>
      <c r="I38" s="171" t="s">
        <v>8196</v>
      </c>
      <c r="J38" s="171" t="s">
        <v>7335</v>
      </c>
      <c r="K38" s="171" t="s">
        <v>1784</v>
      </c>
      <c r="L38" s="171" t="s">
        <v>50</v>
      </c>
      <c r="M38" s="171" t="s">
        <v>852</v>
      </c>
      <c r="N38" s="171" t="s">
        <v>1785</v>
      </c>
      <c r="O38" s="171" t="s">
        <v>1786</v>
      </c>
      <c r="P38" s="171">
        <v>0</v>
      </c>
      <c r="Q38" s="171" t="s">
        <v>48</v>
      </c>
      <c r="R38" s="171" t="s">
        <v>7548</v>
      </c>
      <c r="S38" s="172">
        <v>37970</v>
      </c>
      <c r="T38" s="171">
        <v>1800</v>
      </c>
      <c r="U38" s="173">
        <v>15802322</v>
      </c>
      <c r="V38" s="173">
        <v>34477793</v>
      </c>
      <c r="W38" s="174">
        <v>44255</v>
      </c>
      <c r="X38" s="175" t="s">
        <v>7879</v>
      </c>
      <c r="Y38" s="175" t="s">
        <v>7880</v>
      </c>
      <c r="Z38" s="175" t="s">
        <v>7907</v>
      </c>
    </row>
    <row r="39" spans="1:26" s="187" customFormat="1" ht="24.75" customHeight="1" x14ac:dyDescent="0.2">
      <c r="A39" s="171" t="s">
        <v>8268</v>
      </c>
      <c r="B39" s="175">
        <v>700376001</v>
      </c>
      <c r="C39" s="171" t="s">
        <v>1579</v>
      </c>
      <c r="D39" s="171" t="s">
        <v>1781</v>
      </c>
      <c r="E39" s="171" t="s">
        <v>7334</v>
      </c>
      <c r="F39" s="171" t="s">
        <v>1782</v>
      </c>
      <c r="G39" s="171" t="s">
        <v>8195</v>
      </c>
      <c r="H39" s="171" t="s">
        <v>1783</v>
      </c>
      <c r="I39" s="171" t="s">
        <v>8196</v>
      </c>
      <c r="J39" s="171" t="s">
        <v>7335</v>
      </c>
      <c r="K39" s="171" t="s">
        <v>1784</v>
      </c>
      <c r="L39" s="171" t="s">
        <v>50</v>
      </c>
      <c r="M39" s="171" t="s">
        <v>852</v>
      </c>
      <c r="N39" s="171" t="s">
        <v>1785</v>
      </c>
      <c r="O39" s="171" t="s">
        <v>1786</v>
      </c>
      <c r="P39" s="171">
        <v>0</v>
      </c>
      <c r="Q39" s="171" t="s">
        <v>48</v>
      </c>
      <c r="R39" s="171" t="s">
        <v>7548</v>
      </c>
      <c r="S39" s="172">
        <v>37970</v>
      </c>
      <c r="T39" s="171">
        <v>1800</v>
      </c>
      <c r="U39" s="173">
        <v>80863445</v>
      </c>
      <c r="V39" s="173">
        <v>131319738</v>
      </c>
      <c r="W39" s="174">
        <v>44255</v>
      </c>
      <c r="X39" s="175" t="s">
        <v>7879</v>
      </c>
      <c r="Y39" s="175" t="s">
        <v>7880</v>
      </c>
      <c r="Z39" s="175" t="s">
        <v>230</v>
      </c>
    </row>
    <row r="40" spans="1:26" s="187" customFormat="1" ht="24.75" customHeight="1" x14ac:dyDescent="0.2">
      <c r="A40" s="171" t="s">
        <v>8268</v>
      </c>
      <c r="B40" s="175">
        <v>700376001</v>
      </c>
      <c r="C40" s="171" t="s">
        <v>1579</v>
      </c>
      <c r="D40" s="171" t="s">
        <v>1781</v>
      </c>
      <c r="E40" s="171" t="s">
        <v>7334</v>
      </c>
      <c r="F40" s="171" t="s">
        <v>1782</v>
      </c>
      <c r="G40" s="171" t="s">
        <v>8195</v>
      </c>
      <c r="H40" s="171" t="s">
        <v>1783</v>
      </c>
      <c r="I40" s="171" t="s">
        <v>8196</v>
      </c>
      <c r="J40" s="171" t="s">
        <v>7335</v>
      </c>
      <c r="K40" s="171" t="s">
        <v>1784</v>
      </c>
      <c r="L40" s="171" t="s">
        <v>50</v>
      </c>
      <c r="M40" s="171" t="s">
        <v>852</v>
      </c>
      <c r="N40" s="171" t="s">
        <v>1785</v>
      </c>
      <c r="O40" s="171" t="s">
        <v>1786</v>
      </c>
      <c r="P40" s="171">
        <v>0</v>
      </c>
      <c r="Q40" s="171" t="s">
        <v>48</v>
      </c>
      <c r="R40" s="171" t="s">
        <v>7548</v>
      </c>
      <c r="S40" s="172">
        <v>37970</v>
      </c>
      <c r="T40" s="171">
        <v>1800</v>
      </c>
      <c r="U40" s="173">
        <v>15794460</v>
      </c>
      <c r="V40" s="173">
        <v>31588920</v>
      </c>
      <c r="W40" s="174">
        <v>44255</v>
      </c>
      <c r="X40" s="175" t="s">
        <v>7879</v>
      </c>
      <c r="Y40" s="175" t="s">
        <v>7880</v>
      </c>
      <c r="Z40" s="175" t="s">
        <v>7883</v>
      </c>
    </row>
    <row r="41" spans="1:26" s="187" customFormat="1" ht="24.75" customHeight="1" x14ac:dyDescent="0.2">
      <c r="A41" s="171" t="s">
        <v>8268</v>
      </c>
      <c r="B41" s="175">
        <v>700376001</v>
      </c>
      <c r="C41" s="171" t="s">
        <v>1579</v>
      </c>
      <c r="D41" s="171" t="s">
        <v>1781</v>
      </c>
      <c r="E41" s="171" t="s">
        <v>7334</v>
      </c>
      <c r="F41" s="171" t="s">
        <v>1782</v>
      </c>
      <c r="G41" s="171" t="s">
        <v>8195</v>
      </c>
      <c r="H41" s="171" t="s">
        <v>1783</v>
      </c>
      <c r="I41" s="171" t="s">
        <v>8196</v>
      </c>
      <c r="J41" s="171" t="s">
        <v>7335</v>
      </c>
      <c r="K41" s="171" t="s">
        <v>1784</v>
      </c>
      <c r="L41" s="171" t="s">
        <v>50</v>
      </c>
      <c r="M41" s="171" t="s">
        <v>852</v>
      </c>
      <c r="N41" s="171" t="s">
        <v>1785</v>
      </c>
      <c r="O41" s="171" t="s">
        <v>1786</v>
      </c>
      <c r="P41" s="171">
        <v>0</v>
      </c>
      <c r="Q41" s="171" t="s">
        <v>48</v>
      </c>
      <c r="R41" s="171" t="s">
        <v>7548</v>
      </c>
      <c r="S41" s="172">
        <v>37970</v>
      </c>
      <c r="T41" s="171">
        <v>1800</v>
      </c>
      <c r="U41" s="173">
        <v>63482922</v>
      </c>
      <c r="V41" s="173">
        <v>138988053</v>
      </c>
      <c r="W41" s="174">
        <v>44255</v>
      </c>
      <c r="X41" s="175" t="s">
        <v>7879</v>
      </c>
      <c r="Y41" s="175" t="s">
        <v>7880</v>
      </c>
      <c r="Z41" s="175" t="s">
        <v>7908</v>
      </c>
    </row>
    <row r="42" spans="1:26" s="187" customFormat="1" ht="24.75" customHeight="1" x14ac:dyDescent="0.2">
      <c r="A42" s="171" t="s">
        <v>8268</v>
      </c>
      <c r="B42" s="175">
        <v>700376001</v>
      </c>
      <c r="C42" s="171" t="s">
        <v>1579</v>
      </c>
      <c r="D42" s="171" t="s">
        <v>1781</v>
      </c>
      <c r="E42" s="171" t="s">
        <v>7334</v>
      </c>
      <c r="F42" s="171" t="s">
        <v>1782</v>
      </c>
      <c r="G42" s="171" t="s">
        <v>8195</v>
      </c>
      <c r="H42" s="171" t="s">
        <v>1783</v>
      </c>
      <c r="I42" s="171" t="s">
        <v>8196</v>
      </c>
      <c r="J42" s="171" t="s">
        <v>7335</v>
      </c>
      <c r="K42" s="171" t="s">
        <v>1784</v>
      </c>
      <c r="L42" s="171" t="s">
        <v>50</v>
      </c>
      <c r="M42" s="171" t="s">
        <v>852</v>
      </c>
      <c r="N42" s="171" t="s">
        <v>1785</v>
      </c>
      <c r="O42" s="171" t="s">
        <v>1786</v>
      </c>
      <c r="P42" s="171">
        <v>0</v>
      </c>
      <c r="Q42" s="171" t="s">
        <v>48</v>
      </c>
      <c r="R42" s="171" t="s">
        <v>7548</v>
      </c>
      <c r="S42" s="172">
        <v>37970</v>
      </c>
      <c r="T42" s="171">
        <v>1800</v>
      </c>
      <c r="U42" s="173">
        <v>66823250</v>
      </c>
      <c r="V42" s="173">
        <v>116942572</v>
      </c>
      <c r="W42" s="174">
        <v>44255</v>
      </c>
      <c r="X42" s="175" t="s">
        <v>7879</v>
      </c>
      <c r="Y42" s="175" t="s">
        <v>7880</v>
      </c>
      <c r="Z42" s="175" t="s">
        <v>7909</v>
      </c>
    </row>
    <row r="43" spans="1:26" s="187" customFormat="1" ht="24.75" customHeight="1" x14ac:dyDescent="0.2">
      <c r="A43" s="171" t="s">
        <v>8268</v>
      </c>
      <c r="B43" s="175">
        <v>700376001</v>
      </c>
      <c r="C43" s="171" t="s">
        <v>1579</v>
      </c>
      <c r="D43" s="171" t="s">
        <v>1781</v>
      </c>
      <c r="E43" s="171" t="s">
        <v>7334</v>
      </c>
      <c r="F43" s="171" t="s">
        <v>1782</v>
      </c>
      <c r="G43" s="171" t="s">
        <v>8195</v>
      </c>
      <c r="H43" s="171" t="s">
        <v>1783</v>
      </c>
      <c r="I43" s="171" t="s">
        <v>8196</v>
      </c>
      <c r="J43" s="171" t="s">
        <v>7335</v>
      </c>
      <c r="K43" s="171" t="s">
        <v>1784</v>
      </c>
      <c r="L43" s="171" t="s">
        <v>50</v>
      </c>
      <c r="M43" s="171" t="s">
        <v>852</v>
      </c>
      <c r="N43" s="171" t="s">
        <v>1785</v>
      </c>
      <c r="O43" s="171" t="s">
        <v>1786</v>
      </c>
      <c r="P43" s="171">
        <v>0</v>
      </c>
      <c r="Q43" s="171" t="s">
        <v>48</v>
      </c>
      <c r="R43" s="171" t="s">
        <v>7548</v>
      </c>
      <c r="S43" s="172">
        <v>37970</v>
      </c>
      <c r="T43" s="171">
        <v>1800</v>
      </c>
      <c r="U43" s="173">
        <v>18277848</v>
      </c>
      <c r="V43" s="173">
        <v>41490714</v>
      </c>
      <c r="W43" s="174">
        <v>44255</v>
      </c>
      <c r="X43" s="175" t="s">
        <v>7879</v>
      </c>
      <c r="Y43" s="175" t="s">
        <v>7880</v>
      </c>
      <c r="Z43" s="175" t="s">
        <v>7910</v>
      </c>
    </row>
    <row r="44" spans="1:26" s="187" customFormat="1" ht="24.75" customHeight="1" x14ac:dyDescent="0.2">
      <c r="A44" s="171" t="s">
        <v>8268</v>
      </c>
      <c r="B44" s="175">
        <v>700376001</v>
      </c>
      <c r="C44" s="171" t="s">
        <v>1579</v>
      </c>
      <c r="D44" s="171" t="s">
        <v>1781</v>
      </c>
      <c r="E44" s="171" t="s">
        <v>7334</v>
      </c>
      <c r="F44" s="171" t="s">
        <v>1782</v>
      </c>
      <c r="G44" s="171" t="s">
        <v>8195</v>
      </c>
      <c r="H44" s="171" t="s">
        <v>1783</v>
      </c>
      <c r="I44" s="171" t="s">
        <v>8196</v>
      </c>
      <c r="J44" s="171" t="s">
        <v>7335</v>
      </c>
      <c r="K44" s="171" t="s">
        <v>1784</v>
      </c>
      <c r="L44" s="171" t="s">
        <v>50</v>
      </c>
      <c r="M44" s="171" t="s">
        <v>852</v>
      </c>
      <c r="N44" s="171" t="s">
        <v>1785</v>
      </c>
      <c r="O44" s="171" t="s">
        <v>1786</v>
      </c>
      <c r="P44" s="171">
        <v>0</v>
      </c>
      <c r="Q44" s="171" t="s">
        <v>48</v>
      </c>
      <c r="R44" s="171" t="s">
        <v>7548</v>
      </c>
      <c r="S44" s="172">
        <v>37970</v>
      </c>
      <c r="T44" s="171">
        <v>1800</v>
      </c>
      <c r="U44" s="173">
        <v>59161266</v>
      </c>
      <c r="V44" s="173">
        <v>96822477</v>
      </c>
      <c r="W44" s="174">
        <v>44255</v>
      </c>
      <c r="X44" s="175" t="s">
        <v>7879</v>
      </c>
      <c r="Y44" s="175" t="s">
        <v>7880</v>
      </c>
      <c r="Z44" s="175" t="s">
        <v>7911</v>
      </c>
    </row>
    <row r="45" spans="1:26" s="187" customFormat="1" ht="24.75" customHeight="1" x14ac:dyDescent="0.2">
      <c r="A45" s="171" t="s">
        <v>8268</v>
      </c>
      <c r="B45" s="175">
        <v>700376001</v>
      </c>
      <c r="C45" s="171" t="s">
        <v>1579</v>
      </c>
      <c r="D45" s="171" t="s">
        <v>1781</v>
      </c>
      <c r="E45" s="171" t="s">
        <v>7334</v>
      </c>
      <c r="F45" s="171" t="s">
        <v>1782</v>
      </c>
      <c r="G45" s="171" t="s">
        <v>8195</v>
      </c>
      <c r="H45" s="171" t="s">
        <v>1783</v>
      </c>
      <c r="I45" s="171" t="s">
        <v>8196</v>
      </c>
      <c r="J45" s="171" t="s">
        <v>7335</v>
      </c>
      <c r="K45" s="171" t="s">
        <v>1784</v>
      </c>
      <c r="L45" s="171" t="s">
        <v>50</v>
      </c>
      <c r="M45" s="171" t="s">
        <v>852</v>
      </c>
      <c r="N45" s="171" t="s">
        <v>1785</v>
      </c>
      <c r="O45" s="171" t="s">
        <v>1786</v>
      </c>
      <c r="P45" s="171">
        <v>0</v>
      </c>
      <c r="Q45" s="171" t="s">
        <v>48</v>
      </c>
      <c r="R45" s="171" t="s">
        <v>7548</v>
      </c>
      <c r="S45" s="172">
        <v>37970</v>
      </c>
      <c r="T45" s="171">
        <v>1800</v>
      </c>
      <c r="U45" s="173">
        <v>6982200</v>
      </c>
      <c r="V45" s="173">
        <v>13754183</v>
      </c>
      <c r="W45" s="174">
        <v>44255</v>
      </c>
      <c r="X45" s="175" t="s">
        <v>7879</v>
      </c>
      <c r="Y45" s="175" t="s">
        <v>7880</v>
      </c>
      <c r="Z45" s="175" t="s">
        <v>7912</v>
      </c>
    </row>
    <row r="46" spans="1:26" s="187" customFormat="1" ht="24.75" customHeight="1" x14ac:dyDescent="0.2">
      <c r="A46" s="171" t="s">
        <v>8268</v>
      </c>
      <c r="B46" s="175">
        <v>700376001</v>
      </c>
      <c r="C46" s="171" t="s">
        <v>1579</v>
      </c>
      <c r="D46" s="171" t="s">
        <v>1781</v>
      </c>
      <c r="E46" s="171" t="s">
        <v>7334</v>
      </c>
      <c r="F46" s="171" t="s">
        <v>1782</v>
      </c>
      <c r="G46" s="171" t="s">
        <v>8195</v>
      </c>
      <c r="H46" s="171" t="s">
        <v>1783</v>
      </c>
      <c r="I46" s="171" t="s">
        <v>8196</v>
      </c>
      <c r="J46" s="171" t="s">
        <v>7335</v>
      </c>
      <c r="K46" s="171" t="s">
        <v>1784</v>
      </c>
      <c r="L46" s="171" t="s">
        <v>50</v>
      </c>
      <c r="M46" s="171" t="s">
        <v>852</v>
      </c>
      <c r="N46" s="171" t="s">
        <v>1785</v>
      </c>
      <c r="O46" s="171" t="s">
        <v>1786</v>
      </c>
      <c r="P46" s="171">
        <v>0</v>
      </c>
      <c r="Q46" s="171" t="s">
        <v>48</v>
      </c>
      <c r="R46" s="171" t="s">
        <v>7548</v>
      </c>
      <c r="S46" s="172">
        <v>37970</v>
      </c>
      <c r="T46" s="171">
        <v>1800</v>
      </c>
      <c r="U46" s="173">
        <v>9504481</v>
      </c>
      <c r="V46" s="173">
        <v>25406209</v>
      </c>
      <c r="W46" s="174">
        <v>44255</v>
      </c>
      <c r="X46" s="175" t="s">
        <v>7879</v>
      </c>
      <c r="Y46" s="175" t="s">
        <v>7880</v>
      </c>
      <c r="Z46" s="175" t="s">
        <v>162</v>
      </c>
    </row>
    <row r="47" spans="1:26" s="187" customFormat="1" ht="24.75" customHeight="1" x14ac:dyDescent="0.2">
      <c r="A47" s="171" t="s">
        <v>8268</v>
      </c>
      <c r="B47" s="175">
        <v>700376001</v>
      </c>
      <c r="C47" s="171" t="s">
        <v>1579</v>
      </c>
      <c r="D47" s="171" t="s">
        <v>1781</v>
      </c>
      <c r="E47" s="171" t="s">
        <v>7334</v>
      </c>
      <c r="F47" s="171" t="s">
        <v>1782</v>
      </c>
      <c r="G47" s="171" t="s">
        <v>8195</v>
      </c>
      <c r="H47" s="171" t="s">
        <v>1783</v>
      </c>
      <c r="I47" s="171" t="s">
        <v>8196</v>
      </c>
      <c r="J47" s="171" t="s">
        <v>7335</v>
      </c>
      <c r="K47" s="171" t="s">
        <v>1784</v>
      </c>
      <c r="L47" s="171" t="s">
        <v>50</v>
      </c>
      <c r="M47" s="171" t="s">
        <v>852</v>
      </c>
      <c r="N47" s="171" t="s">
        <v>1785</v>
      </c>
      <c r="O47" s="171" t="s">
        <v>1786</v>
      </c>
      <c r="P47" s="171">
        <v>0</v>
      </c>
      <c r="Q47" s="171" t="s">
        <v>48</v>
      </c>
      <c r="R47" s="171" t="s">
        <v>7548</v>
      </c>
      <c r="S47" s="172">
        <v>37970</v>
      </c>
      <c r="T47" s="171">
        <v>1800</v>
      </c>
      <c r="U47" s="173">
        <v>17688240</v>
      </c>
      <c r="V47" s="173">
        <v>40417627</v>
      </c>
      <c r="W47" s="174">
        <v>44255</v>
      </c>
      <c r="X47" s="175" t="s">
        <v>7879</v>
      </c>
      <c r="Y47" s="175" t="s">
        <v>7880</v>
      </c>
      <c r="Z47" s="175" t="s">
        <v>7913</v>
      </c>
    </row>
    <row r="48" spans="1:26" s="187" customFormat="1" ht="24.75" customHeight="1" x14ac:dyDescent="0.2">
      <c r="A48" s="171" t="s">
        <v>8268</v>
      </c>
      <c r="B48" s="175">
        <v>700376001</v>
      </c>
      <c r="C48" s="171" t="s">
        <v>1579</v>
      </c>
      <c r="D48" s="171" t="s">
        <v>1781</v>
      </c>
      <c r="E48" s="171" t="s">
        <v>7334</v>
      </c>
      <c r="F48" s="171" t="s">
        <v>1782</v>
      </c>
      <c r="G48" s="171" t="s">
        <v>8195</v>
      </c>
      <c r="H48" s="171" t="s">
        <v>1783</v>
      </c>
      <c r="I48" s="171" t="s">
        <v>8196</v>
      </c>
      <c r="J48" s="171" t="s">
        <v>7335</v>
      </c>
      <c r="K48" s="171" t="s">
        <v>1784</v>
      </c>
      <c r="L48" s="171" t="s">
        <v>50</v>
      </c>
      <c r="M48" s="171" t="s">
        <v>852</v>
      </c>
      <c r="N48" s="171" t="s">
        <v>1785</v>
      </c>
      <c r="O48" s="171" t="s">
        <v>1786</v>
      </c>
      <c r="P48" s="171">
        <v>0</v>
      </c>
      <c r="Q48" s="171" t="s">
        <v>48</v>
      </c>
      <c r="R48" s="171" t="s">
        <v>7548</v>
      </c>
      <c r="S48" s="172">
        <v>37970</v>
      </c>
      <c r="T48" s="171">
        <v>1800</v>
      </c>
      <c r="U48" s="173">
        <v>6206400</v>
      </c>
      <c r="V48" s="173">
        <v>16291800</v>
      </c>
      <c r="W48" s="174">
        <v>44255</v>
      </c>
      <c r="X48" s="175" t="s">
        <v>7879</v>
      </c>
      <c r="Y48" s="175" t="s">
        <v>7880</v>
      </c>
      <c r="Z48" s="175" t="s">
        <v>7914</v>
      </c>
    </row>
    <row r="49" spans="1:26" s="187" customFormat="1" ht="24.75" customHeight="1" x14ac:dyDescent="0.2">
      <c r="A49" s="171" t="s">
        <v>8268</v>
      </c>
      <c r="B49" s="175">
        <v>700376001</v>
      </c>
      <c r="C49" s="171" t="s">
        <v>1579</v>
      </c>
      <c r="D49" s="171" t="s">
        <v>1781</v>
      </c>
      <c r="E49" s="171" t="s">
        <v>7334</v>
      </c>
      <c r="F49" s="171" t="s">
        <v>1782</v>
      </c>
      <c r="G49" s="171" t="s">
        <v>8195</v>
      </c>
      <c r="H49" s="171" t="s">
        <v>1783</v>
      </c>
      <c r="I49" s="171" t="s">
        <v>8196</v>
      </c>
      <c r="J49" s="171" t="s">
        <v>7335</v>
      </c>
      <c r="K49" s="171" t="s">
        <v>1784</v>
      </c>
      <c r="L49" s="171" t="s">
        <v>50</v>
      </c>
      <c r="M49" s="171" t="s">
        <v>852</v>
      </c>
      <c r="N49" s="171" t="s">
        <v>1785</v>
      </c>
      <c r="O49" s="171" t="s">
        <v>1786</v>
      </c>
      <c r="P49" s="171">
        <v>0</v>
      </c>
      <c r="Q49" s="171" t="s">
        <v>48</v>
      </c>
      <c r="R49" s="171" t="s">
        <v>7548</v>
      </c>
      <c r="S49" s="172">
        <v>37970</v>
      </c>
      <c r="T49" s="171">
        <v>1800</v>
      </c>
      <c r="U49" s="173">
        <v>9286325</v>
      </c>
      <c r="V49" s="173">
        <v>16361621</v>
      </c>
      <c r="W49" s="174">
        <v>44255</v>
      </c>
      <c r="X49" s="175" t="s">
        <v>7879</v>
      </c>
      <c r="Y49" s="175" t="s">
        <v>7880</v>
      </c>
      <c r="Z49" s="175" t="s">
        <v>7915</v>
      </c>
    </row>
    <row r="50" spans="1:26" s="187" customFormat="1" ht="24.75" customHeight="1" x14ac:dyDescent="0.2">
      <c r="A50" s="171" t="s">
        <v>8268</v>
      </c>
      <c r="B50" s="175">
        <v>700376001</v>
      </c>
      <c r="C50" s="171" t="s">
        <v>1579</v>
      </c>
      <c r="D50" s="171" t="s">
        <v>1781</v>
      </c>
      <c r="E50" s="171" t="s">
        <v>7334</v>
      </c>
      <c r="F50" s="171" t="s">
        <v>1782</v>
      </c>
      <c r="G50" s="171" t="s">
        <v>8195</v>
      </c>
      <c r="H50" s="171" t="s">
        <v>1783</v>
      </c>
      <c r="I50" s="171" t="s">
        <v>8196</v>
      </c>
      <c r="J50" s="171" t="s">
        <v>7335</v>
      </c>
      <c r="K50" s="171" t="s">
        <v>1784</v>
      </c>
      <c r="L50" s="171" t="s">
        <v>50</v>
      </c>
      <c r="M50" s="171" t="s">
        <v>852</v>
      </c>
      <c r="N50" s="171" t="s">
        <v>1785</v>
      </c>
      <c r="O50" s="171" t="s">
        <v>1786</v>
      </c>
      <c r="P50" s="171">
        <v>0</v>
      </c>
      <c r="Q50" s="171" t="s">
        <v>48</v>
      </c>
      <c r="R50" s="171" t="s">
        <v>7548</v>
      </c>
      <c r="S50" s="172">
        <v>37970</v>
      </c>
      <c r="T50" s="171">
        <v>1800</v>
      </c>
      <c r="U50" s="173">
        <v>23336064</v>
      </c>
      <c r="V50" s="173">
        <v>54900987</v>
      </c>
      <c r="W50" s="174">
        <v>44255</v>
      </c>
      <c r="X50" s="175" t="s">
        <v>7879</v>
      </c>
      <c r="Y50" s="175" t="s">
        <v>7880</v>
      </c>
      <c r="Z50" s="175" t="s">
        <v>7916</v>
      </c>
    </row>
    <row r="51" spans="1:26" s="187" customFormat="1" ht="24.75" customHeight="1" x14ac:dyDescent="0.2">
      <c r="A51" s="171" t="s">
        <v>8268</v>
      </c>
      <c r="B51" s="175">
        <v>700376001</v>
      </c>
      <c r="C51" s="171" t="s">
        <v>1579</v>
      </c>
      <c r="D51" s="171" t="s">
        <v>1781</v>
      </c>
      <c r="E51" s="171" t="s">
        <v>7334</v>
      </c>
      <c r="F51" s="171" t="s">
        <v>1782</v>
      </c>
      <c r="G51" s="171" t="s">
        <v>8195</v>
      </c>
      <c r="H51" s="171" t="s">
        <v>1783</v>
      </c>
      <c r="I51" s="171" t="s">
        <v>8196</v>
      </c>
      <c r="J51" s="171" t="s">
        <v>7335</v>
      </c>
      <c r="K51" s="171" t="s">
        <v>1784</v>
      </c>
      <c r="L51" s="171" t="s">
        <v>50</v>
      </c>
      <c r="M51" s="171" t="s">
        <v>852</v>
      </c>
      <c r="N51" s="171" t="s">
        <v>1785</v>
      </c>
      <c r="O51" s="171" t="s">
        <v>1786</v>
      </c>
      <c r="P51" s="171">
        <v>0</v>
      </c>
      <c r="Q51" s="171" t="s">
        <v>48</v>
      </c>
      <c r="R51" s="171" t="s">
        <v>7548</v>
      </c>
      <c r="S51" s="172">
        <v>37970</v>
      </c>
      <c r="T51" s="171">
        <v>1800</v>
      </c>
      <c r="U51" s="173">
        <v>19007100</v>
      </c>
      <c r="V51" s="173">
        <v>24437700</v>
      </c>
      <c r="W51" s="174">
        <v>44255</v>
      </c>
      <c r="X51" s="175" t="s">
        <v>7879</v>
      </c>
      <c r="Y51" s="175" t="s">
        <v>7880</v>
      </c>
      <c r="Z51" s="175" t="s">
        <v>250</v>
      </c>
    </row>
    <row r="52" spans="1:26" s="187" customFormat="1" ht="24.75" customHeight="1" x14ac:dyDescent="0.2">
      <c r="A52" s="171" t="s">
        <v>8268</v>
      </c>
      <c r="B52" s="175">
        <v>700376001</v>
      </c>
      <c r="C52" s="171" t="s">
        <v>1579</v>
      </c>
      <c r="D52" s="171" t="s">
        <v>1781</v>
      </c>
      <c r="E52" s="171" t="s">
        <v>7334</v>
      </c>
      <c r="F52" s="171" t="s">
        <v>1782</v>
      </c>
      <c r="G52" s="171" t="s">
        <v>8195</v>
      </c>
      <c r="H52" s="171" t="s">
        <v>1783</v>
      </c>
      <c r="I52" s="171" t="s">
        <v>8196</v>
      </c>
      <c r="J52" s="171" t="s">
        <v>7335</v>
      </c>
      <c r="K52" s="171" t="s">
        <v>1784</v>
      </c>
      <c r="L52" s="171" t="s">
        <v>50</v>
      </c>
      <c r="M52" s="171" t="s">
        <v>852</v>
      </c>
      <c r="N52" s="171" t="s">
        <v>1785</v>
      </c>
      <c r="O52" s="171" t="s">
        <v>1786</v>
      </c>
      <c r="P52" s="171">
        <v>0</v>
      </c>
      <c r="Q52" s="171" t="s">
        <v>48</v>
      </c>
      <c r="R52" s="171" t="s">
        <v>7548</v>
      </c>
      <c r="S52" s="172">
        <v>37970</v>
      </c>
      <c r="T52" s="171">
        <v>1800</v>
      </c>
      <c r="U52" s="173">
        <v>20636280</v>
      </c>
      <c r="V52" s="173">
        <v>43630992</v>
      </c>
      <c r="W52" s="174">
        <v>44255</v>
      </c>
      <c r="X52" s="175" t="s">
        <v>7879</v>
      </c>
      <c r="Y52" s="175" t="s">
        <v>7880</v>
      </c>
      <c r="Z52" s="175" t="s">
        <v>7917</v>
      </c>
    </row>
    <row r="53" spans="1:26" s="187" customFormat="1" ht="24.75" customHeight="1" x14ac:dyDescent="0.2">
      <c r="A53" s="171" t="s">
        <v>8268</v>
      </c>
      <c r="B53" s="175">
        <v>700376001</v>
      </c>
      <c r="C53" s="171" t="s">
        <v>1579</v>
      </c>
      <c r="D53" s="171" t="s">
        <v>1781</v>
      </c>
      <c r="E53" s="171" t="s">
        <v>7334</v>
      </c>
      <c r="F53" s="171" t="s">
        <v>1782</v>
      </c>
      <c r="G53" s="171" t="s">
        <v>8195</v>
      </c>
      <c r="H53" s="171" t="s">
        <v>1783</v>
      </c>
      <c r="I53" s="171" t="s">
        <v>8196</v>
      </c>
      <c r="J53" s="171" t="s">
        <v>7335</v>
      </c>
      <c r="K53" s="171" t="s">
        <v>1784</v>
      </c>
      <c r="L53" s="171" t="s">
        <v>50</v>
      </c>
      <c r="M53" s="171" t="s">
        <v>852</v>
      </c>
      <c r="N53" s="171" t="s">
        <v>1785</v>
      </c>
      <c r="O53" s="171" t="s">
        <v>1786</v>
      </c>
      <c r="P53" s="171">
        <v>0</v>
      </c>
      <c r="Q53" s="171" t="s">
        <v>48</v>
      </c>
      <c r="R53" s="171" t="s">
        <v>7548</v>
      </c>
      <c r="S53" s="172">
        <v>37970</v>
      </c>
      <c r="T53" s="171">
        <v>1800</v>
      </c>
      <c r="U53" s="173">
        <v>19191739</v>
      </c>
      <c r="V53" s="173">
        <v>37469587</v>
      </c>
      <c r="W53" s="174">
        <v>44255</v>
      </c>
      <c r="X53" s="175" t="s">
        <v>7879</v>
      </c>
      <c r="Y53" s="175" t="s">
        <v>7880</v>
      </c>
      <c r="Z53" s="175" t="s">
        <v>7918</v>
      </c>
    </row>
    <row r="54" spans="1:26" s="187" customFormat="1" ht="24.75" customHeight="1" x14ac:dyDescent="0.2">
      <c r="A54" s="171" t="s">
        <v>8268</v>
      </c>
      <c r="B54" s="175">
        <v>700376001</v>
      </c>
      <c r="C54" s="171" t="s">
        <v>1579</v>
      </c>
      <c r="D54" s="171" t="s">
        <v>1781</v>
      </c>
      <c r="E54" s="171" t="s">
        <v>7334</v>
      </c>
      <c r="F54" s="171" t="s">
        <v>1782</v>
      </c>
      <c r="G54" s="171" t="s">
        <v>8195</v>
      </c>
      <c r="H54" s="171" t="s">
        <v>1783</v>
      </c>
      <c r="I54" s="171" t="s">
        <v>8196</v>
      </c>
      <c r="J54" s="171" t="s">
        <v>7335</v>
      </c>
      <c r="K54" s="171" t="s">
        <v>1784</v>
      </c>
      <c r="L54" s="171" t="s">
        <v>50</v>
      </c>
      <c r="M54" s="171" t="s">
        <v>852</v>
      </c>
      <c r="N54" s="171" t="s">
        <v>1785</v>
      </c>
      <c r="O54" s="171" t="s">
        <v>1786</v>
      </c>
      <c r="P54" s="171">
        <v>0</v>
      </c>
      <c r="Q54" s="171" t="s">
        <v>48</v>
      </c>
      <c r="R54" s="171" t="s">
        <v>7548</v>
      </c>
      <c r="S54" s="172">
        <v>37970</v>
      </c>
      <c r="T54" s="171">
        <v>1800</v>
      </c>
      <c r="U54" s="173">
        <v>53849936</v>
      </c>
      <c r="V54" s="173">
        <v>102747869</v>
      </c>
      <c r="W54" s="174">
        <v>44255</v>
      </c>
      <c r="X54" s="175" t="s">
        <v>7879</v>
      </c>
      <c r="Y54" s="175" t="s">
        <v>7880</v>
      </c>
      <c r="Z54" s="175" t="s">
        <v>7893</v>
      </c>
    </row>
    <row r="55" spans="1:26" s="187" customFormat="1" ht="24.75" customHeight="1" x14ac:dyDescent="0.2">
      <c r="A55" s="171" t="s">
        <v>8268</v>
      </c>
      <c r="B55" s="175">
        <v>700376001</v>
      </c>
      <c r="C55" s="171" t="s">
        <v>1579</v>
      </c>
      <c r="D55" s="171" t="s">
        <v>1781</v>
      </c>
      <c r="E55" s="171" t="s">
        <v>7334</v>
      </c>
      <c r="F55" s="171" t="s">
        <v>1782</v>
      </c>
      <c r="G55" s="171" t="s">
        <v>8195</v>
      </c>
      <c r="H55" s="171" t="s">
        <v>1783</v>
      </c>
      <c r="I55" s="171" t="s">
        <v>8196</v>
      </c>
      <c r="J55" s="171" t="s">
        <v>7335</v>
      </c>
      <c r="K55" s="171" t="s">
        <v>1784</v>
      </c>
      <c r="L55" s="171" t="s">
        <v>50</v>
      </c>
      <c r="M55" s="171" t="s">
        <v>852</v>
      </c>
      <c r="N55" s="171" t="s">
        <v>1785</v>
      </c>
      <c r="O55" s="171" t="s">
        <v>1786</v>
      </c>
      <c r="P55" s="171">
        <v>0</v>
      </c>
      <c r="Q55" s="171" t="s">
        <v>48</v>
      </c>
      <c r="R55" s="171" t="s">
        <v>7548</v>
      </c>
      <c r="S55" s="172">
        <v>37970</v>
      </c>
      <c r="T55" s="171">
        <v>1800</v>
      </c>
      <c r="U55" s="173">
        <v>18130446</v>
      </c>
      <c r="V55" s="173">
        <v>25559507</v>
      </c>
      <c r="W55" s="174">
        <v>44255</v>
      </c>
      <c r="X55" s="175" t="s">
        <v>7879</v>
      </c>
      <c r="Y55" s="175" t="s">
        <v>7880</v>
      </c>
      <c r="Z55" s="175" t="s">
        <v>7919</v>
      </c>
    </row>
    <row r="56" spans="1:26" s="187" customFormat="1" ht="24.75" customHeight="1" x14ac:dyDescent="0.2">
      <c r="A56" s="171" t="s">
        <v>8268</v>
      </c>
      <c r="B56" s="175">
        <v>700376001</v>
      </c>
      <c r="C56" s="171" t="s">
        <v>1579</v>
      </c>
      <c r="D56" s="171" t="s">
        <v>1781</v>
      </c>
      <c r="E56" s="171" t="s">
        <v>7334</v>
      </c>
      <c r="F56" s="171" t="s">
        <v>1782</v>
      </c>
      <c r="G56" s="171" t="s">
        <v>8195</v>
      </c>
      <c r="H56" s="171" t="s">
        <v>1783</v>
      </c>
      <c r="I56" s="171" t="s">
        <v>8196</v>
      </c>
      <c r="J56" s="171" t="s">
        <v>7335</v>
      </c>
      <c r="K56" s="171" t="s">
        <v>1784</v>
      </c>
      <c r="L56" s="171" t="s">
        <v>50</v>
      </c>
      <c r="M56" s="171" t="s">
        <v>852</v>
      </c>
      <c r="N56" s="171" t="s">
        <v>1785</v>
      </c>
      <c r="O56" s="171" t="s">
        <v>1786</v>
      </c>
      <c r="P56" s="171">
        <v>0</v>
      </c>
      <c r="Q56" s="171" t="s">
        <v>48</v>
      </c>
      <c r="R56" s="171" t="s">
        <v>7548</v>
      </c>
      <c r="S56" s="172">
        <v>37970</v>
      </c>
      <c r="T56" s="171">
        <v>1800</v>
      </c>
      <c r="U56" s="173">
        <v>17874432</v>
      </c>
      <c r="V56" s="173">
        <v>38529330</v>
      </c>
      <c r="W56" s="174">
        <v>44255</v>
      </c>
      <c r="X56" s="175" t="s">
        <v>7879</v>
      </c>
      <c r="Y56" s="175" t="s">
        <v>7880</v>
      </c>
      <c r="Z56" s="175" t="s">
        <v>7920</v>
      </c>
    </row>
    <row r="57" spans="1:26" s="187" customFormat="1" ht="24.75" customHeight="1" x14ac:dyDescent="0.2">
      <c r="A57" s="171" t="s">
        <v>8268</v>
      </c>
      <c r="B57" s="175">
        <v>700376001</v>
      </c>
      <c r="C57" s="171" t="s">
        <v>1579</v>
      </c>
      <c r="D57" s="171" t="s">
        <v>1781</v>
      </c>
      <c r="E57" s="171" t="s">
        <v>7334</v>
      </c>
      <c r="F57" s="171" t="s">
        <v>1782</v>
      </c>
      <c r="G57" s="171" t="s">
        <v>8195</v>
      </c>
      <c r="H57" s="171" t="s">
        <v>1783</v>
      </c>
      <c r="I57" s="171" t="s">
        <v>8196</v>
      </c>
      <c r="J57" s="171" t="s">
        <v>7335</v>
      </c>
      <c r="K57" s="171" t="s">
        <v>1784</v>
      </c>
      <c r="L57" s="171" t="s">
        <v>50</v>
      </c>
      <c r="M57" s="171" t="s">
        <v>852</v>
      </c>
      <c r="N57" s="171" t="s">
        <v>1785</v>
      </c>
      <c r="O57" s="171" t="s">
        <v>1786</v>
      </c>
      <c r="P57" s="171">
        <v>0</v>
      </c>
      <c r="Q57" s="171" t="s">
        <v>48</v>
      </c>
      <c r="R57" s="171" t="s">
        <v>7548</v>
      </c>
      <c r="S57" s="172">
        <v>37970</v>
      </c>
      <c r="T57" s="171">
        <v>1800</v>
      </c>
      <c r="U57" s="173">
        <v>76338720</v>
      </c>
      <c r="V57" s="173">
        <v>115686071</v>
      </c>
      <c r="W57" s="174">
        <v>44255</v>
      </c>
      <c r="X57" s="175" t="s">
        <v>7879</v>
      </c>
      <c r="Y57" s="175" t="s">
        <v>7880</v>
      </c>
      <c r="Z57" s="175" t="s">
        <v>7921</v>
      </c>
    </row>
    <row r="58" spans="1:26" s="187" customFormat="1" ht="24.75" customHeight="1" x14ac:dyDescent="0.2">
      <c r="A58" s="171" t="s">
        <v>8268</v>
      </c>
      <c r="B58" s="175">
        <v>700376001</v>
      </c>
      <c r="C58" s="171" t="s">
        <v>1579</v>
      </c>
      <c r="D58" s="171" t="s">
        <v>1781</v>
      </c>
      <c r="E58" s="171" t="s">
        <v>7334</v>
      </c>
      <c r="F58" s="171" t="s">
        <v>1782</v>
      </c>
      <c r="G58" s="171" t="s">
        <v>8195</v>
      </c>
      <c r="H58" s="171" t="s">
        <v>1783</v>
      </c>
      <c r="I58" s="171" t="s">
        <v>8196</v>
      </c>
      <c r="J58" s="171" t="s">
        <v>7335</v>
      </c>
      <c r="K58" s="171" t="s">
        <v>1784</v>
      </c>
      <c r="L58" s="171" t="s">
        <v>50</v>
      </c>
      <c r="M58" s="171" t="s">
        <v>852</v>
      </c>
      <c r="N58" s="171" t="s">
        <v>1785</v>
      </c>
      <c r="O58" s="171" t="s">
        <v>1786</v>
      </c>
      <c r="P58" s="171">
        <v>0</v>
      </c>
      <c r="Q58" s="171" t="s">
        <v>48</v>
      </c>
      <c r="R58" s="171" t="s">
        <v>7548</v>
      </c>
      <c r="S58" s="172">
        <v>37970</v>
      </c>
      <c r="T58" s="171">
        <v>1800</v>
      </c>
      <c r="U58" s="173">
        <v>19007100</v>
      </c>
      <c r="V58" s="173">
        <v>24437700</v>
      </c>
      <c r="W58" s="174">
        <v>44255</v>
      </c>
      <c r="X58" s="175" t="s">
        <v>7879</v>
      </c>
      <c r="Y58" s="175" t="s">
        <v>7880</v>
      </c>
      <c r="Z58" s="175" t="s">
        <v>7922</v>
      </c>
    </row>
    <row r="59" spans="1:26" s="187" customFormat="1" ht="24.75" customHeight="1" x14ac:dyDescent="0.2">
      <c r="A59" s="171" t="s">
        <v>8268</v>
      </c>
      <c r="B59" s="175">
        <v>700376001</v>
      </c>
      <c r="C59" s="171" t="s">
        <v>1579</v>
      </c>
      <c r="D59" s="171" t="s">
        <v>1781</v>
      </c>
      <c r="E59" s="171" t="s">
        <v>7334</v>
      </c>
      <c r="F59" s="171" t="s">
        <v>1782</v>
      </c>
      <c r="G59" s="171" t="s">
        <v>8195</v>
      </c>
      <c r="H59" s="171" t="s">
        <v>1783</v>
      </c>
      <c r="I59" s="171" t="s">
        <v>8196</v>
      </c>
      <c r="J59" s="171" t="s">
        <v>7335</v>
      </c>
      <c r="K59" s="171" t="s">
        <v>1784</v>
      </c>
      <c r="L59" s="171" t="s">
        <v>50</v>
      </c>
      <c r="M59" s="171" t="s">
        <v>852</v>
      </c>
      <c r="N59" s="171" t="s">
        <v>1785</v>
      </c>
      <c r="O59" s="171" t="s">
        <v>1786</v>
      </c>
      <c r="P59" s="171">
        <v>0</v>
      </c>
      <c r="Q59" s="171" t="s">
        <v>48</v>
      </c>
      <c r="R59" s="171" t="s">
        <v>7548</v>
      </c>
      <c r="S59" s="172">
        <v>37970</v>
      </c>
      <c r="T59" s="171">
        <v>1800</v>
      </c>
      <c r="U59" s="173">
        <v>32005099</v>
      </c>
      <c r="V59" s="173">
        <v>59820840</v>
      </c>
      <c r="W59" s="174">
        <v>44255</v>
      </c>
      <c r="X59" s="175" t="s">
        <v>7879</v>
      </c>
      <c r="Y59" s="175" t="s">
        <v>7880</v>
      </c>
      <c r="Z59" s="175" t="s">
        <v>7881</v>
      </c>
    </row>
    <row r="60" spans="1:26" s="187" customFormat="1" ht="24.75" customHeight="1" x14ac:dyDescent="0.2">
      <c r="A60" s="171" t="s">
        <v>8268</v>
      </c>
      <c r="B60" s="175">
        <v>700376001</v>
      </c>
      <c r="C60" s="171" t="s">
        <v>1579</v>
      </c>
      <c r="D60" s="171" t="s">
        <v>1781</v>
      </c>
      <c r="E60" s="171" t="s">
        <v>7334</v>
      </c>
      <c r="F60" s="171" t="s">
        <v>1782</v>
      </c>
      <c r="G60" s="171" t="s">
        <v>8195</v>
      </c>
      <c r="H60" s="171" t="s">
        <v>1783</v>
      </c>
      <c r="I60" s="171" t="s">
        <v>8196</v>
      </c>
      <c r="J60" s="171" t="s">
        <v>7335</v>
      </c>
      <c r="K60" s="171" t="s">
        <v>1784</v>
      </c>
      <c r="L60" s="171" t="s">
        <v>50</v>
      </c>
      <c r="M60" s="171" t="s">
        <v>852</v>
      </c>
      <c r="N60" s="171" t="s">
        <v>1785</v>
      </c>
      <c r="O60" s="171" t="s">
        <v>1786</v>
      </c>
      <c r="P60" s="171">
        <v>0</v>
      </c>
      <c r="Q60" s="171" t="s">
        <v>48</v>
      </c>
      <c r="R60" s="171" t="s">
        <v>7548</v>
      </c>
      <c r="S60" s="172">
        <v>37970</v>
      </c>
      <c r="T60" s="171">
        <v>1800</v>
      </c>
      <c r="U60" s="173">
        <v>18277846</v>
      </c>
      <c r="V60" s="173">
        <v>31986232</v>
      </c>
      <c r="W60" s="174">
        <v>44255</v>
      </c>
      <c r="X60" s="175" t="s">
        <v>7879</v>
      </c>
      <c r="Y60" s="175" t="s">
        <v>7880</v>
      </c>
      <c r="Z60" s="175" t="s">
        <v>7923</v>
      </c>
    </row>
    <row r="61" spans="1:26" s="187" customFormat="1" ht="24.75" customHeight="1" x14ac:dyDescent="0.2">
      <c r="A61" s="171" t="s">
        <v>8268</v>
      </c>
      <c r="B61" s="175">
        <v>700376001</v>
      </c>
      <c r="C61" s="171" t="s">
        <v>1579</v>
      </c>
      <c r="D61" s="171" t="s">
        <v>1781</v>
      </c>
      <c r="E61" s="171" t="s">
        <v>7334</v>
      </c>
      <c r="F61" s="171" t="s">
        <v>1782</v>
      </c>
      <c r="G61" s="171" t="s">
        <v>8195</v>
      </c>
      <c r="H61" s="171" t="s">
        <v>1783</v>
      </c>
      <c r="I61" s="171" t="s">
        <v>8196</v>
      </c>
      <c r="J61" s="171" t="s">
        <v>7335</v>
      </c>
      <c r="K61" s="171" t="s">
        <v>1784</v>
      </c>
      <c r="L61" s="171" t="s">
        <v>50</v>
      </c>
      <c r="M61" s="171" t="s">
        <v>852</v>
      </c>
      <c r="N61" s="171" t="s">
        <v>1785</v>
      </c>
      <c r="O61" s="171" t="s">
        <v>1786</v>
      </c>
      <c r="P61" s="171">
        <v>0</v>
      </c>
      <c r="Q61" s="171" t="s">
        <v>48</v>
      </c>
      <c r="R61" s="171" t="s">
        <v>7548</v>
      </c>
      <c r="S61" s="172">
        <v>37970</v>
      </c>
      <c r="T61" s="171">
        <v>1800</v>
      </c>
      <c r="U61" s="173">
        <v>13708386</v>
      </c>
      <c r="V61" s="173">
        <v>27416772</v>
      </c>
      <c r="W61" s="174">
        <v>44255</v>
      </c>
      <c r="X61" s="175" t="s">
        <v>7879</v>
      </c>
      <c r="Y61" s="175" t="s">
        <v>7880</v>
      </c>
      <c r="Z61" s="175" t="s">
        <v>7924</v>
      </c>
    </row>
    <row r="62" spans="1:26" s="187" customFormat="1" ht="24.75" customHeight="1" x14ac:dyDescent="0.2">
      <c r="A62" s="171" t="s">
        <v>8268</v>
      </c>
      <c r="B62" s="175">
        <v>700376001</v>
      </c>
      <c r="C62" s="171" t="s">
        <v>1579</v>
      </c>
      <c r="D62" s="171" t="s">
        <v>1781</v>
      </c>
      <c r="E62" s="171" t="s">
        <v>7334</v>
      </c>
      <c r="F62" s="171" t="s">
        <v>1782</v>
      </c>
      <c r="G62" s="171" t="s">
        <v>8195</v>
      </c>
      <c r="H62" s="171" t="s">
        <v>1783</v>
      </c>
      <c r="I62" s="171" t="s">
        <v>8196</v>
      </c>
      <c r="J62" s="171" t="s">
        <v>7335</v>
      </c>
      <c r="K62" s="171" t="s">
        <v>1784</v>
      </c>
      <c r="L62" s="171" t="s">
        <v>50</v>
      </c>
      <c r="M62" s="171" t="s">
        <v>852</v>
      </c>
      <c r="N62" s="171" t="s">
        <v>1785</v>
      </c>
      <c r="O62" s="171" t="s">
        <v>1786</v>
      </c>
      <c r="P62" s="171">
        <v>0</v>
      </c>
      <c r="Q62" s="171" t="s">
        <v>48</v>
      </c>
      <c r="R62" s="171" t="s">
        <v>7548</v>
      </c>
      <c r="S62" s="172">
        <v>37970</v>
      </c>
      <c r="T62" s="171">
        <v>1800</v>
      </c>
      <c r="U62" s="173">
        <v>24049800</v>
      </c>
      <c r="V62" s="173">
        <v>45513600</v>
      </c>
      <c r="W62" s="174">
        <v>44255</v>
      </c>
      <c r="X62" s="175" t="s">
        <v>7879</v>
      </c>
      <c r="Y62" s="175" t="s">
        <v>7880</v>
      </c>
      <c r="Z62" s="175" t="s">
        <v>7925</v>
      </c>
    </row>
    <row r="63" spans="1:26" s="187" customFormat="1" ht="24.75" customHeight="1" x14ac:dyDescent="0.2">
      <c r="A63" s="171" t="s">
        <v>8268</v>
      </c>
      <c r="B63" s="175">
        <v>700376001</v>
      </c>
      <c r="C63" s="171" t="s">
        <v>1579</v>
      </c>
      <c r="D63" s="171" t="s">
        <v>1781</v>
      </c>
      <c r="E63" s="171" t="s">
        <v>7334</v>
      </c>
      <c r="F63" s="171" t="s">
        <v>1782</v>
      </c>
      <c r="G63" s="171" t="s">
        <v>8195</v>
      </c>
      <c r="H63" s="171" t="s">
        <v>1783</v>
      </c>
      <c r="I63" s="171" t="s">
        <v>8196</v>
      </c>
      <c r="J63" s="171" t="s">
        <v>7335</v>
      </c>
      <c r="K63" s="171" t="s">
        <v>1784</v>
      </c>
      <c r="L63" s="171" t="s">
        <v>50</v>
      </c>
      <c r="M63" s="171" t="s">
        <v>852</v>
      </c>
      <c r="N63" s="171" t="s">
        <v>1785</v>
      </c>
      <c r="O63" s="171" t="s">
        <v>1786</v>
      </c>
      <c r="P63" s="171">
        <v>0</v>
      </c>
      <c r="Q63" s="171" t="s">
        <v>48</v>
      </c>
      <c r="R63" s="171" t="s">
        <v>7548</v>
      </c>
      <c r="S63" s="172">
        <v>37970</v>
      </c>
      <c r="T63" s="171">
        <v>1800</v>
      </c>
      <c r="U63" s="173">
        <v>6982200</v>
      </c>
      <c r="V63" s="173">
        <v>12412800</v>
      </c>
      <c r="W63" s="174">
        <v>44255</v>
      </c>
      <c r="X63" s="175" t="s">
        <v>7879</v>
      </c>
      <c r="Y63" s="175" t="s">
        <v>7880</v>
      </c>
      <c r="Z63" s="175" t="s">
        <v>7926</v>
      </c>
    </row>
    <row r="64" spans="1:26" s="187" customFormat="1" ht="24.75" customHeight="1" x14ac:dyDescent="0.2">
      <c r="A64" s="171" t="s">
        <v>8268</v>
      </c>
      <c r="B64" s="175">
        <v>700376001</v>
      </c>
      <c r="C64" s="171" t="s">
        <v>1579</v>
      </c>
      <c r="D64" s="171" t="s">
        <v>1781</v>
      </c>
      <c r="E64" s="171" t="s">
        <v>7334</v>
      </c>
      <c r="F64" s="171" t="s">
        <v>1782</v>
      </c>
      <c r="G64" s="171" t="s">
        <v>8195</v>
      </c>
      <c r="H64" s="171" t="s">
        <v>1783</v>
      </c>
      <c r="I64" s="171" t="s">
        <v>8196</v>
      </c>
      <c r="J64" s="171" t="s">
        <v>7335</v>
      </c>
      <c r="K64" s="171" t="s">
        <v>1784</v>
      </c>
      <c r="L64" s="171" t="s">
        <v>50</v>
      </c>
      <c r="M64" s="171" t="s">
        <v>852</v>
      </c>
      <c r="N64" s="171" t="s">
        <v>1785</v>
      </c>
      <c r="O64" s="171" t="s">
        <v>1786</v>
      </c>
      <c r="P64" s="171">
        <v>0</v>
      </c>
      <c r="Q64" s="171" t="s">
        <v>48</v>
      </c>
      <c r="R64" s="171" t="s">
        <v>7548</v>
      </c>
      <c r="S64" s="172">
        <v>37970</v>
      </c>
      <c r="T64" s="171">
        <v>1800</v>
      </c>
      <c r="U64" s="173">
        <v>44308524</v>
      </c>
      <c r="V64" s="173">
        <v>88977364</v>
      </c>
      <c r="W64" s="174">
        <v>44255</v>
      </c>
      <c r="X64" s="175" t="s">
        <v>7879</v>
      </c>
      <c r="Y64" s="175" t="s">
        <v>7880</v>
      </c>
      <c r="Z64" s="175" t="s">
        <v>7927</v>
      </c>
    </row>
    <row r="65" spans="1:26" s="187" customFormat="1" ht="24.75" customHeight="1" x14ac:dyDescent="0.2">
      <c r="A65" s="171" t="s">
        <v>8268</v>
      </c>
      <c r="B65" s="175">
        <v>700376001</v>
      </c>
      <c r="C65" s="171" t="s">
        <v>1579</v>
      </c>
      <c r="D65" s="171" t="s">
        <v>1781</v>
      </c>
      <c r="E65" s="171" t="s">
        <v>7334</v>
      </c>
      <c r="F65" s="171" t="s">
        <v>1782</v>
      </c>
      <c r="G65" s="171" t="s">
        <v>8195</v>
      </c>
      <c r="H65" s="171" t="s">
        <v>1783</v>
      </c>
      <c r="I65" s="171" t="s">
        <v>8196</v>
      </c>
      <c r="J65" s="171" t="s">
        <v>7335</v>
      </c>
      <c r="K65" s="171" t="s">
        <v>1784</v>
      </c>
      <c r="L65" s="171" t="s">
        <v>50</v>
      </c>
      <c r="M65" s="171" t="s">
        <v>852</v>
      </c>
      <c r="N65" s="171" t="s">
        <v>1785</v>
      </c>
      <c r="O65" s="171" t="s">
        <v>1786</v>
      </c>
      <c r="P65" s="171">
        <v>0</v>
      </c>
      <c r="Q65" s="171" t="s">
        <v>48</v>
      </c>
      <c r="R65" s="171" t="s">
        <v>7548</v>
      </c>
      <c r="S65" s="172">
        <v>37970</v>
      </c>
      <c r="T65" s="171">
        <v>1800</v>
      </c>
      <c r="U65" s="173">
        <v>150650720</v>
      </c>
      <c r="V65" s="173">
        <v>279003039</v>
      </c>
      <c r="W65" s="174">
        <v>44255</v>
      </c>
      <c r="X65" s="175" t="s">
        <v>7879</v>
      </c>
      <c r="Y65" s="175" t="s">
        <v>7880</v>
      </c>
      <c r="Z65" s="175" t="s">
        <v>7928</v>
      </c>
    </row>
    <row r="66" spans="1:26" s="187" customFormat="1" ht="24.75" customHeight="1" x14ac:dyDescent="0.2">
      <c r="A66" s="171" t="s">
        <v>8268</v>
      </c>
      <c r="B66" s="175">
        <v>700376001</v>
      </c>
      <c r="C66" s="171" t="s">
        <v>1579</v>
      </c>
      <c r="D66" s="171" t="s">
        <v>1781</v>
      </c>
      <c r="E66" s="171" t="s">
        <v>7334</v>
      </c>
      <c r="F66" s="171" t="s">
        <v>1782</v>
      </c>
      <c r="G66" s="171" t="s">
        <v>8195</v>
      </c>
      <c r="H66" s="171" t="s">
        <v>1783</v>
      </c>
      <c r="I66" s="171" t="s">
        <v>8196</v>
      </c>
      <c r="J66" s="171" t="s">
        <v>7335</v>
      </c>
      <c r="K66" s="171" t="s">
        <v>1784</v>
      </c>
      <c r="L66" s="171" t="s">
        <v>50</v>
      </c>
      <c r="M66" s="171" t="s">
        <v>852</v>
      </c>
      <c r="N66" s="171" t="s">
        <v>1785</v>
      </c>
      <c r="O66" s="171" t="s">
        <v>1786</v>
      </c>
      <c r="P66" s="171">
        <v>0</v>
      </c>
      <c r="Q66" s="171" t="s">
        <v>48</v>
      </c>
      <c r="R66" s="171" t="s">
        <v>7548</v>
      </c>
      <c r="S66" s="172">
        <v>37970</v>
      </c>
      <c r="T66" s="171">
        <v>1800</v>
      </c>
      <c r="U66" s="173">
        <v>23336064</v>
      </c>
      <c r="V66" s="173">
        <v>49551897</v>
      </c>
      <c r="W66" s="174">
        <v>44255</v>
      </c>
      <c r="X66" s="175" t="s">
        <v>7879</v>
      </c>
      <c r="Y66" s="175" t="s">
        <v>7880</v>
      </c>
      <c r="Z66" s="175" t="s">
        <v>7929</v>
      </c>
    </row>
    <row r="67" spans="1:26" s="187" customFormat="1" ht="24.75" customHeight="1" x14ac:dyDescent="0.2">
      <c r="A67" s="171" t="s">
        <v>8268</v>
      </c>
      <c r="B67" s="175">
        <v>700376001</v>
      </c>
      <c r="C67" s="171" t="s">
        <v>1579</v>
      </c>
      <c r="D67" s="171" t="s">
        <v>1781</v>
      </c>
      <c r="E67" s="171" t="s">
        <v>7334</v>
      </c>
      <c r="F67" s="171" t="s">
        <v>1782</v>
      </c>
      <c r="G67" s="171" t="s">
        <v>8195</v>
      </c>
      <c r="H67" s="171" t="s">
        <v>1783</v>
      </c>
      <c r="I67" s="171" t="s">
        <v>8196</v>
      </c>
      <c r="J67" s="171" t="s">
        <v>7335</v>
      </c>
      <c r="K67" s="171" t="s">
        <v>1784</v>
      </c>
      <c r="L67" s="171" t="s">
        <v>50</v>
      </c>
      <c r="M67" s="171" t="s">
        <v>852</v>
      </c>
      <c r="N67" s="171" t="s">
        <v>1785</v>
      </c>
      <c r="O67" s="171" t="s">
        <v>1786</v>
      </c>
      <c r="P67" s="171">
        <v>0</v>
      </c>
      <c r="Q67" s="171" t="s">
        <v>48</v>
      </c>
      <c r="R67" s="171" t="s">
        <v>7548</v>
      </c>
      <c r="S67" s="172">
        <v>37970</v>
      </c>
      <c r="T67" s="171">
        <v>1800</v>
      </c>
      <c r="U67" s="173">
        <v>29749344</v>
      </c>
      <c r="V67" s="173">
        <v>53540544</v>
      </c>
      <c r="W67" s="174">
        <v>44255</v>
      </c>
      <c r="X67" s="175" t="s">
        <v>7879</v>
      </c>
      <c r="Y67" s="175" t="s">
        <v>7880</v>
      </c>
      <c r="Z67" s="175" t="s">
        <v>7930</v>
      </c>
    </row>
    <row r="68" spans="1:26" s="187" customFormat="1" ht="24.75" customHeight="1" x14ac:dyDescent="0.2">
      <c r="A68" s="171" t="s">
        <v>8268</v>
      </c>
      <c r="B68" s="175">
        <v>700376001</v>
      </c>
      <c r="C68" s="171" t="s">
        <v>1579</v>
      </c>
      <c r="D68" s="171" t="s">
        <v>1781</v>
      </c>
      <c r="E68" s="171" t="s">
        <v>7334</v>
      </c>
      <c r="F68" s="171" t="s">
        <v>1782</v>
      </c>
      <c r="G68" s="171" t="s">
        <v>8195</v>
      </c>
      <c r="H68" s="171" t="s">
        <v>1783</v>
      </c>
      <c r="I68" s="171" t="s">
        <v>8196</v>
      </c>
      <c r="J68" s="171" t="s">
        <v>7335</v>
      </c>
      <c r="K68" s="171" t="s">
        <v>1784</v>
      </c>
      <c r="L68" s="171" t="s">
        <v>50</v>
      </c>
      <c r="M68" s="171" t="s">
        <v>852</v>
      </c>
      <c r="N68" s="171" t="s">
        <v>1785</v>
      </c>
      <c r="O68" s="171" t="s">
        <v>1786</v>
      </c>
      <c r="P68" s="171">
        <v>0</v>
      </c>
      <c r="Q68" s="171" t="s">
        <v>48</v>
      </c>
      <c r="R68" s="171" t="s">
        <v>7548</v>
      </c>
      <c r="S68" s="172">
        <v>37970</v>
      </c>
      <c r="T68" s="171">
        <v>1800</v>
      </c>
      <c r="U68" s="173">
        <v>24691128</v>
      </c>
      <c r="V68" s="173">
        <v>40724328</v>
      </c>
      <c r="W68" s="174">
        <v>44255</v>
      </c>
      <c r="X68" s="175" t="s">
        <v>7879</v>
      </c>
      <c r="Y68" s="175" t="s">
        <v>7880</v>
      </c>
      <c r="Z68" s="175" t="s">
        <v>7931</v>
      </c>
    </row>
    <row r="69" spans="1:26" s="187" customFormat="1" ht="24.75" customHeight="1" x14ac:dyDescent="0.2">
      <c r="A69" s="171" t="s">
        <v>8268</v>
      </c>
      <c r="B69" s="175">
        <v>700376001</v>
      </c>
      <c r="C69" s="171" t="s">
        <v>1579</v>
      </c>
      <c r="D69" s="171" t="s">
        <v>1781</v>
      </c>
      <c r="E69" s="171" t="s">
        <v>7334</v>
      </c>
      <c r="F69" s="171" t="s">
        <v>1782</v>
      </c>
      <c r="G69" s="171" t="s">
        <v>8195</v>
      </c>
      <c r="H69" s="171" t="s">
        <v>1783</v>
      </c>
      <c r="I69" s="171" t="s">
        <v>8196</v>
      </c>
      <c r="J69" s="171" t="s">
        <v>7335</v>
      </c>
      <c r="K69" s="171" t="s">
        <v>1784</v>
      </c>
      <c r="L69" s="171" t="s">
        <v>50</v>
      </c>
      <c r="M69" s="171" t="s">
        <v>852</v>
      </c>
      <c r="N69" s="171" t="s">
        <v>1785</v>
      </c>
      <c r="O69" s="171" t="s">
        <v>1786</v>
      </c>
      <c r="P69" s="171">
        <v>0</v>
      </c>
      <c r="Q69" s="171" t="s">
        <v>48</v>
      </c>
      <c r="R69" s="171" t="s">
        <v>7548</v>
      </c>
      <c r="S69" s="172">
        <v>37970</v>
      </c>
      <c r="T69" s="171">
        <v>1800</v>
      </c>
      <c r="U69" s="173">
        <v>31485066</v>
      </c>
      <c r="V69" s="173">
        <v>38118156</v>
      </c>
      <c r="W69" s="174">
        <v>44255</v>
      </c>
      <c r="X69" s="175" t="s">
        <v>7879</v>
      </c>
      <c r="Y69" s="175" t="s">
        <v>7880</v>
      </c>
      <c r="Z69" s="175" t="s">
        <v>7932</v>
      </c>
    </row>
    <row r="70" spans="1:26" s="187" customFormat="1" ht="24.75" customHeight="1" x14ac:dyDescent="0.2">
      <c r="A70" s="171" t="s">
        <v>8268</v>
      </c>
      <c r="B70" s="175">
        <v>700376001</v>
      </c>
      <c r="C70" s="171" t="s">
        <v>1579</v>
      </c>
      <c r="D70" s="171" t="s">
        <v>1781</v>
      </c>
      <c r="E70" s="171" t="s">
        <v>7334</v>
      </c>
      <c r="F70" s="171" t="s">
        <v>1782</v>
      </c>
      <c r="G70" s="171" t="s">
        <v>8195</v>
      </c>
      <c r="H70" s="171" t="s">
        <v>1783</v>
      </c>
      <c r="I70" s="171" t="s">
        <v>8196</v>
      </c>
      <c r="J70" s="171" t="s">
        <v>7335</v>
      </c>
      <c r="K70" s="171" t="s">
        <v>1784</v>
      </c>
      <c r="L70" s="171" t="s">
        <v>50</v>
      </c>
      <c r="M70" s="171" t="s">
        <v>852</v>
      </c>
      <c r="N70" s="171" t="s">
        <v>1785</v>
      </c>
      <c r="O70" s="171" t="s">
        <v>1786</v>
      </c>
      <c r="P70" s="171">
        <v>0</v>
      </c>
      <c r="Q70" s="171" t="s">
        <v>48</v>
      </c>
      <c r="R70" s="171" t="s">
        <v>7548</v>
      </c>
      <c r="S70" s="172">
        <v>37970</v>
      </c>
      <c r="T70" s="171">
        <v>1800</v>
      </c>
      <c r="U70" s="173">
        <v>24179100</v>
      </c>
      <c r="V70" s="173">
        <v>48483750</v>
      </c>
      <c r="W70" s="174">
        <v>44255</v>
      </c>
      <c r="X70" s="175" t="s">
        <v>7879</v>
      </c>
      <c r="Y70" s="175" t="s">
        <v>7880</v>
      </c>
      <c r="Z70" s="175" t="s">
        <v>7933</v>
      </c>
    </row>
    <row r="71" spans="1:26" s="187" customFormat="1" ht="24.75" customHeight="1" x14ac:dyDescent="0.2">
      <c r="A71" s="171" t="s">
        <v>8268</v>
      </c>
      <c r="B71" s="175">
        <v>700376001</v>
      </c>
      <c r="C71" s="171" t="s">
        <v>1579</v>
      </c>
      <c r="D71" s="171" t="s">
        <v>1781</v>
      </c>
      <c r="E71" s="171" t="s">
        <v>7334</v>
      </c>
      <c r="F71" s="171" t="s">
        <v>1782</v>
      </c>
      <c r="G71" s="171" t="s">
        <v>8195</v>
      </c>
      <c r="H71" s="171" t="s">
        <v>1783</v>
      </c>
      <c r="I71" s="171" t="s">
        <v>8196</v>
      </c>
      <c r="J71" s="171" t="s">
        <v>7335</v>
      </c>
      <c r="K71" s="171" t="s">
        <v>1784</v>
      </c>
      <c r="L71" s="171" t="s">
        <v>50</v>
      </c>
      <c r="M71" s="171" t="s">
        <v>852</v>
      </c>
      <c r="N71" s="171" t="s">
        <v>1785</v>
      </c>
      <c r="O71" s="171" t="s">
        <v>1786</v>
      </c>
      <c r="P71" s="171">
        <v>0</v>
      </c>
      <c r="Q71" s="171" t="s">
        <v>48</v>
      </c>
      <c r="R71" s="171" t="s">
        <v>7548</v>
      </c>
      <c r="S71" s="172">
        <v>37970</v>
      </c>
      <c r="T71" s="171">
        <v>1800</v>
      </c>
      <c r="U71" s="173">
        <v>6982200</v>
      </c>
      <c r="V71" s="173">
        <v>13751681</v>
      </c>
      <c r="W71" s="174">
        <v>44255</v>
      </c>
      <c r="X71" s="175" t="s">
        <v>7879</v>
      </c>
      <c r="Y71" s="175" t="s">
        <v>7880</v>
      </c>
      <c r="Z71" s="175" t="s">
        <v>7934</v>
      </c>
    </row>
    <row r="72" spans="1:26" s="187" customFormat="1" ht="24.75" customHeight="1" x14ac:dyDescent="0.2">
      <c r="A72" s="171" t="s">
        <v>8268</v>
      </c>
      <c r="B72" s="175">
        <v>700376001</v>
      </c>
      <c r="C72" s="171" t="s">
        <v>1579</v>
      </c>
      <c r="D72" s="171" t="s">
        <v>1781</v>
      </c>
      <c r="E72" s="171" t="s">
        <v>7334</v>
      </c>
      <c r="F72" s="171" t="s">
        <v>1782</v>
      </c>
      <c r="G72" s="171" t="s">
        <v>8195</v>
      </c>
      <c r="H72" s="171" t="s">
        <v>1783</v>
      </c>
      <c r="I72" s="171" t="s">
        <v>8196</v>
      </c>
      <c r="J72" s="171" t="s">
        <v>7335</v>
      </c>
      <c r="K72" s="171" t="s">
        <v>1784</v>
      </c>
      <c r="L72" s="171" t="s">
        <v>50</v>
      </c>
      <c r="M72" s="171" t="s">
        <v>852</v>
      </c>
      <c r="N72" s="171" t="s">
        <v>1785</v>
      </c>
      <c r="O72" s="171" t="s">
        <v>1786</v>
      </c>
      <c r="P72" s="171">
        <v>0</v>
      </c>
      <c r="Q72" s="171" t="s">
        <v>48</v>
      </c>
      <c r="R72" s="171" t="s">
        <v>7548</v>
      </c>
      <c r="S72" s="172">
        <v>37970</v>
      </c>
      <c r="T72" s="171">
        <v>1800</v>
      </c>
      <c r="U72" s="173">
        <v>9504481</v>
      </c>
      <c r="V72" s="173">
        <v>25954544</v>
      </c>
      <c r="W72" s="174">
        <v>44255</v>
      </c>
      <c r="X72" s="175" t="s">
        <v>7879</v>
      </c>
      <c r="Y72" s="175" t="s">
        <v>7880</v>
      </c>
      <c r="Z72" s="175" t="s">
        <v>7935</v>
      </c>
    </row>
    <row r="73" spans="1:26" s="187" customFormat="1" ht="24.75" customHeight="1" x14ac:dyDescent="0.2">
      <c r="A73" s="171" t="s">
        <v>8268</v>
      </c>
      <c r="B73" s="175">
        <v>700376001</v>
      </c>
      <c r="C73" s="171" t="s">
        <v>1579</v>
      </c>
      <c r="D73" s="171" t="s">
        <v>1781</v>
      </c>
      <c r="E73" s="171" t="s">
        <v>7334</v>
      </c>
      <c r="F73" s="171" t="s">
        <v>1782</v>
      </c>
      <c r="G73" s="171" t="s">
        <v>8195</v>
      </c>
      <c r="H73" s="171" t="s">
        <v>1783</v>
      </c>
      <c r="I73" s="171" t="s">
        <v>8196</v>
      </c>
      <c r="J73" s="171" t="s">
        <v>7335</v>
      </c>
      <c r="K73" s="171" t="s">
        <v>1784</v>
      </c>
      <c r="L73" s="171" t="s">
        <v>50</v>
      </c>
      <c r="M73" s="171" t="s">
        <v>852</v>
      </c>
      <c r="N73" s="171" t="s">
        <v>1785</v>
      </c>
      <c r="O73" s="171" t="s">
        <v>1786</v>
      </c>
      <c r="P73" s="171">
        <v>0</v>
      </c>
      <c r="Q73" s="171" t="s">
        <v>48</v>
      </c>
      <c r="R73" s="171" t="s">
        <v>7548</v>
      </c>
      <c r="S73" s="172">
        <v>37970</v>
      </c>
      <c r="T73" s="171">
        <v>1800</v>
      </c>
      <c r="U73" s="173">
        <v>24049800</v>
      </c>
      <c r="V73" s="173">
        <v>59620068</v>
      </c>
      <c r="W73" s="174">
        <v>44255</v>
      </c>
      <c r="X73" s="175" t="s">
        <v>7879</v>
      </c>
      <c r="Y73" s="175" t="s">
        <v>7880</v>
      </c>
      <c r="Z73" s="175" t="s">
        <v>7936</v>
      </c>
    </row>
    <row r="74" spans="1:26" s="187" customFormat="1" ht="24.75" customHeight="1" x14ac:dyDescent="0.2">
      <c r="A74" s="171" t="s">
        <v>8268</v>
      </c>
      <c r="B74" s="175">
        <v>700376001</v>
      </c>
      <c r="C74" s="171" t="s">
        <v>1579</v>
      </c>
      <c r="D74" s="171" t="s">
        <v>1781</v>
      </c>
      <c r="E74" s="171" t="s">
        <v>7334</v>
      </c>
      <c r="F74" s="171" t="s">
        <v>1782</v>
      </c>
      <c r="G74" s="171" t="s">
        <v>8195</v>
      </c>
      <c r="H74" s="171" t="s">
        <v>1783</v>
      </c>
      <c r="I74" s="171" t="s">
        <v>8196</v>
      </c>
      <c r="J74" s="171" t="s">
        <v>7335</v>
      </c>
      <c r="K74" s="171" t="s">
        <v>1784</v>
      </c>
      <c r="L74" s="171" t="s">
        <v>50</v>
      </c>
      <c r="M74" s="171" t="s">
        <v>852</v>
      </c>
      <c r="N74" s="171" t="s">
        <v>1785</v>
      </c>
      <c r="O74" s="171" t="s">
        <v>1786</v>
      </c>
      <c r="P74" s="171">
        <v>0</v>
      </c>
      <c r="Q74" s="171" t="s">
        <v>48</v>
      </c>
      <c r="R74" s="171" t="s">
        <v>7548</v>
      </c>
      <c r="S74" s="172">
        <v>37970</v>
      </c>
      <c r="T74" s="171">
        <v>1800</v>
      </c>
      <c r="U74" s="173">
        <v>54512880</v>
      </c>
      <c r="V74" s="173">
        <v>96199200</v>
      </c>
      <c r="W74" s="174">
        <v>44255</v>
      </c>
      <c r="X74" s="175" t="s">
        <v>7879</v>
      </c>
      <c r="Y74" s="175" t="s">
        <v>7880</v>
      </c>
      <c r="Z74" s="175" t="s">
        <v>7937</v>
      </c>
    </row>
    <row r="75" spans="1:26" s="187" customFormat="1" ht="24.75" customHeight="1" x14ac:dyDescent="0.2">
      <c r="A75" s="171" t="s">
        <v>8268</v>
      </c>
      <c r="B75" s="175">
        <v>700376001</v>
      </c>
      <c r="C75" s="171" t="s">
        <v>1579</v>
      </c>
      <c r="D75" s="171" t="s">
        <v>1781</v>
      </c>
      <c r="E75" s="171" t="s">
        <v>7334</v>
      </c>
      <c r="F75" s="171" t="s">
        <v>1782</v>
      </c>
      <c r="G75" s="171" t="s">
        <v>8195</v>
      </c>
      <c r="H75" s="171" t="s">
        <v>1783</v>
      </c>
      <c r="I75" s="171" t="s">
        <v>8196</v>
      </c>
      <c r="J75" s="171" t="s">
        <v>7335</v>
      </c>
      <c r="K75" s="171" t="s">
        <v>1784</v>
      </c>
      <c r="L75" s="171" t="s">
        <v>50</v>
      </c>
      <c r="M75" s="171" t="s">
        <v>852</v>
      </c>
      <c r="N75" s="171" t="s">
        <v>1785</v>
      </c>
      <c r="O75" s="171" t="s">
        <v>1786</v>
      </c>
      <c r="P75" s="171">
        <v>0</v>
      </c>
      <c r="Q75" s="171" t="s">
        <v>48</v>
      </c>
      <c r="R75" s="171" t="s">
        <v>7548</v>
      </c>
      <c r="S75" s="172">
        <v>37970</v>
      </c>
      <c r="T75" s="171">
        <v>1800</v>
      </c>
      <c r="U75" s="173">
        <v>27335603</v>
      </c>
      <c r="V75" s="173">
        <v>59194672</v>
      </c>
      <c r="W75" s="174">
        <v>44255</v>
      </c>
      <c r="X75" s="175" t="s">
        <v>7879</v>
      </c>
      <c r="Y75" s="175" t="s">
        <v>7880</v>
      </c>
      <c r="Z75" s="175" t="s">
        <v>198</v>
      </c>
    </row>
    <row r="76" spans="1:26" s="187" customFormat="1" ht="24.75" customHeight="1" x14ac:dyDescent="0.2">
      <c r="A76" s="171" t="s">
        <v>8268</v>
      </c>
      <c r="B76" s="175">
        <v>700376001</v>
      </c>
      <c r="C76" s="171" t="s">
        <v>1579</v>
      </c>
      <c r="D76" s="171" t="s">
        <v>1781</v>
      </c>
      <c r="E76" s="171" t="s">
        <v>7334</v>
      </c>
      <c r="F76" s="171" t="s">
        <v>1782</v>
      </c>
      <c r="G76" s="171" t="s">
        <v>8195</v>
      </c>
      <c r="H76" s="171" t="s">
        <v>1783</v>
      </c>
      <c r="I76" s="171" t="s">
        <v>8196</v>
      </c>
      <c r="J76" s="171" t="s">
        <v>7335</v>
      </c>
      <c r="K76" s="171" t="s">
        <v>1784</v>
      </c>
      <c r="L76" s="171" t="s">
        <v>50</v>
      </c>
      <c r="M76" s="171" t="s">
        <v>852</v>
      </c>
      <c r="N76" s="171" t="s">
        <v>1785</v>
      </c>
      <c r="O76" s="171" t="s">
        <v>1786</v>
      </c>
      <c r="P76" s="171">
        <v>0</v>
      </c>
      <c r="Q76" s="171" t="s">
        <v>48</v>
      </c>
      <c r="R76" s="171" t="s">
        <v>7548</v>
      </c>
      <c r="S76" s="172">
        <v>37970</v>
      </c>
      <c r="T76" s="171">
        <v>1800</v>
      </c>
      <c r="U76" s="173">
        <v>36844407</v>
      </c>
      <c r="V76" s="173">
        <v>78547773</v>
      </c>
      <c r="W76" s="174">
        <v>44255</v>
      </c>
      <c r="X76" s="175" t="s">
        <v>7879</v>
      </c>
      <c r="Y76" s="175" t="s">
        <v>7880</v>
      </c>
      <c r="Z76" s="175" t="s">
        <v>7938</v>
      </c>
    </row>
    <row r="77" spans="1:26" s="187" customFormat="1" ht="24.75" customHeight="1" x14ac:dyDescent="0.2">
      <c r="A77" s="171" t="s">
        <v>8268</v>
      </c>
      <c r="B77" s="175">
        <v>700376001</v>
      </c>
      <c r="C77" s="171" t="s">
        <v>1579</v>
      </c>
      <c r="D77" s="171" t="s">
        <v>1781</v>
      </c>
      <c r="E77" s="171" t="s">
        <v>7334</v>
      </c>
      <c r="F77" s="171" t="s">
        <v>1782</v>
      </c>
      <c r="G77" s="171" t="s">
        <v>8195</v>
      </c>
      <c r="H77" s="171" t="s">
        <v>1783</v>
      </c>
      <c r="I77" s="171" t="s">
        <v>8196</v>
      </c>
      <c r="J77" s="171" t="s">
        <v>7335</v>
      </c>
      <c r="K77" s="171" t="s">
        <v>1784</v>
      </c>
      <c r="L77" s="171" t="s">
        <v>50</v>
      </c>
      <c r="M77" s="171" t="s">
        <v>852</v>
      </c>
      <c r="N77" s="171" t="s">
        <v>1785</v>
      </c>
      <c r="O77" s="171" t="s">
        <v>1786</v>
      </c>
      <c r="P77" s="171">
        <v>0</v>
      </c>
      <c r="Q77" s="171" t="s">
        <v>48</v>
      </c>
      <c r="R77" s="171" t="s">
        <v>7548</v>
      </c>
      <c r="S77" s="172">
        <v>37970</v>
      </c>
      <c r="T77" s="171">
        <v>1800</v>
      </c>
      <c r="U77" s="173">
        <v>16033200</v>
      </c>
      <c r="V77" s="173">
        <v>32066400</v>
      </c>
      <c r="W77" s="174">
        <v>44255</v>
      </c>
      <c r="X77" s="175" t="s">
        <v>7879</v>
      </c>
      <c r="Y77" s="175" t="s">
        <v>7880</v>
      </c>
      <c r="Z77" s="175" t="s">
        <v>7888</v>
      </c>
    </row>
    <row r="78" spans="1:26" s="187" customFormat="1" ht="24.75" customHeight="1" x14ac:dyDescent="0.2">
      <c r="A78" s="171" t="s">
        <v>8268</v>
      </c>
      <c r="B78" s="175">
        <v>700376001</v>
      </c>
      <c r="C78" s="171" t="s">
        <v>1579</v>
      </c>
      <c r="D78" s="171" t="s">
        <v>1781</v>
      </c>
      <c r="E78" s="171" t="s">
        <v>7334</v>
      </c>
      <c r="F78" s="171" t="s">
        <v>1782</v>
      </c>
      <c r="G78" s="171" t="s">
        <v>8195</v>
      </c>
      <c r="H78" s="171" t="s">
        <v>1783</v>
      </c>
      <c r="I78" s="171" t="s">
        <v>8196</v>
      </c>
      <c r="J78" s="171" t="s">
        <v>7335</v>
      </c>
      <c r="K78" s="171" t="s">
        <v>1784</v>
      </c>
      <c r="L78" s="171" t="s">
        <v>50</v>
      </c>
      <c r="M78" s="171" t="s">
        <v>852</v>
      </c>
      <c r="N78" s="171" t="s">
        <v>1785</v>
      </c>
      <c r="O78" s="171" t="s">
        <v>1786</v>
      </c>
      <c r="P78" s="171">
        <v>0</v>
      </c>
      <c r="Q78" s="171" t="s">
        <v>48</v>
      </c>
      <c r="R78" s="171" t="s">
        <v>7548</v>
      </c>
      <c r="S78" s="172">
        <v>37970</v>
      </c>
      <c r="T78" s="171">
        <v>1800</v>
      </c>
      <c r="U78" s="173">
        <v>32066400</v>
      </c>
      <c r="V78" s="173">
        <v>64146749</v>
      </c>
      <c r="W78" s="174">
        <v>44255</v>
      </c>
      <c r="X78" s="175" t="s">
        <v>7879</v>
      </c>
      <c r="Y78" s="175" t="s">
        <v>7880</v>
      </c>
      <c r="Z78" s="175" t="s">
        <v>7939</v>
      </c>
    </row>
    <row r="79" spans="1:26" s="187" customFormat="1" ht="24.75" customHeight="1" x14ac:dyDescent="0.2">
      <c r="A79" s="171" t="s">
        <v>8268</v>
      </c>
      <c r="B79" s="175">
        <v>700376001</v>
      </c>
      <c r="C79" s="171" t="s">
        <v>1579</v>
      </c>
      <c r="D79" s="171" t="s">
        <v>1781</v>
      </c>
      <c r="E79" s="171" t="s">
        <v>7334</v>
      </c>
      <c r="F79" s="171" t="s">
        <v>1782</v>
      </c>
      <c r="G79" s="171" t="s">
        <v>8195</v>
      </c>
      <c r="H79" s="171" t="s">
        <v>1783</v>
      </c>
      <c r="I79" s="171" t="s">
        <v>8196</v>
      </c>
      <c r="J79" s="171" t="s">
        <v>7335</v>
      </c>
      <c r="K79" s="171" t="s">
        <v>1784</v>
      </c>
      <c r="L79" s="171" t="s">
        <v>50</v>
      </c>
      <c r="M79" s="171" t="s">
        <v>852</v>
      </c>
      <c r="N79" s="171" t="s">
        <v>1785</v>
      </c>
      <c r="O79" s="171" t="s">
        <v>1786</v>
      </c>
      <c r="P79" s="171">
        <v>0</v>
      </c>
      <c r="Q79" s="171" t="s">
        <v>48</v>
      </c>
      <c r="R79" s="171" t="s">
        <v>7548</v>
      </c>
      <c r="S79" s="172">
        <v>37970</v>
      </c>
      <c r="T79" s="171">
        <v>1800</v>
      </c>
      <c r="U79" s="173">
        <v>13708386</v>
      </c>
      <c r="V79" s="173">
        <v>31986234</v>
      </c>
      <c r="W79" s="174">
        <v>44255</v>
      </c>
      <c r="X79" s="175" t="s">
        <v>7879</v>
      </c>
      <c r="Y79" s="175" t="s">
        <v>7880</v>
      </c>
      <c r="Z79" s="175" t="s">
        <v>7940</v>
      </c>
    </row>
    <row r="80" spans="1:26" s="187" customFormat="1" ht="24.75" customHeight="1" x14ac:dyDescent="0.2">
      <c r="A80" s="171" t="s">
        <v>8269</v>
      </c>
      <c r="B80" s="175">
        <v>700175006</v>
      </c>
      <c r="C80" s="171" t="s">
        <v>53</v>
      </c>
      <c r="D80" s="171" t="s">
        <v>4137</v>
      </c>
      <c r="E80" s="171" t="s">
        <v>7352</v>
      </c>
      <c r="F80" s="171" t="s">
        <v>4138</v>
      </c>
      <c r="G80" s="171" t="s">
        <v>7353</v>
      </c>
      <c r="H80" s="171" t="s">
        <v>1571</v>
      </c>
      <c r="I80" s="171" t="s">
        <v>7354</v>
      </c>
      <c r="J80" s="171" t="s">
        <v>7355</v>
      </c>
      <c r="K80" s="171" t="s">
        <v>4139</v>
      </c>
      <c r="L80" s="171" t="s">
        <v>50</v>
      </c>
      <c r="M80" s="171" t="s">
        <v>1430</v>
      </c>
      <c r="N80" s="171" t="s">
        <v>4141</v>
      </c>
      <c r="O80" s="171" t="s">
        <v>4140</v>
      </c>
      <c r="P80" s="171">
        <v>0</v>
      </c>
      <c r="Q80" s="171" t="s">
        <v>92</v>
      </c>
      <c r="R80" s="171" t="s">
        <v>7356</v>
      </c>
      <c r="S80" s="172">
        <v>37970</v>
      </c>
      <c r="T80" s="171">
        <v>1950</v>
      </c>
      <c r="U80" s="173">
        <v>36759406</v>
      </c>
      <c r="V80" s="173">
        <v>68183431</v>
      </c>
      <c r="W80" s="174">
        <v>44255</v>
      </c>
      <c r="X80" s="175" t="s">
        <v>7879</v>
      </c>
      <c r="Y80" s="175" t="s">
        <v>7880</v>
      </c>
      <c r="Z80" s="175" t="s">
        <v>7941</v>
      </c>
    </row>
    <row r="81" spans="1:26" s="187" customFormat="1" ht="24.75" customHeight="1" x14ac:dyDescent="0.2">
      <c r="A81" s="171" t="s">
        <v>8270</v>
      </c>
      <c r="B81" s="175">
        <v>702670004</v>
      </c>
      <c r="C81" s="171" t="s">
        <v>1566</v>
      </c>
      <c r="D81" s="171" t="s">
        <v>1836</v>
      </c>
      <c r="E81" s="171" t="s">
        <v>7561</v>
      </c>
      <c r="F81" s="171" t="s">
        <v>1837</v>
      </c>
      <c r="G81" s="171" t="s">
        <v>7562</v>
      </c>
      <c r="H81" s="171" t="s">
        <v>1838</v>
      </c>
      <c r="I81" s="171" t="s">
        <v>7563</v>
      </c>
      <c r="J81" s="171" t="s">
        <v>7564</v>
      </c>
      <c r="K81" s="171" t="s">
        <v>1839</v>
      </c>
      <c r="L81" s="171" t="s">
        <v>50</v>
      </c>
      <c r="M81" s="171" t="s">
        <v>1840</v>
      </c>
      <c r="N81" s="171" t="s">
        <v>1841</v>
      </c>
      <c r="O81" s="171" t="s">
        <v>1842</v>
      </c>
      <c r="P81" s="171">
        <v>0</v>
      </c>
      <c r="Q81" s="171">
        <v>93401</v>
      </c>
      <c r="R81" s="171" t="s">
        <v>7556</v>
      </c>
      <c r="S81" s="172">
        <v>37970</v>
      </c>
      <c r="T81" s="171">
        <v>2150</v>
      </c>
      <c r="U81" s="173">
        <v>37157357</v>
      </c>
      <c r="V81" s="173">
        <v>70657020</v>
      </c>
      <c r="W81" s="174">
        <v>44255</v>
      </c>
      <c r="X81" s="175" t="s">
        <v>7879</v>
      </c>
      <c r="Y81" s="175" t="s">
        <v>7880</v>
      </c>
      <c r="Z81" s="175" t="s">
        <v>230</v>
      </c>
    </row>
    <row r="82" spans="1:26" s="187" customFormat="1" ht="24.75" customHeight="1" x14ac:dyDescent="0.2">
      <c r="A82" s="171" t="s">
        <v>8270</v>
      </c>
      <c r="B82" s="175">
        <v>702670004</v>
      </c>
      <c r="C82" s="171" t="s">
        <v>1566</v>
      </c>
      <c r="D82" s="171" t="s">
        <v>1836</v>
      </c>
      <c r="E82" s="171" t="s">
        <v>7561</v>
      </c>
      <c r="F82" s="171" t="s">
        <v>1837</v>
      </c>
      <c r="G82" s="171" t="s">
        <v>7562</v>
      </c>
      <c r="H82" s="171" t="s">
        <v>1838</v>
      </c>
      <c r="I82" s="171" t="s">
        <v>7563</v>
      </c>
      <c r="J82" s="171" t="s">
        <v>7564</v>
      </c>
      <c r="K82" s="171" t="s">
        <v>1839</v>
      </c>
      <c r="L82" s="171" t="s">
        <v>50</v>
      </c>
      <c r="M82" s="171" t="s">
        <v>1840</v>
      </c>
      <c r="N82" s="171" t="s">
        <v>1841</v>
      </c>
      <c r="O82" s="171" t="s">
        <v>1842</v>
      </c>
      <c r="P82" s="171">
        <v>0</v>
      </c>
      <c r="Q82" s="171">
        <v>93401</v>
      </c>
      <c r="R82" s="171" t="s">
        <v>7556</v>
      </c>
      <c r="S82" s="172">
        <v>37970</v>
      </c>
      <c r="T82" s="171">
        <v>2150</v>
      </c>
      <c r="U82" s="173">
        <v>7023076</v>
      </c>
      <c r="V82" s="173">
        <v>13863908</v>
      </c>
      <c r="W82" s="174">
        <v>44255</v>
      </c>
      <c r="X82" s="175" t="s">
        <v>7879</v>
      </c>
      <c r="Y82" s="175" t="s">
        <v>7880</v>
      </c>
      <c r="Z82" s="175" t="s">
        <v>7882</v>
      </c>
    </row>
    <row r="83" spans="1:26" s="187" customFormat="1" ht="24.75" customHeight="1" x14ac:dyDescent="0.2">
      <c r="A83" s="171" t="s">
        <v>8270</v>
      </c>
      <c r="B83" s="175">
        <v>702670004</v>
      </c>
      <c r="C83" s="171" t="s">
        <v>1566</v>
      </c>
      <c r="D83" s="171" t="s">
        <v>1836</v>
      </c>
      <c r="E83" s="171" t="s">
        <v>7561</v>
      </c>
      <c r="F83" s="171" t="s">
        <v>1837</v>
      </c>
      <c r="G83" s="171" t="s">
        <v>7562</v>
      </c>
      <c r="H83" s="171" t="s">
        <v>1838</v>
      </c>
      <c r="I83" s="171" t="s">
        <v>7563</v>
      </c>
      <c r="J83" s="171" t="s">
        <v>7564</v>
      </c>
      <c r="K83" s="171" t="s">
        <v>1839</v>
      </c>
      <c r="L83" s="171" t="s">
        <v>50</v>
      </c>
      <c r="M83" s="171" t="s">
        <v>1840</v>
      </c>
      <c r="N83" s="171" t="s">
        <v>1841</v>
      </c>
      <c r="O83" s="171" t="s">
        <v>1842</v>
      </c>
      <c r="P83" s="171">
        <v>0</v>
      </c>
      <c r="Q83" s="171">
        <v>93401</v>
      </c>
      <c r="R83" s="171" t="s">
        <v>7556</v>
      </c>
      <c r="S83" s="172">
        <v>37970</v>
      </c>
      <c r="T83" s="171">
        <v>2150</v>
      </c>
      <c r="U83" s="173">
        <v>913892</v>
      </c>
      <c r="V83" s="173">
        <v>27467974</v>
      </c>
      <c r="W83" s="174">
        <v>44255</v>
      </c>
      <c r="X83" s="175" t="s">
        <v>7879</v>
      </c>
      <c r="Y83" s="175" t="s">
        <v>7880</v>
      </c>
      <c r="Z83" s="175" t="s">
        <v>7911</v>
      </c>
    </row>
    <row r="84" spans="1:26" s="187" customFormat="1" ht="24.75" customHeight="1" x14ac:dyDescent="0.2">
      <c r="A84" s="171" t="s">
        <v>8270</v>
      </c>
      <c r="B84" s="175">
        <v>702670004</v>
      </c>
      <c r="C84" s="171" t="s">
        <v>1566</v>
      </c>
      <c r="D84" s="171" t="s">
        <v>1836</v>
      </c>
      <c r="E84" s="171" t="s">
        <v>7561</v>
      </c>
      <c r="F84" s="171" t="s">
        <v>1837</v>
      </c>
      <c r="G84" s="171" t="s">
        <v>7562</v>
      </c>
      <c r="H84" s="171" t="s">
        <v>1838</v>
      </c>
      <c r="I84" s="171" t="s">
        <v>7563</v>
      </c>
      <c r="J84" s="171" t="s">
        <v>7564</v>
      </c>
      <c r="K84" s="171" t="s">
        <v>1839</v>
      </c>
      <c r="L84" s="171" t="s">
        <v>50</v>
      </c>
      <c r="M84" s="171" t="s">
        <v>1840</v>
      </c>
      <c r="N84" s="171" t="s">
        <v>1841</v>
      </c>
      <c r="O84" s="171" t="s">
        <v>1842</v>
      </c>
      <c r="P84" s="171">
        <v>0</v>
      </c>
      <c r="Q84" s="171">
        <v>93401</v>
      </c>
      <c r="R84" s="171" t="s">
        <v>7556</v>
      </c>
      <c r="S84" s="172">
        <v>37970</v>
      </c>
      <c r="T84" s="171">
        <v>2150</v>
      </c>
      <c r="U84" s="173">
        <v>225131</v>
      </c>
      <c r="V84" s="173">
        <v>8889261</v>
      </c>
      <c r="W84" s="174">
        <v>44255</v>
      </c>
      <c r="X84" s="175" t="s">
        <v>7879</v>
      </c>
      <c r="Y84" s="175" t="s">
        <v>7880</v>
      </c>
      <c r="Z84" s="175" t="s">
        <v>7942</v>
      </c>
    </row>
    <row r="85" spans="1:26" s="187" customFormat="1" ht="24.75" customHeight="1" x14ac:dyDescent="0.2">
      <c r="A85" s="171" t="s">
        <v>8270</v>
      </c>
      <c r="B85" s="175">
        <v>702670004</v>
      </c>
      <c r="C85" s="171" t="s">
        <v>1566</v>
      </c>
      <c r="D85" s="171" t="s">
        <v>1836</v>
      </c>
      <c r="E85" s="171" t="s">
        <v>7561</v>
      </c>
      <c r="F85" s="171" t="s">
        <v>1837</v>
      </c>
      <c r="G85" s="171" t="s">
        <v>7562</v>
      </c>
      <c r="H85" s="171" t="s">
        <v>1838</v>
      </c>
      <c r="I85" s="171" t="s">
        <v>7563</v>
      </c>
      <c r="J85" s="171" t="s">
        <v>7564</v>
      </c>
      <c r="K85" s="171" t="s">
        <v>1839</v>
      </c>
      <c r="L85" s="171" t="s">
        <v>50</v>
      </c>
      <c r="M85" s="171" t="s">
        <v>1840</v>
      </c>
      <c r="N85" s="171" t="s">
        <v>1841</v>
      </c>
      <c r="O85" s="171" t="s">
        <v>1842</v>
      </c>
      <c r="P85" s="171">
        <v>0</v>
      </c>
      <c r="Q85" s="171">
        <v>93401</v>
      </c>
      <c r="R85" s="171" t="s">
        <v>7556</v>
      </c>
      <c r="S85" s="172">
        <v>37970</v>
      </c>
      <c r="T85" s="171">
        <v>2150</v>
      </c>
      <c r="U85" s="173">
        <v>19210250</v>
      </c>
      <c r="V85" s="173">
        <v>36769200</v>
      </c>
      <c r="W85" s="174">
        <v>44255</v>
      </c>
      <c r="X85" s="175" t="s">
        <v>7879</v>
      </c>
      <c r="Y85" s="175" t="s">
        <v>7880</v>
      </c>
      <c r="Z85" s="175" t="s">
        <v>7943</v>
      </c>
    </row>
    <row r="86" spans="1:26" s="187" customFormat="1" ht="24.75" customHeight="1" x14ac:dyDescent="0.2">
      <c r="A86" s="171" t="s">
        <v>8270</v>
      </c>
      <c r="B86" s="175">
        <v>702670004</v>
      </c>
      <c r="C86" s="171" t="s">
        <v>1566</v>
      </c>
      <c r="D86" s="171" t="s">
        <v>1836</v>
      </c>
      <c r="E86" s="171" t="s">
        <v>7561</v>
      </c>
      <c r="F86" s="171" t="s">
        <v>1837</v>
      </c>
      <c r="G86" s="171" t="s">
        <v>7562</v>
      </c>
      <c r="H86" s="171" t="s">
        <v>1838</v>
      </c>
      <c r="I86" s="171" t="s">
        <v>7563</v>
      </c>
      <c r="J86" s="171" t="s">
        <v>7564</v>
      </c>
      <c r="K86" s="171" t="s">
        <v>1839</v>
      </c>
      <c r="L86" s="171" t="s">
        <v>50</v>
      </c>
      <c r="M86" s="171" t="s">
        <v>1840</v>
      </c>
      <c r="N86" s="171" t="s">
        <v>1841</v>
      </c>
      <c r="O86" s="171" t="s">
        <v>1842</v>
      </c>
      <c r="P86" s="171">
        <v>0</v>
      </c>
      <c r="Q86" s="171">
        <v>93401</v>
      </c>
      <c r="R86" s="171" t="s">
        <v>7556</v>
      </c>
      <c r="S86" s="172">
        <v>37970</v>
      </c>
      <c r="T86" s="171">
        <v>2150</v>
      </c>
      <c r="U86" s="173">
        <v>5969695</v>
      </c>
      <c r="V86" s="173">
        <v>7974688</v>
      </c>
      <c r="W86" s="174">
        <v>44255</v>
      </c>
      <c r="X86" s="175" t="s">
        <v>7879</v>
      </c>
      <c r="Y86" s="175" t="s">
        <v>7880</v>
      </c>
      <c r="Z86" s="175" t="s">
        <v>7944</v>
      </c>
    </row>
    <row r="87" spans="1:26" s="187" customFormat="1" ht="24.75" customHeight="1" x14ac:dyDescent="0.2">
      <c r="A87" s="171" t="s">
        <v>8270</v>
      </c>
      <c r="B87" s="175">
        <v>702670004</v>
      </c>
      <c r="C87" s="171" t="s">
        <v>1566</v>
      </c>
      <c r="D87" s="171" t="s">
        <v>1836</v>
      </c>
      <c r="E87" s="171" t="s">
        <v>7561</v>
      </c>
      <c r="F87" s="171" t="s">
        <v>1837</v>
      </c>
      <c r="G87" s="171" t="s">
        <v>7562</v>
      </c>
      <c r="H87" s="171" t="s">
        <v>1838</v>
      </c>
      <c r="I87" s="171" t="s">
        <v>7563</v>
      </c>
      <c r="J87" s="171" t="s">
        <v>7564</v>
      </c>
      <c r="K87" s="171" t="s">
        <v>1839</v>
      </c>
      <c r="L87" s="171" t="s">
        <v>50</v>
      </c>
      <c r="M87" s="171" t="s">
        <v>1840</v>
      </c>
      <c r="N87" s="171" t="s">
        <v>1841</v>
      </c>
      <c r="O87" s="171" t="s">
        <v>1842</v>
      </c>
      <c r="P87" s="171">
        <v>0</v>
      </c>
      <c r="Q87" s="171">
        <v>93401</v>
      </c>
      <c r="R87" s="171" t="s">
        <v>7556</v>
      </c>
      <c r="S87" s="172">
        <v>37970</v>
      </c>
      <c r="T87" s="171">
        <v>2150</v>
      </c>
      <c r="U87" s="173">
        <v>4294053</v>
      </c>
      <c r="V87" s="173">
        <v>8112364</v>
      </c>
      <c r="W87" s="174">
        <v>44255</v>
      </c>
      <c r="X87" s="175" t="s">
        <v>7879</v>
      </c>
      <c r="Y87" s="175" t="s">
        <v>7880</v>
      </c>
      <c r="Z87" s="175" t="s">
        <v>7945</v>
      </c>
    </row>
    <row r="88" spans="1:26" s="187" customFormat="1" ht="24.75" customHeight="1" x14ac:dyDescent="0.2">
      <c r="A88" s="171" t="s">
        <v>8270</v>
      </c>
      <c r="B88" s="175">
        <v>702670004</v>
      </c>
      <c r="C88" s="171" t="s">
        <v>1566</v>
      </c>
      <c r="D88" s="171" t="s">
        <v>1836</v>
      </c>
      <c r="E88" s="171" t="s">
        <v>7561</v>
      </c>
      <c r="F88" s="171" t="s">
        <v>1837</v>
      </c>
      <c r="G88" s="171" t="s">
        <v>7562</v>
      </c>
      <c r="H88" s="171" t="s">
        <v>1838</v>
      </c>
      <c r="I88" s="171" t="s">
        <v>7563</v>
      </c>
      <c r="J88" s="171" t="s">
        <v>7564</v>
      </c>
      <c r="K88" s="171" t="s">
        <v>1839</v>
      </c>
      <c r="L88" s="171" t="s">
        <v>50</v>
      </c>
      <c r="M88" s="171" t="s">
        <v>1840</v>
      </c>
      <c r="N88" s="171" t="s">
        <v>1841</v>
      </c>
      <c r="O88" s="171" t="s">
        <v>1842</v>
      </c>
      <c r="P88" s="171">
        <v>0</v>
      </c>
      <c r="Q88" s="171">
        <v>93401</v>
      </c>
      <c r="R88" s="171" t="s">
        <v>7556</v>
      </c>
      <c r="S88" s="172">
        <v>37970</v>
      </c>
      <c r="T88" s="171">
        <v>2150</v>
      </c>
      <c r="U88" s="173">
        <v>3822849</v>
      </c>
      <c r="V88" s="173">
        <v>9055657</v>
      </c>
      <c r="W88" s="174">
        <v>44255</v>
      </c>
      <c r="X88" s="175" t="s">
        <v>7879</v>
      </c>
      <c r="Y88" s="175" t="s">
        <v>7880</v>
      </c>
      <c r="Z88" s="175" t="s">
        <v>7917</v>
      </c>
    </row>
    <row r="89" spans="1:26" s="187" customFormat="1" ht="24.75" customHeight="1" x14ac:dyDescent="0.2">
      <c r="A89" s="171" t="s">
        <v>8270</v>
      </c>
      <c r="B89" s="175">
        <v>702670004</v>
      </c>
      <c r="C89" s="171" t="s">
        <v>1566</v>
      </c>
      <c r="D89" s="171" t="s">
        <v>1836</v>
      </c>
      <c r="E89" s="171" t="s">
        <v>7561</v>
      </c>
      <c r="F89" s="171" t="s">
        <v>1837</v>
      </c>
      <c r="G89" s="171" t="s">
        <v>7562</v>
      </c>
      <c r="H89" s="171" t="s">
        <v>1838</v>
      </c>
      <c r="I89" s="171" t="s">
        <v>7563</v>
      </c>
      <c r="J89" s="171" t="s">
        <v>7564</v>
      </c>
      <c r="K89" s="171" t="s">
        <v>1839</v>
      </c>
      <c r="L89" s="171" t="s">
        <v>50</v>
      </c>
      <c r="M89" s="171" t="s">
        <v>1840</v>
      </c>
      <c r="N89" s="171" t="s">
        <v>1841</v>
      </c>
      <c r="O89" s="171" t="s">
        <v>1842</v>
      </c>
      <c r="P89" s="171">
        <v>0</v>
      </c>
      <c r="Q89" s="171">
        <v>93401</v>
      </c>
      <c r="R89" s="171" t="s">
        <v>7556</v>
      </c>
      <c r="S89" s="172">
        <v>37970</v>
      </c>
      <c r="T89" s="171">
        <v>2150</v>
      </c>
      <c r="U89" s="173">
        <v>0</v>
      </c>
      <c r="V89" s="173">
        <v>0</v>
      </c>
      <c r="W89" s="174">
        <v>44255</v>
      </c>
      <c r="X89" s="175" t="s">
        <v>7879</v>
      </c>
      <c r="Y89" s="175" t="s">
        <v>7880</v>
      </c>
      <c r="Z89" s="175" t="s">
        <v>7946</v>
      </c>
    </row>
    <row r="90" spans="1:26" s="187" customFormat="1" ht="24.75" customHeight="1" x14ac:dyDescent="0.2">
      <c r="A90" s="171" t="s">
        <v>8270</v>
      </c>
      <c r="B90" s="175">
        <v>702670004</v>
      </c>
      <c r="C90" s="171" t="s">
        <v>1566</v>
      </c>
      <c r="D90" s="171" t="s">
        <v>1836</v>
      </c>
      <c r="E90" s="171" t="s">
        <v>7561</v>
      </c>
      <c r="F90" s="171" t="s">
        <v>1837</v>
      </c>
      <c r="G90" s="171" t="s">
        <v>7562</v>
      </c>
      <c r="H90" s="171" t="s">
        <v>1838</v>
      </c>
      <c r="I90" s="171" t="s">
        <v>7563</v>
      </c>
      <c r="J90" s="171" t="s">
        <v>7564</v>
      </c>
      <c r="K90" s="171" t="s">
        <v>1839</v>
      </c>
      <c r="L90" s="171" t="s">
        <v>50</v>
      </c>
      <c r="M90" s="171" t="s">
        <v>1840</v>
      </c>
      <c r="N90" s="171" t="s">
        <v>1841</v>
      </c>
      <c r="O90" s="171" t="s">
        <v>1842</v>
      </c>
      <c r="P90" s="171">
        <v>0</v>
      </c>
      <c r="Q90" s="171">
        <v>93401</v>
      </c>
      <c r="R90" s="171" t="s">
        <v>7556</v>
      </c>
      <c r="S90" s="172">
        <v>37970</v>
      </c>
      <c r="T90" s="171">
        <v>2150</v>
      </c>
      <c r="U90" s="173">
        <v>25522268</v>
      </c>
      <c r="V90" s="173">
        <v>63746240</v>
      </c>
      <c r="W90" s="174">
        <v>44255</v>
      </c>
      <c r="X90" s="175" t="s">
        <v>7879</v>
      </c>
      <c r="Y90" s="175" t="s">
        <v>7880</v>
      </c>
      <c r="Z90" s="175" t="s">
        <v>7881</v>
      </c>
    </row>
    <row r="91" spans="1:26" s="187" customFormat="1" ht="24.75" customHeight="1" x14ac:dyDescent="0.2">
      <c r="A91" s="171" t="s">
        <v>8270</v>
      </c>
      <c r="B91" s="175">
        <v>702670004</v>
      </c>
      <c r="C91" s="171" t="s">
        <v>1566</v>
      </c>
      <c r="D91" s="171" t="s">
        <v>1836</v>
      </c>
      <c r="E91" s="171" t="s">
        <v>7561</v>
      </c>
      <c r="F91" s="171" t="s">
        <v>1837</v>
      </c>
      <c r="G91" s="171" t="s">
        <v>7562</v>
      </c>
      <c r="H91" s="171" t="s">
        <v>1838</v>
      </c>
      <c r="I91" s="171" t="s">
        <v>7563</v>
      </c>
      <c r="J91" s="171" t="s">
        <v>7564</v>
      </c>
      <c r="K91" s="171" t="s">
        <v>1839</v>
      </c>
      <c r="L91" s="171" t="s">
        <v>50</v>
      </c>
      <c r="M91" s="171" t="s">
        <v>1840</v>
      </c>
      <c r="N91" s="171" t="s">
        <v>1841</v>
      </c>
      <c r="O91" s="171" t="s">
        <v>1842</v>
      </c>
      <c r="P91" s="171">
        <v>0</v>
      </c>
      <c r="Q91" s="171">
        <v>93401</v>
      </c>
      <c r="R91" s="171" t="s">
        <v>7556</v>
      </c>
      <c r="S91" s="172">
        <v>37970</v>
      </c>
      <c r="T91" s="171">
        <v>2150</v>
      </c>
      <c r="U91" s="173">
        <v>0</v>
      </c>
      <c r="V91" s="173">
        <v>2016627</v>
      </c>
      <c r="W91" s="174">
        <v>44255</v>
      </c>
      <c r="X91" s="175" t="s">
        <v>7879</v>
      </c>
      <c r="Y91" s="175" t="s">
        <v>7880</v>
      </c>
      <c r="Z91" s="175" t="s">
        <v>7947</v>
      </c>
    </row>
    <row r="92" spans="1:26" s="187" customFormat="1" ht="24.75" customHeight="1" x14ac:dyDescent="0.2">
      <c r="A92" s="171" t="s">
        <v>8270</v>
      </c>
      <c r="B92" s="175">
        <v>702670004</v>
      </c>
      <c r="C92" s="171" t="s">
        <v>1566</v>
      </c>
      <c r="D92" s="171" t="s">
        <v>1836</v>
      </c>
      <c r="E92" s="171" t="s">
        <v>7561</v>
      </c>
      <c r="F92" s="171" t="s">
        <v>1837</v>
      </c>
      <c r="G92" s="171" t="s">
        <v>7562</v>
      </c>
      <c r="H92" s="171" t="s">
        <v>1838</v>
      </c>
      <c r="I92" s="171" t="s">
        <v>7563</v>
      </c>
      <c r="J92" s="171" t="s">
        <v>7564</v>
      </c>
      <c r="K92" s="171" t="s">
        <v>1839</v>
      </c>
      <c r="L92" s="171" t="s">
        <v>50</v>
      </c>
      <c r="M92" s="171" t="s">
        <v>1840</v>
      </c>
      <c r="N92" s="171" t="s">
        <v>1841</v>
      </c>
      <c r="O92" s="171" t="s">
        <v>1842</v>
      </c>
      <c r="P92" s="171">
        <v>0</v>
      </c>
      <c r="Q92" s="171">
        <v>93401</v>
      </c>
      <c r="R92" s="171" t="s">
        <v>7556</v>
      </c>
      <c r="S92" s="172">
        <v>37970</v>
      </c>
      <c r="T92" s="171">
        <v>2150</v>
      </c>
      <c r="U92" s="173">
        <v>12024900</v>
      </c>
      <c r="V92" s="173">
        <v>13038612</v>
      </c>
      <c r="W92" s="174">
        <v>44255</v>
      </c>
      <c r="X92" s="175" t="s">
        <v>7879</v>
      </c>
      <c r="Y92" s="175" t="s">
        <v>7880</v>
      </c>
      <c r="Z92" s="175" t="s">
        <v>78</v>
      </c>
    </row>
    <row r="93" spans="1:26" s="187" customFormat="1" ht="24.75" customHeight="1" x14ac:dyDescent="0.2">
      <c r="A93" s="171" t="s">
        <v>8270</v>
      </c>
      <c r="B93" s="175">
        <v>702670004</v>
      </c>
      <c r="C93" s="171" t="s">
        <v>1566</v>
      </c>
      <c r="D93" s="171" t="s">
        <v>1836</v>
      </c>
      <c r="E93" s="171" t="s">
        <v>7561</v>
      </c>
      <c r="F93" s="171" t="s">
        <v>1837</v>
      </c>
      <c r="G93" s="171" t="s">
        <v>7562</v>
      </c>
      <c r="H93" s="171" t="s">
        <v>1838</v>
      </c>
      <c r="I93" s="171" t="s">
        <v>7563</v>
      </c>
      <c r="J93" s="171" t="s">
        <v>7564</v>
      </c>
      <c r="K93" s="171" t="s">
        <v>1839</v>
      </c>
      <c r="L93" s="171" t="s">
        <v>50</v>
      </c>
      <c r="M93" s="171" t="s">
        <v>1840</v>
      </c>
      <c r="N93" s="171" t="s">
        <v>1841</v>
      </c>
      <c r="O93" s="171" t="s">
        <v>1842</v>
      </c>
      <c r="P93" s="171">
        <v>0</v>
      </c>
      <c r="Q93" s="171">
        <v>93401</v>
      </c>
      <c r="R93" s="171" t="s">
        <v>7556</v>
      </c>
      <c r="S93" s="172">
        <v>37970</v>
      </c>
      <c r="T93" s="171">
        <v>2150</v>
      </c>
      <c r="U93" s="173">
        <v>18307639</v>
      </c>
      <c r="V93" s="173">
        <v>28822772</v>
      </c>
      <c r="W93" s="174">
        <v>44255</v>
      </c>
      <c r="X93" s="175" t="s">
        <v>7879</v>
      </c>
      <c r="Y93" s="175" t="s">
        <v>7880</v>
      </c>
      <c r="Z93" s="175" t="s">
        <v>7928</v>
      </c>
    </row>
    <row r="94" spans="1:26" s="187" customFormat="1" ht="24.75" customHeight="1" x14ac:dyDescent="0.2">
      <c r="A94" s="171" t="s">
        <v>8270</v>
      </c>
      <c r="B94" s="175">
        <v>702670004</v>
      </c>
      <c r="C94" s="171" t="s">
        <v>1566</v>
      </c>
      <c r="D94" s="171" t="s">
        <v>1836</v>
      </c>
      <c r="E94" s="171" t="s">
        <v>7561</v>
      </c>
      <c r="F94" s="171" t="s">
        <v>1837</v>
      </c>
      <c r="G94" s="171" t="s">
        <v>7562</v>
      </c>
      <c r="H94" s="171" t="s">
        <v>1838</v>
      </c>
      <c r="I94" s="171" t="s">
        <v>7563</v>
      </c>
      <c r="J94" s="171" t="s">
        <v>7564</v>
      </c>
      <c r="K94" s="171" t="s">
        <v>1839</v>
      </c>
      <c r="L94" s="171" t="s">
        <v>50</v>
      </c>
      <c r="M94" s="171" t="s">
        <v>1840</v>
      </c>
      <c r="N94" s="171" t="s">
        <v>1841</v>
      </c>
      <c r="O94" s="171" t="s">
        <v>1842</v>
      </c>
      <c r="P94" s="171">
        <v>0</v>
      </c>
      <c r="Q94" s="171">
        <v>93401</v>
      </c>
      <c r="R94" s="171" t="s">
        <v>7556</v>
      </c>
      <c r="S94" s="172">
        <v>37970</v>
      </c>
      <c r="T94" s="171">
        <v>2150</v>
      </c>
      <c r="U94" s="173">
        <v>18563810</v>
      </c>
      <c r="V94" s="173">
        <v>35396808</v>
      </c>
      <c r="W94" s="174">
        <v>44255</v>
      </c>
      <c r="X94" s="175" t="s">
        <v>7879</v>
      </c>
      <c r="Y94" s="175" t="s">
        <v>7880</v>
      </c>
      <c r="Z94" s="175" t="s">
        <v>7948</v>
      </c>
    </row>
    <row r="95" spans="1:26" s="187" customFormat="1" ht="24.75" customHeight="1" x14ac:dyDescent="0.2">
      <c r="A95" s="171" t="s">
        <v>8270</v>
      </c>
      <c r="B95" s="175">
        <v>702670004</v>
      </c>
      <c r="C95" s="171" t="s">
        <v>1566</v>
      </c>
      <c r="D95" s="171" t="s">
        <v>1836</v>
      </c>
      <c r="E95" s="171" t="s">
        <v>7561</v>
      </c>
      <c r="F95" s="171" t="s">
        <v>1837</v>
      </c>
      <c r="G95" s="171" t="s">
        <v>7562</v>
      </c>
      <c r="H95" s="171" t="s">
        <v>1838</v>
      </c>
      <c r="I95" s="171" t="s">
        <v>7563</v>
      </c>
      <c r="J95" s="171" t="s">
        <v>7564</v>
      </c>
      <c r="K95" s="171" t="s">
        <v>1839</v>
      </c>
      <c r="L95" s="171" t="s">
        <v>50</v>
      </c>
      <c r="M95" s="171" t="s">
        <v>1840</v>
      </c>
      <c r="N95" s="171" t="s">
        <v>1841</v>
      </c>
      <c r="O95" s="171" t="s">
        <v>1842</v>
      </c>
      <c r="P95" s="171">
        <v>0</v>
      </c>
      <c r="Q95" s="171">
        <v>93401</v>
      </c>
      <c r="R95" s="171" t="s">
        <v>7556</v>
      </c>
      <c r="S95" s="172">
        <v>37970</v>
      </c>
      <c r="T95" s="171">
        <v>2150</v>
      </c>
      <c r="U95" s="173">
        <v>0</v>
      </c>
      <c r="V95" s="173">
        <v>6854193</v>
      </c>
      <c r="W95" s="174">
        <v>44255</v>
      </c>
      <c r="X95" s="175" t="s">
        <v>7879</v>
      </c>
      <c r="Y95" s="175" t="s">
        <v>7880</v>
      </c>
      <c r="Z95" s="175" t="s">
        <v>7899</v>
      </c>
    </row>
    <row r="96" spans="1:26" s="187" customFormat="1" ht="24.75" customHeight="1" x14ac:dyDescent="0.2">
      <c r="A96" s="171" t="s">
        <v>8270</v>
      </c>
      <c r="B96" s="175">
        <v>702670004</v>
      </c>
      <c r="C96" s="171" t="s">
        <v>1566</v>
      </c>
      <c r="D96" s="171" t="s">
        <v>1836</v>
      </c>
      <c r="E96" s="171" t="s">
        <v>7561</v>
      </c>
      <c r="F96" s="171" t="s">
        <v>1837</v>
      </c>
      <c r="G96" s="171" t="s">
        <v>7562</v>
      </c>
      <c r="H96" s="171" t="s">
        <v>1838</v>
      </c>
      <c r="I96" s="171" t="s">
        <v>7563</v>
      </c>
      <c r="J96" s="171" t="s">
        <v>7564</v>
      </c>
      <c r="K96" s="171" t="s">
        <v>1839</v>
      </c>
      <c r="L96" s="171" t="s">
        <v>50</v>
      </c>
      <c r="M96" s="171" t="s">
        <v>1840</v>
      </c>
      <c r="N96" s="171" t="s">
        <v>1841</v>
      </c>
      <c r="O96" s="171" t="s">
        <v>1842</v>
      </c>
      <c r="P96" s="171">
        <v>0</v>
      </c>
      <c r="Q96" s="171">
        <v>93401</v>
      </c>
      <c r="R96" s="171" t="s">
        <v>7556</v>
      </c>
      <c r="S96" s="172">
        <v>37970</v>
      </c>
      <c r="T96" s="171">
        <v>2150</v>
      </c>
      <c r="U96" s="173">
        <v>0</v>
      </c>
      <c r="V96" s="173">
        <v>3083803</v>
      </c>
      <c r="W96" s="174">
        <v>44255</v>
      </c>
      <c r="X96" s="175" t="s">
        <v>7879</v>
      </c>
      <c r="Y96" s="175" t="s">
        <v>7880</v>
      </c>
      <c r="Z96" s="175" t="s">
        <v>198</v>
      </c>
    </row>
    <row r="97" spans="1:26" s="187" customFormat="1" ht="24.75" customHeight="1" x14ac:dyDescent="0.2">
      <c r="A97" s="171" t="s">
        <v>8270</v>
      </c>
      <c r="B97" s="175">
        <v>702670004</v>
      </c>
      <c r="C97" s="171" t="s">
        <v>1566</v>
      </c>
      <c r="D97" s="171" t="s">
        <v>1836</v>
      </c>
      <c r="E97" s="171" t="s">
        <v>7561</v>
      </c>
      <c r="F97" s="171" t="s">
        <v>1837</v>
      </c>
      <c r="G97" s="171" t="s">
        <v>7562</v>
      </c>
      <c r="H97" s="171" t="s">
        <v>1838</v>
      </c>
      <c r="I97" s="171" t="s">
        <v>7563</v>
      </c>
      <c r="J97" s="171" t="s">
        <v>7564</v>
      </c>
      <c r="K97" s="171" t="s">
        <v>1839</v>
      </c>
      <c r="L97" s="171" t="s">
        <v>50</v>
      </c>
      <c r="M97" s="171" t="s">
        <v>1840</v>
      </c>
      <c r="N97" s="171" t="s">
        <v>1841</v>
      </c>
      <c r="O97" s="171" t="s">
        <v>1842</v>
      </c>
      <c r="P97" s="171">
        <v>0</v>
      </c>
      <c r="Q97" s="171">
        <v>93401</v>
      </c>
      <c r="R97" s="171" t="s">
        <v>7556</v>
      </c>
      <c r="S97" s="172">
        <v>37970</v>
      </c>
      <c r="T97" s="171">
        <v>2150</v>
      </c>
      <c r="U97" s="173">
        <v>6442674</v>
      </c>
      <c r="V97" s="173">
        <v>12992236</v>
      </c>
      <c r="W97" s="174">
        <v>44255</v>
      </c>
      <c r="X97" s="175" t="s">
        <v>7879</v>
      </c>
      <c r="Y97" s="175" t="s">
        <v>7880</v>
      </c>
      <c r="Z97" s="175" t="s">
        <v>7889</v>
      </c>
    </row>
    <row r="98" spans="1:26" s="187" customFormat="1" ht="24.75" customHeight="1" x14ac:dyDescent="0.2">
      <c r="A98" s="171" t="s">
        <v>8271</v>
      </c>
      <c r="B98" s="175">
        <v>711620001</v>
      </c>
      <c r="C98" s="171" t="s">
        <v>81</v>
      </c>
      <c r="D98" s="171" t="s">
        <v>935</v>
      </c>
      <c r="E98" s="171" t="s">
        <v>7193</v>
      </c>
      <c r="F98" s="171" t="s">
        <v>936</v>
      </c>
      <c r="G98" s="171" t="s">
        <v>7194</v>
      </c>
      <c r="H98" s="171" t="s">
        <v>7195</v>
      </c>
      <c r="I98" s="171" t="s">
        <v>6721</v>
      </c>
      <c r="J98" s="171" t="s">
        <v>937</v>
      </c>
      <c r="K98" s="171" t="s">
        <v>938</v>
      </c>
      <c r="L98" s="171" t="s">
        <v>50</v>
      </c>
      <c r="M98" s="171" t="s">
        <v>671</v>
      </c>
      <c r="N98" s="171">
        <v>225589874</v>
      </c>
      <c r="O98" s="171" t="s">
        <v>6615</v>
      </c>
      <c r="P98" s="171">
        <v>0</v>
      </c>
      <c r="Q98" s="171">
        <v>93401</v>
      </c>
      <c r="R98" s="171" t="s">
        <v>7244</v>
      </c>
      <c r="S98" s="172">
        <v>37970</v>
      </c>
      <c r="T98" s="171">
        <v>2260</v>
      </c>
      <c r="U98" s="173">
        <v>7413200</v>
      </c>
      <c r="V98" s="173">
        <v>14826400</v>
      </c>
      <c r="W98" s="174">
        <v>44255</v>
      </c>
      <c r="X98" s="175" t="s">
        <v>7879</v>
      </c>
      <c r="Y98" s="175" t="s">
        <v>7880</v>
      </c>
      <c r="Z98" s="175" t="s">
        <v>7942</v>
      </c>
    </row>
    <row r="99" spans="1:26" s="187" customFormat="1" ht="24.75" customHeight="1" x14ac:dyDescent="0.2">
      <c r="A99" s="171" t="s">
        <v>8271</v>
      </c>
      <c r="B99" s="175">
        <v>711620001</v>
      </c>
      <c r="C99" s="171" t="s">
        <v>81</v>
      </c>
      <c r="D99" s="171" t="s">
        <v>935</v>
      </c>
      <c r="E99" s="171" t="s">
        <v>7193</v>
      </c>
      <c r="F99" s="171" t="s">
        <v>936</v>
      </c>
      <c r="G99" s="171" t="s">
        <v>7194</v>
      </c>
      <c r="H99" s="171" t="s">
        <v>7195</v>
      </c>
      <c r="I99" s="171" t="s">
        <v>6721</v>
      </c>
      <c r="J99" s="171" t="s">
        <v>937</v>
      </c>
      <c r="K99" s="171" t="s">
        <v>938</v>
      </c>
      <c r="L99" s="171" t="s">
        <v>50</v>
      </c>
      <c r="M99" s="171" t="s">
        <v>671</v>
      </c>
      <c r="N99" s="171">
        <v>225589874</v>
      </c>
      <c r="O99" s="171" t="s">
        <v>6615</v>
      </c>
      <c r="P99" s="171">
        <v>0</v>
      </c>
      <c r="Q99" s="171">
        <v>93401</v>
      </c>
      <c r="R99" s="171" t="s">
        <v>7244</v>
      </c>
      <c r="S99" s="172">
        <v>37970</v>
      </c>
      <c r="T99" s="171">
        <v>2260</v>
      </c>
      <c r="U99" s="173">
        <v>58182414</v>
      </c>
      <c r="V99" s="173">
        <v>115979514</v>
      </c>
      <c r="W99" s="174">
        <v>44255</v>
      </c>
      <c r="X99" s="175" t="s">
        <v>7879</v>
      </c>
      <c r="Y99" s="175" t="s">
        <v>7880</v>
      </c>
      <c r="Z99" s="175" t="s">
        <v>7949</v>
      </c>
    </row>
    <row r="100" spans="1:26" s="187" customFormat="1" ht="24.75" customHeight="1" x14ac:dyDescent="0.2">
      <c r="A100" s="171" t="s">
        <v>8271</v>
      </c>
      <c r="B100" s="175">
        <v>711620001</v>
      </c>
      <c r="C100" s="171" t="s">
        <v>81</v>
      </c>
      <c r="D100" s="171" t="s">
        <v>935</v>
      </c>
      <c r="E100" s="171" t="s">
        <v>7193</v>
      </c>
      <c r="F100" s="171" t="s">
        <v>936</v>
      </c>
      <c r="G100" s="171" t="s">
        <v>7194</v>
      </c>
      <c r="H100" s="171" t="s">
        <v>7195</v>
      </c>
      <c r="I100" s="171" t="s">
        <v>6721</v>
      </c>
      <c r="J100" s="171" t="s">
        <v>937</v>
      </c>
      <c r="K100" s="171" t="s">
        <v>938</v>
      </c>
      <c r="L100" s="171" t="s">
        <v>50</v>
      </c>
      <c r="M100" s="171" t="s">
        <v>671</v>
      </c>
      <c r="N100" s="171">
        <v>225589874</v>
      </c>
      <c r="O100" s="171" t="s">
        <v>6615</v>
      </c>
      <c r="P100" s="171">
        <v>0</v>
      </c>
      <c r="Q100" s="171">
        <v>93401</v>
      </c>
      <c r="R100" s="171" t="s">
        <v>7244</v>
      </c>
      <c r="S100" s="172">
        <v>37970</v>
      </c>
      <c r="T100" s="171">
        <v>2260</v>
      </c>
      <c r="U100" s="173">
        <v>9940584</v>
      </c>
      <c r="V100" s="173">
        <v>19560504</v>
      </c>
      <c r="W100" s="174">
        <v>44255</v>
      </c>
      <c r="X100" s="175" t="s">
        <v>7879</v>
      </c>
      <c r="Y100" s="175" t="s">
        <v>7880</v>
      </c>
      <c r="Z100" s="175" t="s">
        <v>7950</v>
      </c>
    </row>
    <row r="101" spans="1:26" s="187" customFormat="1" ht="24.75" customHeight="1" x14ac:dyDescent="0.2">
      <c r="A101" s="171" t="s">
        <v>8271</v>
      </c>
      <c r="B101" s="175">
        <v>711620001</v>
      </c>
      <c r="C101" s="171" t="s">
        <v>81</v>
      </c>
      <c r="D101" s="171" t="s">
        <v>935</v>
      </c>
      <c r="E101" s="171" t="s">
        <v>7193</v>
      </c>
      <c r="F101" s="171" t="s">
        <v>936</v>
      </c>
      <c r="G101" s="171" t="s">
        <v>7194</v>
      </c>
      <c r="H101" s="171" t="s">
        <v>7195</v>
      </c>
      <c r="I101" s="171" t="s">
        <v>6721</v>
      </c>
      <c r="J101" s="171" t="s">
        <v>937</v>
      </c>
      <c r="K101" s="171" t="s">
        <v>938</v>
      </c>
      <c r="L101" s="171" t="s">
        <v>50</v>
      </c>
      <c r="M101" s="171" t="s">
        <v>671</v>
      </c>
      <c r="N101" s="171">
        <v>225589874</v>
      </c>
      <c r="O101" s="171" t="s">
        <v>6615</v>
      </c>
      <c r="P101" s="171">
        <v>0</v>
      </c>
      <c r="Q101" s="171">
        <v>93401</v>
      </c>
      <c r="R101" s="171" t="s">
        <v>7244</v>
      </c>
      <c r="S101" s="172">
        <v>37970</v>
      </c>
      <c r="T101" s="171">
        <v>2260</v>
      </c>
      <c r="U101" s="173">
        <v>8016600</v>
      </c>
      <c r="V101" s="173">
        <v>16033200</v>
      </c>
      <c r="W101" s="174">
        <v>44255</v>
      </c>
      <c r="X101" s="175" t="s">
        <v>7879</v>
      </c>
      <c r="Y101" s="175" t="s">
        <v>7880</v>
      </c>
      <c r="Z101" s="175" t="s">
        <v>7951</v>
      </c>
    </row>
    <row r="102" spans="1:26" s="187" customFormat="1" ht="24.75" customHeight="1" x14ac:dyDescent="0.2">
      <c r="A102" s="171" t="s">
        <v>8271</v>
      </c>
      <c r="B102" s="175">
        <v>711620001</v>
      </c>
      <c r="C102" s="171" t="s">
        <v>81</v>
      </c>
      <c r="D102" s="171" t="s">
        <v>935</v>
      </c>
      <c r="E102" s="171" t="s">
        <v>7193</v>
      </c>
      <c r="F102" s="171" t="s">
        <v>936</v>
      </c>
      <c r="G102" s="171" t="s">
        <v>7194</v>
      </c>
      <c r="H102" s="171" t="s">
        <v>7195</v>
      </c>
      <c r="I102" s="171" t="s">
        <v>6721</v>
      </c>
      <c r="J102" s="171" t="s">
        <v>937</v>
      </c>
      <c r="K102" s="171" t="s">
        <v>938</v>
      </c>
      <c r="L102" s="171" t="s">
        <v>50</v>
      </c>
      <c r="M102" s="171" t="s">
        <v>671</v>
      </c>
      <c r="N102" s="171">
        <v>225589874</v>
      </c>
      <c r="O102" s="171" t="s">
        <v>6615</v>
      </c>
      <c r="P102" s="171">
        <v>0</v>
      </c>
      <c r="Q102" s="171">
        <v>93401</v>
      </c>
      <c r="R102" s="171" t="s">
        <v>7244</v>
      </c>
      <c r="S102" s="172">
        <v>37970</v>
      </c>
      <c r="T102" s="171">
        <v>2260</v>
      </c>
      <c r="U102" s="173">
        <v>21053488</v>
      </c>
      <c r="V102" s="173">
        <v>39438224</v>
      </c>
      <c r="W102" s="174">
        <v>44255</v>
      </c>
      <c r="X102" s="175" t="s">
        <v>7879</v>
      </c>
      <c r="Y102" s="175" t="s">
        <v>7880</v>
      </c>
      <c r="Z102" s="175" t="s">
        <v>7937</v>
      </c>
    </row>
    <row r="103" spans="1:26" s="187" customFormat="1" ht="24.75" customHeight="1" x14ac:dyDescent="0.2">
      <c r="A103" s="171" t="s">
        <v>8272</v>
      </c>
      <c r="B103" s="175">
        <v>713523003</v>
      </c>
      <c r="C103" s="171" t="s">
        <v>81</v>
      </c>
      <c r="D103" s="171" t="s">
        <v>989</v>
      </c>
      <c r="E103" s="171" t="s">
        <v>7076</v>
      </c>
      <c r="F103" s="171" t="s">
        <v>990</v>
      </c>
      <c r="G103" s="171" t="s">
        <v>7077</v>
      </c>
      <c r="H103" s="171" t="s">
        <v>903</v>
      </c>
      <c r="I103" s="171" t="s">
        <v>7078</v>
      </c>
      <c r="J103" s="171" t="s">
        <v>991</v>
      </c>
      <c r="K103" s="171" t="s">
        <v>7080</v>
      </c>
      <c r="L103" s="171" t="s">
        <v>6169</v>
      </c>
      <c r="M103" s="171" t="s">
        <v>992</v>
      </c>
      <c r="N103" s="171" t="s">
        <v>993</v>
      </c>
      <c r="O103" s="171" t="s">
        <v>7079</v>
      </c>
      <c r="P103" s="171" t="s">
        <v>7081</v>
      </c>
      <c r="Q103" s="171" t="s">
        <v>419</v>
      </c>
      <c r="R103" s="171" t="s">
        <v>7163</v>
      </c>
      <c r="S103" s="172">
        <v>37970</v>
      </c>
      <c r="T103" s="171">
        <v>2330</v>
      </c>
      <c r="U103" s="173">
        <v>0</v>
      </c>
      <c r="V103" s="173">
        <v>5948646</v>
      </c>
      <c r="W103" s="174">
        <v>44255</v>
      </c>
      <c r="X103" s="175" t="s">
        <v>7879</v>
      </c>
      <c r="Y103" s="175" t="s">
        <v>7880</v>
      </c>
      <c r="Z103" s="175" t="s">
        <v>7952</v>
      </c>
    </row>
    <row r="104" spans="1:26" s="187" customFormat="1" ht="24.75" customHeight="1" x14ac:dyDescent="0.2">
      <c r="A104" s="171" t="s">
        <v>8272</v>
      </c>
      <c r="B104" s="175">
        <v>713523003</v>
      </c>
      <c r="C104" s="171" t="s">
        <v>81</v>
      </c>
      <c r="D104" s="171" t="s">
        <v>989</v>
      </c>
      <c r="E104" s="171" t="s">
        <v>7076</v>
      </c>
      <c r="F104" s="171" t="s">
        <v>990</v>
      </c>
      <c r="G104" s="171" t="s">
        <v>7077</v>
      </c>
      <c r="H104" s="171" t="s">
        <v>903</v>
      </c>
      <c r="I104" s="171" t="s">
        <v>7078</v>
      </c>
      <c r="J104" s="171" t="s">
        <v>991</v>
      </c>
      <c r="K104" s="171" t="s">
        <v>7080</v>
      </c>
      <c r="L104" s="171" t="s">
        <v>6169</v>
      </c>
      <c r="M104" s="171" t="s">
        <v>992</v>
      </c>
      <c r="N104" s="171" t="s">
        <v>993</v>
      </c>
      <c r="O104" s="171" t="s">
        <v>7079</v>
      </c>
      <c r="P104" s="171" t="s">
        <v>7081</v>
      </c>
      <c r="Q104" s="171" t="s">
        <v>419</v>
      </c>
      <c r="R104" s="171" t="s">
        <v>7163</v>
      </c>
      <c r="S104" s="172">
        <v>37970</v>
      </c>
      <c r="T104" s="171">
        <v>2330</v>
      </c>
      <c r="U104" s="173">
        <v>8401914</v>
      </c>
      <c r="V104" s="173">
        <v>17157592</v>
      </c>
      <c r="W104" s="174">
        <v>44255</v>
      </c>
      <c r="X104" s="175" t="s">
        <v>7879</v>
      </c>
      <c r="Y104" s="175" t="s">
        <v>7880</v>
      </c>
      <c r="Z104" s="175" t="s">
        <v>7953</v>
      </c>
    </row>
    <row r="105" spans="1:26" s="187" customFormat="1" ht="24.75" customHeight="1" x14ac:dyDescent="0.2">
      <c r="A105" s="171" t="s">
        <v>8272</v>
      </c>
      <c r="B105" s="175">
        <v>713523003</v>
      </c>
      <c r="C105" s="171" t="s">
        <v>81</v>
      </c>
      <c r="D105" s="171" t="s">
        <v>989</v>
      </c>
      <c r="E105" s="171" t="s">
        <v>7076</v>
      </c>
      <c r="F105" s="171" t="s">
        <v>990</v>
      </c>
      <c r="G105" s="171" t="s">
        <v>7077</v>
      </c>
      <c r="H105" s="171" t="s">
        <v>903</v>
      </c>
      <c r="I105" s="171" t="s">
        <v>7078</v>
      </c>
      <c r="J105" s="171" t="s">
        <v>991</v>
      </c>
      <c r="K105" s="171" t="s">
        <v>7080</v>
      </c>
      <c r="L105" s="171" t="s">
        <v>6169</v>
      </c>
      <c r="M105" s="171" t="s">
        <v>992</v>
      </c>
      <c r="N105" s="171" t="s">
        <v>993</v>
      </c>
      <c r="O105" s="171" t="s">
        <v>7079</v>
      </c>
      <c r="P105" s="171" t="s">
        <v>7081</v>
      </c>
      <c r="Q105" s="171" t="s">
        <v>419</v>
      </c>
      <c r="R105" s="171" t="s">
        <v>7163</v>
      </c>
      <c r="S105" s="172">
        <v>37970</v>
      </c>
      <c r="T105" s="171">
        <v>2330</v>
      </c>
      <c r="U105" s="173">
        <v>17931355</v>
      </c>
      <c r="V105" s="173">
        <v>35623328</v>
      </c>
      <c r="W105" s="174">
        <v>44255</v>
      </c>
      <c r="X105" s="175" t="s">
        <v>7879</v>
      </c>
      <c r="Y105" s="175" t="s">
        <v>7880</v>
      </c>
      <c r="Z105" s="175" t="s">
        <v>7954</v>
      </c>
    </row>
    <row r="106" spans="1:26" s="187" customFormat="1" ht="24.75" customHeight="1" x14ac:dyDescent="0.2">
      <c r="A106" s="171" t="s">
        <v>8272</v>
      </c>
      <c r="B106" s="175">
        <v>713523003</v>
      </c>
      <c r="C106" s="171" t="s">
        <v>81</v>
      </c>
      <c r="D106" s="171" t="s">
        <v>989</v>
      </c>
      <c r="E106" s="171" t="s">
        <v>7076</v>
      </c>
      <c r="F106" s="171" t="s">
        <v>990</v>
      </c>
      <c r="G106" s="171" t="s">
        <v>7077</v>
      </c>
      <c r="H106" s="171" t="s">
        <v>903</v>
      </c>
      <c r="I106" s="171" t="s">
        <v>7078</v>
      </c>
      <c r="J106" s="171" t="s">
        <v>991</v>
      </c>
      <c r="K106" s="171" t="s">
        <v>7080</v>
      </c>
      <c r="L106" s="171" t="s">
        <v>6169</v>
      </c>
      <c r="M106" s="171" t="s">
        <v>992</v>
      </c>
      <c r="N106" s="171" t="s">
        <v>993</v>
      </c>
      <c r="O106" s="171" t="s">
        <v>7079</v>
      </c>
      <c r="P106" s="171" t="s">
        <v>7081</v>
      </c>
      <c r="Q106" s="171" t="s">
        <v>419</v>
      </c>
      <c r="R106" s="171" t="s">
        <v>7163</v>
      </c>
      <c r="S106" s="172">
        <v>37970</v>
      </c>
      <c r="T106" s="171">
        <v>2330</v>
      </c>
      <c r="U106" s="173">
        <v>9138924</v>
      </c>
      <c r="V106" s="173">
        <v>18277848</v>
      </c>
      <c r="W106" s="174">
        <v>44255</v>
      </c>
      <c r="X106" s="175" t="s">
        <v>7879</v>
      </c>
      <c r="Y106" s="175" t="s">
        <v>7880</v>
      </c>
      <c r="Z106" s="175" t="s">
        <v>7892</v>
      </c>
    </row>
    <row r="107" spans="1:26" s="187" customFormat="1" ht="24.75" customHeight="1" x14ac:dyDescent="0.2">
      <c r="A107" s="171" t="s">
        <v>8272</v>
      </c>
      <c r="B107" s="175">
        <v>713523003</v>
      </c>
      <c r="C107" s="171" t="s">
        <v>81</v>
      </c>
      <c r="D107" s="171" t="s">
        <v>989</v>
      </c>
      <c r="E107" s="171" t="s">
        <v>7076</v>
      </c>
      <c r="F107" s="171" t="s">
        <v>990</v>
      </c>
      <c r="G107" s="171" t="s">
        <v>7077</v>
      </c>
      <c r="H107" s="171" t="s">
        <v>903</v>
      </c>
      <c r="I107" s="171" t="s">
        <v>7078</v>
      </c>
      <c r="J107" s="171" t="s">
        <v>991</v>
      </c>
      <c r="K107" s="171" t="s">
        <v>7080</v>
      </c>
      <c r="L107" s="171" t="s">
        <v>6169</v>
      </c>
      <c r="M107" s="171" t="s">
        <v>992</v>
      </c>
      <c r="N107" s="171" t="s">
        <v>993</v>
      </c>
      <c r="O107" s="171" t="s">
        <v>7079</v>
      </c>
      <c r="P107" s="171" t="s">
        <v>7081</v>
      </c>
      <c r="Q107" s="171" t="s">
        <v>419</v>
      </c>
      <c r="R107" s="171" t="s">
        <v>7163</v>
      </c>
      <c r="S107" s="172">
        <v>37970</v>
      </c>
      <c r="T107" s="171">
        <v>2330</v>
      </c>
      <c r="U107" s="173">
        <v>8401914</v>
      </c>
      <c r="V107" s="173">
        <v>17599798</v>
      </c>
      <c r="W107" s="174">
        <v>44255</v>
      </c>
      <c r="X107" s="175" t="s">
        <v>7879</v>
      </c>
      <c r="Y107" s="175" t="s">
        <v>7880</v>
      </c>
      <c r="Z107" s="175" t="s">
        <v>7955</v>
      </c>
    </row>
    <row r="108" spans="1:26" s="187" customFormat="1" ht="24.75" customHeight="1" x14ac:dyDescent="0.2">
      <c r="A108" s="171" t="s">
        <v>8272</v>
      </c>
      <c r="B108" s="175">
        <v>713523003</v>
      </c>
      <c r="C108" s="171" t="s">
        <v>81</v>
      </c>
      <c r="D108" s="171" t="s">
        <v>989</v>
      </c>
      <c r="E108" s="171" t="s">
        <v>7076</v>
      </c>
      <c r="F108" s="171" t="s">
        <v>990</v>
      </c>
      <c r="G108" s="171" t="s">
        <v>7077</v>
      </c>
      <c r="H108" s="171" t="s">
        <v>903</v>
      </c>
      <c r="I108" s="171" t="s">
        <v>7078</v>
      </c>
      <c r="J108" s="171" t="s">
        <v>991</v>
      </c>
      <c r="K108" s="171" t="s">
        <v>7080</v>
      </c>
      <c r="L108" s="171" t="s">
        <v>6169</v>
      </c>
      <c r="M108" s="171" t="s">
        <v>992</v>
      </c>
      <c r="N108" s="171" t="s">
        <v>993</v>
      </c>
      <c r="O108" s="171" t="s">
        <v>7079</v>
      </c>
      <c r="P108" s="171" t="s">
        <v>7081</v>
      </c>
      <c r="Q108" s="171" t="s">
        <v>419</v>
      </c>
      <c r="R108" s="171" t="s">
        <v>7163</v>
      </c>
      <c r="S108" s="172">
        <v>37970</v>
      </c>
      <c r="T108" s="171">
        <v>2330</v>
      </c>
      <c r="U108" s="173">
        <v>9828731</v>
      </c>
      <c r="V108" s="173">
        <v>20416573</v>
      </c>
      <c r="W108" s="174">
        <v>44255</v>
      </c>
      <c r="X108" s="175" t="s">
        <v>7879</v>
      </c>
      <c r="Y108" s="175" t="s">
        <v>7880</v>
      </c>
      <c r="Z108" s="175" t="s">
        <v>7916</v>
      </c>
    </row>
    <row r="109" spans="1:26" s="187" customFormat="1" ht="24.75" customHeight="1" x14ac:dyDescent="0.2">
      <c r="A109" s="171" t="s">
        <v>8272</v>
      </c>
      <c r="B109" s="175">
        <v>713523003</v>
      </c>
      <c r="C109" s="171" t="s">
        <v>81</v>
      </c>
      <c r="D109" s="171" t="s">
        <v>989</v>
      </c>
      <c r="E109" s="171" t="s">
        <v>7076</v>
      </c>
      <c r="F109" s="171" t="s">
        <v>990</v>
      </c>
      <c r="G109" s="171" t="s">
        <v>7077</v>
      </c>
      <c r="H109" s="171" t="s">
        <v>903</v>
      </c>
      <c r="I109" s="171" t="s">
        <v>7078</v>
      </c>
      <c r="J109" s="171" t="s">
        <v>991</v>
      </c>
      <c r="K109" s="171" t="s">
        <v>7080</v>
      </c>
      <c r="L109" s="171" t="s">
        <v>6169</v>
      </c>
      <c r="M109" s="171" t="s">
        <v>992</v>
      </c>
      <c r="N109" s="171" t="s">
        <v>993</v>
      </c>
      <c r="O109" s="171" t="s">
        <v>7079</v>
      </c>
      <c r="P109" s="171" t="s">
        <v>7081</v>
      </c>
      <c r="Q109" s="171" t="s">
        <v>419</v>
      </c>
      <c r="R109" s="171" t="s">
        <v>7163</v>
      </c>
      <c r="S109" s="172">
        <v>37970</v>
      </c>
      <c r="T109" s="171">
        <v>2330</v>
      </c>
      <c r="U109" s="173">
        <v>54136825</v>
      </c>
      <c r="V109" s="173">
        <v>117278324</v>
      </c>
      <c r="W109" s="174">
        <v>44255</v>
      </c>
      <c r="X109" s="175" t="s">
        <v>7879</v>
      </c>
      <c r="Y109" s="175" t="s">
        <v>7880</v>
      </c>
      <c r="Z109" s="175" t="s">
        <v>7917</v>
      </c>
    </row>
    <row r="110" spans="1:26" s="187" customFormat="1" ht="24.75" customHeight="1" x14ac:dyDescent="0.2">
      <c r="A110" s="171" t="s">
        <v>8272</v>
      </c>
      <c r="B110" s="175">
        <v>713523003</v>
      </c>
      <c r="C110" s="171" t="s">
        <v>81</v>
      </c>
      <c r="D110" s="171" t="s">
        <v>989</v>
      </c>
      <c r="E110" s="171" t="s">
        <v>7076</v>
      </c>
      <c r="F110" s="171" t="s">
        <v>990</v>
      </c>
      <c r="G110" s="171" t="s">
        <v>7077</v>
      </c>
      <c r="H110" s="171" t="s">
        <v>903</v>
      </c>
      <c r="I110" s="171" t="s">
        <v>7078</v>
      </c>
      <c r="J110" s="171" t="s">
        <v>991</v>
      </c>
      <c r="K110" s="171" t="s">
        <v>7080</v>
      </c>
      <c r="L110" s="171" t="s">
        <v>6169</v>
      </c>
      <c r="M110" s="171" t="s">
        <v>992</v>
      </c>
      <c r="N110" s="171" t="s">
        <v>993</v>
      </c>
      <c r="O110" s="171" t="s">
        <v>7079</v>
      </c>
      <c r="P110" s="171" t="s">
        <v>7081</v>
      </c>
      <c r="Q110" s="171" t="s">
        <v>419</v>
      </c>
      <c r="R110" s="171" t="s">
        <v>7163</v>
      </c>
      <c r="S110" s="172">
        <v>37970</v>
      </c>
      <c r="T110" s="171">
        <v>2330</v>
      </c>
      <c r="U110" s="173">
        <v>25576016</v>
      </c>
      <c r="V110" s="173">
        <v>56723829</v>
      </c>
      <c r="W110" s="174">
        <v>44255</v>
      </c>
      <c r="X110" s="175" t="s">
        <v>7879</v>
      </c>
      <c r="Y110" s="175" t="s">
        <v>7880</v>
      </c>
      <c r="Z110" s="175" t="s">
        <v>7956</v>
      </c>
    </row>
    <row r="111" spans="1:26" s="187" customFormat="1" ht="24.75" customHeight="1" x14ac:dyDescent="0.2">
      <c r="A111" s="171" t="s">
        <v>8272</v>
      </c>
      <c r="B111" s="175">
        <v>713523003</v>
      </c>
      <c r="C111" s="171" t="s">
        <v>81</v>
      </c>
      <c r="D111" s="171" t="s">
        <v>989</v>
      </c>
      <c r="E111" s="171" t="s">
        <v>7076</v>
      </c>
      <c r="F111" s="171" t="s">
        <v>990</v>
      </c>
      <c r="G111" s="171" t="s">
        <v>7077</v>
      </c>
      <c r="H111" s="171" t="s">
        <v>903</v>
      </c>
      <c r="I111" s="171" t="s">
        <v>7078</v>
      </c>
      <c r="J111" s="171" t="s">
        <v>991</v>
      </c>
      <c r="K111" s="171" t="s">
        <v>7080</v>
      </c>
      <c r="L111" s="171" t="s">
        <v>6169</v>
      </c>
      <c r="M111" s="171" t="s">
        <v>992</v>
      </c>
      <c r="N111" s="171" t="s">
        <v>993</v>
      </c>
      <c r="O111" s="171" t="s">
        <v>7079</v>
      </c>
      <c r="P111" s="171" t="s">
        <v>7081</v>
      </c>
      <c r="Q111" s="171" t="s">
        <v>419</v>
      </c>
      <c r="R111" s="171" t="s">
        <v>7163</v>
      </c>
      <c r="S111" s="172">
        <v>37970</v>
      </c>
      <c r="T111" s="171">
        <v>2330</v>
      </c>
      <c r="U111" s="173">
        <v>14062151</v>
      </c>
      <c r="V111" s="173">
        <v>29097154</v>
      </c>
      <c r="W111" s="174">
        <v>44255</v>
      </c>
      <c r="X111" s="175" t="s">
        <v>7879</v>
      </c>
      <c r="Y111" s="175" t="s">
        <v>7880</v>
      </c>
      <c r="Z111" s="175" t="s">
        <v>7906</v>
      </c>
    </row>
    <row r="112" spans="1:26" s="187" customFormat="1" ht="24.75" customHeight="1" x14ac:dyDescent="0.2">
      <c r="A112" s="171" t="s">
        <v>8272</v>
      </c>
      <c r="B112" s="175">
        <v>713523003</v>
      </c>
      <c r="C112" s="171" t="s">
        <v>81</v>
      </c>
      <c r="D112" s="171" t="s">
        <v>989</v>
      </c>
      <c r="E112" s="171" t="s">
        <v>7076</v>
      </c>
      <c r="F112" s="171" t="s">
        <v>990</v>
      </c>
      <c r="G112" s="171" t="s">
        <v>7077</v>
      </c>
      <c r="H112" s="171" t="s">
        <v>903</v>
      </c>
      <c r="I112" s="171" t="s">
        <v>7078</v>
      </c>
      <c r="J112" s="171" t="s">
        <v>991</v>
      </c>
      <c r="K112" s="171" t="s">
        <v>7080</v>
      </c>
      <c r="L112" s="171" t="s">
        <v>6169</v>
      </c>
      <c r="M112" s="171" t="s">
        <v>992</v>
      </c>
      <c r="N112" s="171" t="s">
        <v>993</v>
      </c>
      <c r="O112" s="171" t="s">
        <v>7079</v>
      </c>
      <c r="P112" s="171" t="s">
        <v>7081</v>
      </c>
      <c r="Q112" s="171" t="s">
        <v>419</v>
      </c>
      <c r="R112" s="171" t="s">
        <v>7163</v>
      </c>
      <c r="S112" s="172">
        <v>37970</v>
      </c>
      <c r="T112" s="171">
        <v>2330</v>
      </c>
      <c r="U112" s="173">
        <v>13836134</v>
      </c>
      <c r="V112" s="173">
        <v>36072216</v>
      </c>
      <c r="W112" s="174">
        <v>44255</v>
      </c>
      <c r="X112" s="175" t="s">
        <v>7879</v>
      </c>
      <c r="Y112" s="175" t="s">
        <v>7880</v>
      </c>
      <c r="Z112" s="175" t="s">
        <v>7957</v>
      </c>
    </row>
    <row r="113" spans="1:26" s="187" customFormat="1" ht="24.75" customHeight="1" x14ac:dyDescent="0.2">
      <c r="A113" s="171" t="s">
        <v>8273</v>
      </c>
      <c r="B113" s="175">
        <v>700028100</v>
      </c>
      <c r="C113" s="171" t="s">
        <v>53</v>
      </c>
      <c r="D113" s="171" t="s">
        <v>1115</v>
      </c>
      <c r="E113" s="171" t="s">
        <v>7601</v>
      </c>
      <c r="F113" s="171" t="s">
        <v>1116</v>
      </c>
      <c r="G113" s="171" t="s">
        <v>7602</v>
      </c>
      <c r="H113" s="171" t="s">
        <v>1117</v>
      </c>
      <c r="I113" s="171" t="s">
        <v>7603</v>
      </c>
      <c r="J113" s="171" t="s">
        <v>8663</v>
      </c>
      <c r="K113" s="171" t="s">
        <v>1118</v>
      </c>
      <c r="L113" s="171" t="s">
        <v>50</v>
      </c>
      <c r="M113" s="171" t="s">
        <v>730</v>
      </c>
      <c r="N113" s="171" t="s">
        <v>6726</v>
      </c>
      <c r="O113" s="171" t="s">
        <v>1119</v>
      </c>
      <c r="P113" s="171">
        <v>0</v>
      </c>
      <c r="Q113" s="171">
        <v>93401</v>
      </c>
      <c r="R113" s="171" t="s">
        <v>7686</v>
      </c>
      <c r="S113" s="172">
        <v>37970</v>
      </c>
      <c r="T113" s="171">
        <v>2450</v>
      </c>
      <c r="U113" s="173">
        <v>0</v>
      </c>
      <c r="V113" s="173">
        <v>11679886</v>
      </c>
      <c r="W113" s="174">
        <v>44255</v>
      </c>
      <c r="X113" s="175" t="s">
        <v>7879</v>
      </c>
      <c r="Y113" s="175" t="s">
        <v>7880</v>
      </c>
      <c r="Z113" s="175" t="s">
        <v>7913</v>
      </c>
    </row>
    <row r="114" spans="1:26" s="187" customFormat="1" ht="24.75" customHeight="1" x14ac:dyDescent="0.2">
      <c r="A114" s="171" t="s">
        <v>8273</v>
      </c>
      <c r="B114" s="175">
        <v>700028100</v>
      </c>
      <c r="C114" s="171" t="s">
        <v>53</v>
      </c>
      <c r="D114" s="171" t="s">
        <v>1115</v>
      </c>
      <c r="E114" s="171" t="s">
        <v>7601</v>
      </c>
      <c r="F114" s="171" t="s">
        <v>1116</v>
      </c>
      <c r="G114" s="171" t="s">
        <v>7602</v>
      </c>
      <c r="H114" s="171" t="s">
        <v>1117</v>
      </c>
      <c r="I114" s="171" t="s">
        <v>7603</v>
      </c>
      <c r="J114" s="171" t="s">
        <v>8663</v>
      </c>
      <c r="K114" s="171" t="s">
        <v>1118</v>
      </c>
      <c r="L114" s="171" t="s">
        <v>50</v>
      </c>
      <c r="M114" s="171" t="s">
        <v>730</v>
      </c>
      <c r="N114" s="171" t="s">
        <v>6726</v>
      </c>
      <c r="O114" s="171" t="s">
        <v>1119</v>
      </c>
      <c r="P114" s="171">
        <v>0</v>
      </c>
      <c r="Q114" s="171">
        <v>93401</v>
      </c>
      <c r="R114" s="171" t="s">
        <v>7686</v>
      </c>
      <c r="S114" s="172">
        <v>37970</v>
      </c>
      <c r="T114" s="171">
        <v>2450</v>
      </c>
      <c r="U114" s="173">
        <v>35070298</v>
      </c>
      <c r="V114" s="173">
        <v>68631820</v>
      </c>
      <c r="W114" s="174">
        <v>44255</v>
      </c>
      <c r="X114" s="175" t="s">
        <v>7879</v>
      </c>
      <c r="Y114" s="175" t="s">
        <v>7880</v>
      </c>
      <c r="Z114" s="175" t="s">
        <v>7958</v>
      </c>
    </row>
    <row r="115" spans="1:26" s="187" customFormat="1" ht="24.75" customHeight="1" x14ac:dyDescent="0.2">
      <c r="A115" s="171" t="s">
        <v>8274</v>
      </c>
      <c r="B115" s="175">
        <v>708781002</v>
      </c>
      <c r="C115" s="171" t="s">
        <v>81</v>
      </c>
      <c r="D115" s="171" t="s">
        <v>1155</v>
      </c>
      <c r="E115" s="171" t="s">
        <v>7579</v>
      </c>
      <c r="F115" s="171" t="s">
        <v>1156</v>
      </c>
      <c r="G115" s="171" t="s">
        <v>7599</v>
      </c>
      <c r="H115" s="171" t="s">
        <v>1083</v>
      </c>
      <c r="I115" s="171" t="s">
        <v>7600</v>
      </c>
      <c r="J115" s="171" t="s">
        <v>6474</v>
      </c>
      <c r="K115" s="171" t="s">
        <v>1158</v>
      </c>
      <c r="L115" s="171" t="s">
        <v>50</v>
      </c>
      <c r="M115" s="171" t="s">
        <v>1160</v>
      </c>
      <c r="N115" s="171" t="s">
        <v>1159</v>
      </c>
      <c r="O115" s="171" t="s">
        <v>1157</v>
      </c>
      <c r="P115" s="171">
        <v>0</v>
      </c>
      <c r="Q115" s="171">
        <v>93101</v>
      </c>
      <c r="R115" s="171" t="s">
        <v>7578</v>
      </c>
      <c r="S115" s="172">
        <v>37970</v>
      </c>
      <c r="T115" s="171">
        <v>2550</v>
      </c>
      <c r="U115" s="173">
        <v>23580872</v>
      </c>
      <c r="V115" s="173">
        <v>41714293</v>
      </c>
      <c r="W115" s="174">
        <v>44255</v>
      </c>
      <c r="X115" s="175" t="s">
        <v>7879</v>
      </c>
      <c r="Y115" s="175" t="s">
        <v>7880</v>
      </c>
      <c r="Z115" s="175" t="s">
        <v>7959</v>
      </c>
    </row>
    <row r="116" spans="1:26" s="187" customFormat="1" ht="24.75" customHeight="1" x14ac:dyDescent="0.2">
      <c r="A116" s="171" t="s">
        <v>8274</v>
      </c>
      <c r="B116" s="175">
        <v>708781002</v>
      </c>
      <c r="C116" s="171" t="s">
        <v>81</v>
      </c>
      <c r="D116" s="171" t="s">
        <v>1155</v>
      </c>
      <c r="E116" s="171" t="s">
        <v>7579</v>
      </c>
      <c r="F116" s="171" t="s">
        <v>1156</v>
      </c>
      <c r="G116" s="171" t="s">
        <v>7599</v>
      </c>
      <c r="H116" s="171" t="s">
        <v>1083</v>
      </c>
      <c r="I116" s="171" t="s">
        <v>7600</v>
      </c>
      <c r="J116" s="171" t="s">
        <v>6474</v>
      </c>
      <c r="K116" s="171" t="s">
        <v>1158</v>
      </c>
      <c r="L116" s="171" t="s">
        <v>50</v>
      </c>
      <c r="M116" s="171" t="s">
        <v>1160</v>
      </c>
      <c r="N116" s="171" t="s">
        <v>1159</v>
      </c>
      <c r="O116" s="171" t="s">
        <v>1157</v>
      </c>
      <c r="P116" s="171">
        <v>0</v>
      </c>
      <c r="Q116" s="171">
        <v>93101</v>
      </c>
      <c r="R116" s="171" t="s">
        <v>7578</v>
      </c>
      <c r="S116" s="172">
        <v>37970</v>
      </c>
      <c r="T116" s="171">
        <v>2550</v>
      </c>
      <c r="U116" s="173">
        <v>8176932</v>
      </c>
      <c r="V116" s="173">
        <v>16193532</v>
      </c>
      <c r="W116" s="174">
        <v>44255</v>
      </c>
      <c r="X116" s="175" t="s">
        <v>7879</v>
      </c>
      <c r="Y116" s="175" t="s">
        <v>7880</v>
      </c>
      <c r="Z116" s="175" t="s">
        <v>250</v>
      </c>
    </row>
    <row r="117" spans="1:26" s="187" customFormat="1" ht="24.75" customHeight="1" x14ac:dyDescent="0.2">
      <c r="A117" s="171" t="s">
        <v>8275</v>
      </c>
      <c r="B117" s="175">
        <v>709963007</v>
      </c>
      <c r="C117" s="171" t="s">
        <v>1408</v>
      </c>
      <c r="D117" s="171" t="s">
        <v>1409</v>
      </c>
      <c r="E117" s="171" t="s">
        <v>7642</v>
      </c>
      <c r="F117" s="171" t="s">
        <v>1410</v>
      </c>
      <c r="G117" s="171" t="s">
        <v>6538</v>
      </c>
      <c r="H117" s="171" t="s">
        <v>1411</v>
      </c>
      <c r="I117" s="171" t="s">
        <v>7643</v>
      </c>
      <c r="J117" s="171" t="s">
        <v>6296</v>
      </c>
      <c r="K117" s="171" t="s">
        <v>1413</v>
      </c>
      <c r="L117" s="171" t="s">
        <v>50</v>
      </c>
      <c r="M117" s="171" t="s">
        <v>1414</v>
      </c>
      <c r="N117" s="171">
        <v>0</v>
      </c>
      <c r="O117" s="171" t="s">
        <v>1412</v>
      </c>
      <c r="P117" s="171">
        <v>0</v>
      </c>
      <c r="Q117" s="171" t="s">
        <v>48</v>
      </c>
      <c r="R117" s="171" t="s">
        <v>7631</v>
      </c>
      <c r="S117" s="172">
        <v>37970</v>
      </c>
      <c r="T117" s="171">
        <v>3200</v>
      </c>
      <c r="U117" s="173">
        <v>0</v>
      </c>
      <c r="V117" s="173">
        <v>0</v>
      </c>
      <c r="W117" s="174">
        <v>44255</v>
      </c>
      <c r="X117" s="175" t="s">
        <v>7879</v>
      </c>
      <c r="Y117" s="175" t="s">
        <v>7880</v>
      </c>
      <c r="Z117" s="175" t="s">
        <v>7942</v>
      </c>
    </row>
    <row r="118" spans="1:26" s="187" customFormat="1" ht="24.75" customHeight="1" x14ac:dyDescent="0.2">
      <c r="A118" s="171" t="s">
        <v>8275</v>
      </c>
      <c r="B118" s="175">
        <v>709963007</v>
      </c>
      <c r="C118" s="171" t="s">
        <v>1408</v>
      </c>
      <c r="D118" s="171" t="s">
        <v>1409</v>
      </c>
      <c r="E118" s="171" t="s">
        <v>7642</v>
      </c>
      <c r="F118" s="171" t="s">
        <v>1410</v>
      </c>
      <c r="G118" s="171" t="s">
        <v>6538</v>
      </c>
      <c r="H118" s="171" t="s">
        <v>1411</v>
      </c>
      <c r="I118" s="171" t="s">
        <v>7643</v>
      </c>
      <c r="J118" s="171" t="s">
        <v>6296</v>
      </c>
      <c r="K118" s="171" t="s">
        <v>1413</v>
      </c>
      <c r="L118" s="171" t="s">
        <v>50</v>
      </c>
      <c r="M118" s="171" t="s">
        <v>1414</v>
      </c>
      <c r="N118" s="171">
        <v>0</v>
      </c>
      <c r="O118" s="171" t="s">
        <v>1412</v>
      </c>
      <c r="P118" s="171">
        <v>0</v>
      </c>
      <c r="Q118" s="171" t="s">
        <v>48</v>
      </c>
      <c r="R118" s="171" t="s">
        <v>7631</v>
      </c>
      <c r="S118" s="172">
        <v>37970</v>
      </c>
      <c r="T118" s="171">
        <v>3200</v>
      </c>
      <c r="U118" s="173">
        <v>10760174</v>
      </c>
      <c r="V118" s="173">
        <v>23545185</v>
      </c>
      <c r="W118" s="174">
        <v>44255</v>
      </c>
      <c r="X118" s="175" t="s">
        <v>7879</v>
      </c>
      <c r="Y118" s="175" t="s">
        <v>7880</v>
      </c>
      <c r="Z118" s="175" t="s">
        <v>7960</v>
      </c>
    </row>
    <row r="119" spans="1:26" s="187" customFormat="1" ht="24.75" customHeight="1" x14ac:dyDescent="0.2">
      <c r="A119" s="171" t="s">
        <v>8275</v>
      </c>
      <c r="B119" s="175">
        <v>709963007</v>
      </c>
      <c r="C119" s="171" t="s">
        <v>1408</v>
      </c>
      <c r="D119" s="171" t="s">
        <v>1409</v>
      </c>
      <c r="E119" s="171" t="s">
        <v>7642</v>
      </c>
      <c r="F119" s="171" t="s">
        <v>1410</v>
      </c>
      <c r="G119" s="171" t="s">
        <v>6538</v>
      </c>
      <c r="H119" s="171" t="s">
        <v>1411</v>
      </c>
      <c r="I119" s="171" t="s">
        <v>7643</v>
      </c>
      <c r="J119" s="171" t="s">
        <v>6296</v>
      </c>
      <c r="K119" s="171" t="s">
        <v>1413</v>
      </c>
      <c r="L119" s="171" t="s">
        <v>50</v>
      </c>
      <c r="M119" s="171" t="s">
        <v>1414</v>
      </c>
      <c r="N119" s="171">
        <v>0</v>
      </c>
      <c r="O119" s="171" t="s">
        <v>1412</v>
      </c>
      <c r="P119" s="171">
        <v>0</v>
      </c>
      <c r="Q119" s="171" t="s">
        <v>48</v>
      </c>
      <c r="R119" s="171" t="s">
        <v>7631</v>
      </c>
      <c r="S119" s="172">
        <v>37970</v>
      </c>
      <c r="T119" s="171">
        <v>3200</v>
      </c>
      <c r="U119" s="173">
        <v>11319094</v>
      </c>
      <c r="V119" s="173">
        <v>22443032</v>
      </c>
      <c r="W119" s="174">
        <v>44255</v>
      </c>
      <c r="X119" s="175" t="s">
        <v>7879</v>
      </c>
      <c r="Y119" s="175" t="s">
        <v>7880</v>
      </c>
      <c r="Z119" s="175" t="s">
        <v>7946</v>
      </c>
    </row>
    <row r="120" spans="1:26" s="187" customFormat="1" ht="24.75" customHeight="1" x14ac:dyDescent="0.2">
      <c r="A120" s="171" t="s">
        <v>8275</v>
      </c>
      <c r="B120" s="175">
        <v>709963007</v>
      </c>
      <c r="C120" s="171" t="s">
        <v>1408</v>
      </c>
      <c r="D120" s="171" t="s">
        <v>1409</v>
      </c>
      <c r="E120" s="171" t="s">
        <v>7642</v>
      </c>
      <c r="F120" s="171" t="s">
        <v>1410</v>
      </c>
      <c r="G120" s="171" t="s">
        <v>6538</v>
      </c>
      <c r="H120" s="171" t="s">
        <v>1411</v>
      </c>
      <c r="I120" s="171" t="s">
        <v>7643</v>
      </c>
      <c r="J120" s="171" t="s">
        <v>6296</v>
      </c>
      <c r="K120" s="171" t="s">
        <v>1413</v>
      </c>
      <c r="L120" s="171" t="s">
        <v>50</v>
      </c>
      <c r="M120" s="171" t="s">
        <v>1414</v>
      </c>
      <c r="N120" s="171">
        <v>0</v>
      </c>
      <c r="O120" s="171" t="s">
        <v>1412</v>
      </c>
      <c r="P120" s="171">
        <v>0</v>
      </c>
      <c r="Q120" s="171" t="s">
        <v>48</v>
      </c>
      <c r="R120" s="171" t="s">
        <v>7631</v>
      </c>
      <c r="S120" s="172">
        <v>37970</v>
      </c>
      <c r="T120" s="171">
        <v>3200</v>
      </c>
      <c r="U120" s="173">
        <v>10438303</v>
      </c>
      <c r="V120" s="173">
        <v>21235025</v>
      </c>
      <c r="W120" s="174">
        <v>44255</v>
      </c>
      <c r="X120" s="175" t="s">
        <v>7879</v>
      </c>
      <c r="Y120" s="175" t="s">
        <v>7880</v>
      </c>
      <c r="Z120" s="175" t="s">
        <v>7961</v>
      </c>
    </row>
    <row r="121" spans="1:26" s="187" customFormat="1" ht="24.75" customHeight="1" x14ac:dyDescent="0.2">
      <c r="A121" s="171" t="s">
        <v>8275</v>
      </c>
      <c r="B121" s="175">
        <v>709963007</v>
      </c>
      <c r="C121" s="171" t="s">
        <v>1408</v>
      </c>
      <c r="D121" s="171" t="s">
        <v>1409</v>
      </c>
      <c r="E121" s="171" t="s">
        <v>7642</v>
      </c>
      <c r="F121" s="171" t="s">
        <v>1410</v>
      </c>
      <c r="G121" s="171" t="s">
        <v>6538</v>
      </c>
      <c r="H121" s="171" t="s">
        <v>1411</v>
      </c>
      <c r="I121" s="171" t="s">
        <v>7643</v>
      </c>
      <c r="J121" s="171" t="s">
        <v>6296</v>
      </c>
      <c r="K121" s="171" t="s">
        <v>1413</v>
      </c>
      <c r="L121" s="171" t="s">
        <v>50</v>
      </c>
      <c r="M121" s="171" t="s">
        <v>1414</v>
      </c>
      <c r="N121" s="171">
        <v>0</v>
      </c>
      <c r="O121" s="171" t="s">
        <v>1412</v>
      </c>
      <c r="P121" s="171">
        <v>0</v>
      </c>
      <c r="Q121" s="171" t="s">
        <v>48</v>
      </c>
      <c r="R121" s="171" t="s">
        <v>7631</v>
      </c>
      <c r="S121" s="172">
        <v>37970</v>
      </c>
      <c r="T121" s="171">
        <v>3200</v>
      </c>
      <c r="U121" s="173">
        <v>25962406</v>
      </c>
      <c r="V121" s="173">
        <v>51776031</v>
      </c>
      <c r="W121" s="174">
        <v>44255</v>
      </c>
      <c r="X121" s="175" t="s">
        <v>7879</v>
      </c>
      <c r="Y121" s="175" t="s">
        <v>7880</v>
      </c>
      <c r="Z121" s="175" t="s">
        <v>7927</v>
      </c>
    </row>
    <row r="122" spans="1:26" s="187" customFormat="1" ht="24.75" customHeight="1" x14ac:dyDescent="0.2">
      <c r="A122" s="171" t="s">
        <v>8276</v>
      </c>
      <c r="B122" s="175">
        <v>705121001</v>
      </c>
      <c r="C122" s="171" t="s">
        <v>1561</v>
      </c>
      <c r="D122" s="171" t="s">
        <v>1562</v>
      </c>
      <c r="E122" s="171" t="s">
        <v>27</v>
      </c>
      <c r="F122" s="171" t="s">
        <v>1563</v>
      </c>
      <c r="G122" s="171" t="s">
        <v>7768</v>
      </c>
      <c r="H122" s="171" t="s">
        <v>7771</v>
      </c>
      <c r="I122" s="171" t="s">
        <v>7769</v>
      </c>
      <c r="J122" s="171" t="s">
        <v>7770</v>
      </c>
      <c r="K122" s="171" t="s">
        <v>1564</v>
      </c>
      <c r="L122" s="171" t="s">
        <v>50</v>
      </c>
      <c r="M122" s="171" t="s">
        <v>852</v>
      </c>
      <c r="N122" s="171" t="s">
        <v>7766</v>
      </c>
      <c r="O122" s="171" t="s">
        <v>7767</v>
      </c>
      <c r="P122" s="171">
        <v>0</v>
      </c>
      <c r="Q122" s="171" t="s">
        <v>48</v>
      </c>
      <c r="R122" s="171" t="s">
        <v>7762</v>
      </c>
      <c r="S122" s="172">
        <v>37970</v>
      </c>
      <c r="T122" s="171">
        <v>3450</v>
      </c>
      <c r="U122" s="173">
        <v>34018861</v>
      </c>
      <c r="V122" s="173">
        <v>49198932</v>
      </c>
      <c r="W122" s="174">
        <v>44255</v>
      </c>
      <c r="X122" s="175" t="s">
        <v>7879</v>
      </c>
      <c r="Y122" s="175" t="s">
        <v>7880</v>
      </c>
      <c r="Z122" s="175" t="s">
        <v>7962</v>
      </c>
    </row>
    <row r="123" spans="1:26" s="187" customFormat="1" ht="24.75" customHeight="1" x14ac:dyDescent="0.2">
      <c r="A123" s="171" t="s">
        <v>8276</v>
      </c>
      <c r="B123" s="175">
        <v>705121001</v>
      </c>
      <c r="C123" s="171" t="s">
        <v>1561</v>
      </c>
      <c r="D123" s="171" t="s">
        <v>1562</v>
      </c>
      <c r="E123" s="171" t="s">
        <v>27</v>
      </c>
      <c r="F123" s="171" t="s">
        <v>1563</v>
      </c>
      <c r="G123" s="171" t="s">
        <v>7768</v>
      </c>
      <c r="H123" s="171" t="s">
        <v>7771</v>
      </c>
      <c r="I123" s="171" t="s">
        <v>7769</v>
      </c>
      <c r="J123" s="171" t="s">
        <v>7770</v>
      </c>
      <c r="K123" s="171" t="s">
        <v>1564</v>
      </c>
      <c r="L123" s="171" t="s">
        <v>50</v>
      </c>
      <c r="M123" s="171" t="s">
        <v>852</v>
      </c>
      <c r="N123" s="171" t="s">
        <v>7766</v>
      </c>
      <c r="O123" s="171" t="s">
        <v>7767</v>
      </c>
      <c r="P123" s="171">
        <v>0</v>
      </c>
      <c r="Q123" s="171" t="s">
        <v>48</v>
      </c>
      <c r="R123" s="171" t="s">
        <v>7762</v>
      </c>
      <c r="S123" s="172">
        <v>37970</v>
      </c>
      <c r="T123" s="171">
        <v>3450</v>
      </c>
      <c r="U123" s="173">
        <v>0</v>
      </c>
      <c r="V123" s="173">
        <v>10436073</v>
      </c>
      <c r="W123" s="174">
        <v>44255</v>
      </c>
      <c r="X123" s="175" t="s">
        <v>7879</v>
      </c>
      <c r="Y123" s="175" t="s">
        <v>7880</v>
      </c>
      <c r="Z123" s="175" t="s">
        <v>7963</v>
      </c>
    </row>
    <row r="124" spans="1:26" s="187" customFormat="1" ht="24.75" customHeight="1" x14ac:dyDescent="0.2">
      <c r="A124" s="171" t="s">
        <v>8277</v>
      </c>
      <c r="B124" s="175">
        <v>714041002</v>
      </c>
      <c r="C124" s="171" t="s">
        <v>1658</v>
      </c>
      <c r="D124" s="171" t="s">
        <v>1857</v>
      </c>
      <c r="E124" s="171" t="s">
        <v>7316</v>
      </c>
      <c r="F124" s="171" t="s">
        <v>1856</v>
      </c>
      <c r="G124" s="171" t="s">
        <v>6755</v>
      </c>
      <c r="H124" s="171" t="s">
        <v>268</v>
      </c>
      <c r="I124" s="171" t="s">
        <v>7317</v>
      </c>
      <c r="J124" s="171" t="s">
        <v>7322</v>
      </c>
      <c r="K124" s="171" t="s">
        <v>6900</v>
      </c>
      <c r="L124" s="171" t="s">
        <v>630</v>
      </c>
      <c r="M124" s="171" t="s">
        <v>4392</v>
      </c>
      <c r="N124" s="171">
        <v>352471664</v>
      </c>
      <c r="O124" s="171" t="s">
        <v>6901</v>
      </c>
      <c r="P124" s="171">
        <v>0</v>
      </c>
      <c r="Q124" s="171" t="s">
        <v>1274</v>
      </c>
      <c r="R124" s="171" t="s">
        <v>7336</v>
      </c>
      <c r="S124" s="172">
        <v>37970</v>
      </c>
      <c r="T124" s="171">
        <v>3650</v>
      </c>
      <c r="U124" s="173">
        <v>51782532</v>
      </c>
      <c r="V124" s="173">
        <v>98089220</v>
      </c>
      <c r="W124" s="174">
        <v>44255</v>
      </c>
      <c r="X124" s="175" t="s">
        <v>7879</v>
      </c>
      <c r="Y124" s="175" t="s">
        <v>7880</v>
      </c>
      <c r="Z124" s="175" t="s">
        <v>7964</v>
      </c>
    </row>
    <row r="125" spans="1:26" s="187" customFormat="1" ht="24.75" customHeight="1" x14ac:dyDescent="0.2">
      <c r="A125" s="171" t="s">
        <v>8278</v>
      </c>
      <c r="B125" s="175">
        <v>700177300</v>
      </c>
      <c r="C125" s="171" t="s">
        <v>1681</v>
      </c>
      <c r="D125" s="171" t="s">
        <v>1776</v>
      </c>
      <c r="E125" s="171" t="s">
        <v>1700</v>
      </c>
      <c r="F125" s="171" t="s">
        <v>1777</v>
      </c>
      <c r="G125" s="171" t="s">
        <v>7024</v>
      </c>
      <c r="H125" s="171" t="s">
        <v>7644</v>
      </c>
      <c r="I125" s="171" t="s">
        <v>7645</v>
      </c>
      <c r="J125" s="171" t="s">
        <v>1778</v>
      </c>
      <c r="K125" s="171" t="s">
        <v>7026</v>
      </c>
      <c r="L125" s="171" t="s">
        <v>344</v>
      </c>
      <c r="M125" s="171" t="s">
        <v>1780</v>
      </c>
      <c r="N125" s="171">
        <v>0</v>
      </c>
      <c r="O125" s="171" t="s">
        <v>1779</v>
      </c>
      <c r="P125" s="171">
        <v>0</v>
      </c>
      <c r="Q125" s="171" t="s">
        <v>48</v>
      </c>
      <c r="R125" s="171" t="s">
        <v>7025</v>
      </c>
      <c r="S125" s="172">
        <v>37970</v>
      </c>
      <c r="T125" s="171">
        <v>3800</v>
      </c>
      <c r="U125" s="173">
        <v>23925672</v>
      </c>
      <c r="V125" s="173">
        <v>42699805</v>
      </c>
      <c r="W125" s="174">
        <v>44255</v>
      </c>
      <c r="X125" s="175" t="s">
        <v>7879</v>
      </c>
      <c r="Y125" s="175" t="s">
        <v>7880</v>
      </c>
      <c r="Z125" s="175" t="s">
        <v>7910</v>
      </c>
    </row>
    <row r="126" spans="1:26" s="187" customFormat="1" ht="24.75" customHeight="1" x14ac:dyDescent="0.2">
      <c r="A126" s="171" t="s">
        <v>8278</v>
      </c>
      <c r="B126" s="175">
        <v>700177300</v>
      </c>
      <c r="C126" s="171" t="s">
        <v>1681</v>
      </c>
      <c r="D126" s="171" t="s">
        <v>1776</v>
      </c>
      <c r="E126" s="171" t="s">
        <v>1700</v>
      </c>
      <c r="F126" s="171" t="s">
        <v>1777</v>
      </c>
      <c r="G126" s="171" t="s">
        <v>7024</v>
      </c>
      <c r="H126" s="171" t="s">
        <v>7644</v>
      </c>
      <c r="I126" s="171" t="s">
        <v>7645</v>
      </c>
      <c r="J126" s="171" t="s">
        <v>1778</v>
      </c>
      <c r="K126" s="171" t="s">
        <v>7026</v>
      </c>
      <c r="L126" s="171" t="s">
        <v>344</v>
      </c>
      <c r="M126" s="171" t="s">
        <v>1780</v>
      </c>
      <c r="N126" s="171">
        <v>0</v>
      </c>
      <c r="O126" s="171" t="s">
        <v>1779</v>
      </c>
      <c r="P126" s="171">
        <v>0</v>
      </c>
      <c r="Q126" s="171" t="s">
        <v>48</v>
      </c>
      <c r="R126" s="171" t="s">
        <v>7025</v>
      </c>
      <c r="S126" s="172">
        <v>37970</v>
      </c>
      <c r="T126" s="171">
        <v>3800</v>
      </c>
      <c r="U126" s="173">
        <v>68013826</v>
      </c>
      <c r="V126" s="173">
        <v>150768742</v>
      </c>
      <c r="W126" s="174">
        <v>44255</v>
      </c>
      <c r="X126" s="175" t="s">
        <v>7879</v>
      </c>
      <c r="Y126" s="175" t="s">
        <v>7880</v>
      </c>
      <c r="Z126" s="175" t="s">
        <v>162</v>
      </c>
    </row>
    <row r="127" spans="1:26" s="187" customFormat="1" ht="24.75" customHeight="1" x14ac:dyDescent="0.2">
      <c r="A127" s="171" t="s">
        <v>8278</v>
      </c>
      <c r="B127" s="175">
        <v>700177300</v>
      </c>
      <c r="C127" s="171" t="s">
        <v>1681</v>
      </c>
      <c r="D127" s="171" t="s">
        <v>1776</v>
      </c>
      <c r="E127" s="171" t="s">
        <v>1700</v>
      </c>
      <c r="F127" s="171" t="s">
        <v>1777</v>
      </c>
      <c r="G127" s="171" t="s">
        <v>7024</v>
      </c>
      <c r="H127" s="171" t="s">
        <v>7644</v>
      </c>
      <c r="I127" s="171" t="s">
        <v>7645</v>
      </c>
      <c r="J127" s="171" t="s">
        <v>1778</v>
      </c>
      <c r="K127" s="171" t="s">
        <v>7026</v>
      </c>
      <c r="L127" s="171" t="s">
        <v>344</v>
      </c>
      <c r="M127" s="171" t="s">
        <v>1780</v>
      </c>
      <c r="N127" s="171">
        <v>0</v>
      </c>
      <c r="O127" s="171" t="s">
        <v>1779</v>
      </c>
      <c r="P127" s="171">
        <v>0</v>
      </c>
      <c r="Q127" s="171" t="s">
        <v>48</v>
      </c>
      <c r="R127" s="171" t="s">
        <v>7025</v>
      </c>
      <c r="S127" s="172">
        <v>37970</v>
      </c>
      <c r="T127" s="171">
        <v>3800</v>
      </c>
      <c r="U127" s="173">
        <v>77109945</v>
      </c>
      <c r="V127" s="173">
        <v>236304041</v>
      </c>
      <c r="W127" s="174">
        <v>44255</v>
      </c>
      <c r="X127" s="175" t="s">
        <v>7879</v>
      </c>
      <c r="Y127" s="175" t="s">
        <v>7880</v>
      </c>
      <c r="Z127" s="175" t="s">
        <v>7943</v>
      </c>
    </row>
    <row r="128" spans="1:26" s="187" customFormat="1" ht="24.75" customHeight="1" x14ac:dyDescent="0.2">
      <c r="A128" s="171" t="s">
        <v>8278</v>
      </c>
      <c r="B128" s="175">
        <v>700177300</v>
      </c>
      <c r="C128" s="171" t="s">
        <v>1681</v>
      </c>
      <c r="D128" s="171" t="s">
        <v>1776</v>
      </c>
      <c r="E128" s="171" t="s">
        <v>1700</v>
      </c>
      <c r="F128" s="171" t="s">
        <v>1777</v>
      </c>
      <c r="G128" s="171" t="s">
        <v>7024</v>
      </c>
      <c r="H128" s="171" t="s">
        <v>7644</v>
      </c>
      <c r="I128" s="171" t="s">
        <v>7645</v>
      </c>
      <c r="J128" s="171" t="s">
        <v>1778</v>
      </c>
      <c r="K128" s="171" t="s">
        <v>7026</v>
      </c>
      <c r="L128" s="171" t="s">
        <v>344</v>
      </c>
      <c r="M128" s="171" t="s">
        <v>1780</v>
      </c>
      <c r="N128" s="171">
        <v>0</v>
      </c>
      <c r="O128" s="171" t="s">
        <v>1779</v>
      </c>
      <c r="P128" s="171">
        <v>0</v>
      </c>
      <c r="Q128" s="171" t="s">
        <v>48</v>
      </c>
      <c r="R128" s="171" t="s">
        <v>7025</v>
      </c>
      <c r="S128" s="172">
        <v>37970</v>
      </c>
      <c r="T128" s="171">
        <v>3800</v>
      </c>
      <c r="U128" s="173">
        <v>13708386</v>
      </c>
      <c r="V128" s="173">
        <v>37014152</v>
      </c>
      <c r="W128" s="174">
        <v>44255</v>
      </c>
      <c r="X128" s="175" t="s">
        <v>7879</v>
      </c>
      <c r="Y128" s="175" t="s">
        <v>7880</v>
      </c>
      <c r="Z128" s="175" t="s">
        <v>7935</v>
      </c>
    </row>
    <row r="129" spans="1:26" s="187" customFormat="1" ht="24.75" customHeight="1" x14ac:dyDescent="0.2">
      <c r="A129" s="171" t="s">
        <v>8278</v>
      </c>
      <c r="B129" s="175">
        <v>700177300</v>
      </c>
      <c r="C129" s="171" t="s">
        <v>1681</v>
      </c>
      <c r="D129" s="171" t="s">
        <v>1776</v>
      </c>
      <c r="E129" s="171" t="s">
        <v>1700</v>
      </c>
      <c r="F129" s="171" t="s">
        <v>1777</v>
      </c>
      <c r="G129" s="171" t="s">
        <v>7024</v>
      </c>
      <c r="H129" s="171" t="s">
        <v>7644</v>
      </c>
      <c r="I129" s="171" t="s">
        <v>7645</v>
      </c>
      <c r="J129" s="171" t="s">
        <v>1778</v>
      </c>
      <c r="K129" s="171" t="s">
        <v>7026</v>
      </c>
      <c r="L129" s="171" t="s">
        <v>344</v>
      </c>
      <c r="M129" s="171" t="s">
        <v>1780</v>
      </c>
      <c r="N129" s="171">
        <v>0</v>
      </c>
      <c r="O129" s="171" t="s">
        <v>1779</v>
      </c>
      <c r="P129" s="171">
        <v>0</v>
      </c>
      <c r="Q129" s="171" t="s">
        <v>48</v>
      </c>
      <c r="R129" s="171" t="s">
        <v>7025</v>
      </c>
      <c r="S129" s="172">
        <v>37970</v>
      </c>
      <c r="T129" s="171">
        <v>3800</v>
      </c>
      <c r="U129" s="173">
        <v>42469816</v>
      </c>
      <c r="V129" s="173">
        <v>77899551</v>
      </c>
      <c r="W129" s="174">
        <v>44255</v>
      </c>
      <c r="X129" s="175" t="s">
        <v>7879</v>
      </c>
      <c r="Y129" s="175" t="s">
        <v>7880</v>
      </c>
      <c r="Z129" s="175" t="s">
        <v>7965</v>
      </c>
    </row>
    <row r="130" spans="1:26" s="187" customFormat="1" ht="24.75" customHeight="1" x14ac:dyDescent="0.2">
      <c r="A130" s="171" t="s">
        <v>8279</v>
      </c>
      <c r="B130" s="175">
        <v>719400000</v>
      </c>
      <c r="C130" s="171" t="s">
        <v>81</v>
      </c>
      <c r="D130" s="171" t="s">
        <v>724</v>
      </c>
      <c r="E130" s="171" t="s">
        <v>7404</v>
      </c>
      <c r="F130" s="171" t="s">
        <v>725</v>
      </c>
      <c r="G130" s="171" t="s">
        <v>7405</v>
      </c>
      <c r="H130" s="171" t="s">
        <v>726</v>
      </c>
      <c r="I130" s="171" t="s">
        <v>727</v>
      </c>
      <c r="J130" s="171" t="s">
        <v>728</v>
      </c>
      <c r="K130" s="171" t="s">
        <v>729</v>
      </c>
      <c r="L130" s="171" t="s">
        <v>50</v>
      </c>
      <c r="M130" s="171" t="s">
        <v>730</v>
      </c>
      <c r="N130" s="171" t="s">
        <v>7406</v>
      </c>
      <c r="O130" s="171" t="s">
        <v>731</v>
      </c>
      <c r="P130" s="171">
        <v>0</v>
      </c>
      <c r="Q130" s="171" t="s">
        <v>419</v>
      </c>
      <c r="R130" s="171" t="s">
        <v>7420</v>
      </c>
      <c r="S130" s="172">
        <v>37970</v>
      </c>
      <c r="T130" s="171">
        <v>3842</v>
      </c>
      <c r="U130" s="173">
        <v>4683763</v>
      </c>
      <c r="V130" s="173">
        <v>9172369</v>
      </c>
      <c r="W130" s="174">
        <v>44255</v>
      </c>
      <c r="X130" s="175" t="s">
        <v>7879</v>
      </c>
      <c r="Y130" s="175" t="s">
        <v>7880</v>
      </c>
      <c r="Z130" s="175" t="s">
        <v>7914</v>
      </c>
    </row>
    <row r="131" spans="1:26" s="187" customFormat="1" ht="24.75" customHeight="1" x14ac:dyDescent="0.2">
      <c r="A131" s="171" t="s">
        <v>8279</v>
      </c>
      <c r="B131" s="175">
        <v>719400000</v>
      </c>
      <c r="C131" s="171" t="s">
        <v>81</v>
      </c>
      <c r="D131" s="171" t="s">
        <v>724</v>
      </c>
      <c r="E131" s="171" t="s">
        <v>7404</v>
      </c>
      <c r="F131" s="171" t="s">
        <v>725</v>
      </c>
      <c r="G131" s="171" t="s">
        <v>7405</v>
      </c>
      <c r="H131" s="171" t="s">
        <v>726</v>
      </c>
      <c r="I131" s="171" t="s">
        <v>727</v>
      </c>
      <c r="J131" s="171" t="s">
        <v>728</v>
      </c>
      <c r="K131" s="171" t="s">
        <v>729</v>
      </c>
      <c r="L131" s="171" t="s">
        <v>50</v>
      </c>
      <c r="M131" s="171" t="s">
        <v>730</v>
      </c>
      <c r="N131" s="171" t="s">
        <v>7406</v>
      </c>
      <c r="O131" s="171" t="s">
        <v>731</v>
      </c>
      <c r="P131" s="171">
        <v>0</v>
      </c>
      <c r="Q131" s="171" t="s">
        <v>419</v>
      </c>
      <c r="R131" s="171" t="s">
        <v>7420</v>
      </c>
      <c r="S131" s="172">
        <v>37970</v>
      </c>
      <c r="T131" s="171">
        <v>3842</v>
      </c>
      <c r="U131" s="173">
        <v>12611060</v>
      </c>
      <c r="V131" s="173">
        <v>24691128</v>
      </c>
      <c r="W131" s="174">
        <v>44255</v>
      </c>
      <c r="X131" s="175" t="s">
        <v>7879</v>
      </c>
      <c r="Y131" s="175" t="s">
        <v>7880</v>
      </c>
      <c r="Z131" s="175" t="s">
        <v>7966</v>
      </c>
    </row>
    <row r="132" spans="1:26" s="187" customFormat="1" ht="24.75" customHeight="1" x14ac:dyDescent="0.2">
      <c r="A132" s="171" t="s">
        <v>8279</v>
      </c>
      <c r="B132" s="175">
        <v>719400000</v>
      </c>
      <c r="C132" s="171" t="s">
        <v>81</v>
      </c>
      <c r="D132" s="171" t="s">
        <v>724</v>
      </c>
      <c r="E132" s="171" t="s">
        <v>7404</v>
      </c>
      <c r="F132" s="171" t="s">
        <v>725</v>
      </c>
      <c r="G132" s="171" t="s">
        <v>7405</v>
      </c>
      <c r="H132" s="171" t="s">
        <v>726</v>
      </c>
      <c r="I132" s="171" t="s">
        <v>727</v>
      </c>
      <c r="J132" s="171" t="s">
        <v>728</v>
      </c>
      <c r="K132" s="171" t="s">
        <v>729</v>
      </c>
      <c r="L132" s="171" t="s">
        <v>50</v>
      </c>
      <c r="M132" s="171" t="s">
        <v>730</v>
      </c>
      <c r="N132" s="171" t="s">
        <v>7406</v>
      </c>
      <c r="O132" s="171" t="s">
        <v>731</v>
      </c>
      <c r="P132" s="171">
        <v>0</v>
      </c>
      <c r="Q132" s="171" t="s">
        <v>419</v>
      </c>
      <c r="R132" s="171" t="s">
        <v>7420</v>
      </c>
      <c r="S132" s="172">
        <v>37970</v>
      </c>
      <c r="T132" s="171">
        <v>3842</v>
      </c>
      <c r="U132" s="173">
        <v>47602337</v>
      </c>
      <c r="V132" s="173">
        <v>85485199</v>
      </c>
      <c r="W132" s="174">
        <v>44255</v>
      </c>
      <c r="X132" s="175" t="s">
        <v>7879</v>
      </c>
      <c r="Y132" s="175" t="s">
        <v>7880</v>
      </c>
      <c r="Z132" s="175" t="s">
        <v>7898</v>
      </c>
    </row>
    <row r="133" spans="1:26" s="187" customFormat="1" ht="24.75" customHeight="1" x14ac:dyDescent="0.2">
      <c r="A133" s="171" t="s">
        <v>8279</v>
      </c>
      <c r="B133" s="175">
        <v>719400000</v>
      </c>
      <c r="C133" s="171" t="s">
        <v>81</v>
      </c>
      <c r="D133" s="171" t="s">
        <v>724</v>
      </c>
      <c r="E133" s="171" t="s">
        <v>7404</v>
      </c>
      <c r="F133" s="171" t="s">
        <v>725</v>
      </c>
      <c r="G133" s="171" t="s">
        <v>7405</v>
      </c>
      <c r="H133" s="171" t="s">
        <v>726</v>
      </c>
      <c r="I133" s="171" t="s">
        <v>727</v>
      </c>
      <c r="J133" s="171" t="s">
        <v>728</v>
      </c>
      <c r="K133" s="171" t="s">
        <v>729</v>
      </c>
      <c r="L133" s="171" t="s">
        <v>50</v>
      </c>
      <c r="M133" s="171" t="s">
        <v>730</v>
      </c>
      <c r="N133" s="171" t="s">
        <v>7406</v>
      </c>
      <c r="O133" s="171" t="s">
        <v>731</v>
      </c>
      <c r="P133" s="171">
        <v>0</v>
      </c>
      <c r="Q133" s="171" t="s">
        <v>419</v>
      </c>
      <c r="R133" s="171" t="s">
        <v>7420</v>
      </c>
      <c r="S133" s="172">
        <v>37970</v>
      </c>
      <c r="T133" s="171">
        <v>3842</v>
      </c>
      <c r="U133" s="173">
        <v>9159612</v>
      </c>
      <c r="V133" s="173">
        <v>18053728</v>
      </c>
      <c r="W133" s="174">
        <v>44255</v>
      </c>
      <c r="X133" s="175" t="s">
        <v>7879</v>
      </c>
      <c r="Y133" s="175" t="s">
        <v>7880</v>
      </c>
      <c r="Z133" s="175" t="s">
        <v>7967</v>
      </c>
    </row>
    <row r="134" spans="1:26" s="187" customFormat="1" ht="24.75" customHeight="1" x14ac:dyDescent="0.2">
      <c r="A134" s="171" t="s">
        <v>8279</v>
      </c>
      <c r="B134" s="175">
        <v>719400000</v>
      </c>
      <c r="C134" s="171" t="s">
        <v>81</v>
      </c>
      <c r="D134" s="171" t="s">
        <v>724</v>
      </c>
      <c r="E134" s="171" t="s">
        <v>7404</v>
      </c>
      <c r="F134" s="171" t="s">
        <v>725</v>
      </c>
      <c r="G134" s="171" t="s">
        <v>7405</v>
      </c>
      <c r="H134" s="171" t="s">
        <v>726</v>
      </c>
      <c r="I134" s="171" t="s">
        <v>727</v>
      </c>
      <c r="J134" s="171" t="s">
        <v>728</v>
      </c>
      <c r="K134" s="171" t="s">
        <v>729</v>
      </c>
      <c r="L134" s="171" t="s">
        <v>50</v>
      </c>
      <c r="M134" s="171" t="s">
        <v>730</v>
      </c>
      <c r="N134" s="171" t="s">
        <v>7406</v>
      </c>
      <c r="O134" s="171" t="s">
        <v>731</v>
      </c>
      <c r="P134" s="171">
        <v>0</v>
      </c>
      <c r="Q134" s="171" t="s">
        <v>419</v>
      </c>
      <c r="R134" s="171" t="s">
        <v>7420</v>
      </c>
      <c r="S134" s="172">
        <v>37970</v>
      </c>
      <c r="T134" s="171">
        <v>3842</v>
      </c>
      <c r="U134" s="173">
        <v>32808499</v>
      </c>
      <c r="V134" s="173">
        <v>62098402</v>
      </c>
      <c r="W134" s="174">
        <v>44255</v>
      </c>
      <c r="X134" s="175" t="s">
        <v>7879</v>
      </c>
      <c r="Y134" s="175" t="s">
        <v>7880</v>
      </c>
      <c r="Z134" s="175" t="s">
        <v>7968</v>
      </c>
    </row>
    <row r="135" spans="1:26" s="187" customFormat="1" ht="24.75" customHeight="1" x14ac:dyDescent="0.2">
      <c r="A135" s="171" t="s">
        <v>8279</v>
      </c>
      <c r="B135" s="175">
        <v>719400000</v>
      </c>
      <c r="C135" s="171" t="s">
        <v>81</v>
      </c>
      <c r="D135" s="171" t="s">
        <v>724</v>
      </c>
      <c r="E135" s="171" t="s">
        <v>7404</v>
      </c>
      <c r="F135" s="171" t="s">
        <v>725</v>
      </c>
      <c r="G135" s="171" t="s">
        <v>7405</v>
      </c>
      <c r="H135" s="171" t="s">
        <v>726</v>
      </c>
      <c r="I135" s="171" t="s">
        <v>727</v>
      </c>
      <c r="J135" s="171" t="s">
        <v>728</v>
      </c>
      <c r="K135" s="171" t="s">
        <v>729</v>
      </c>
      <c r="L135" s="171" t="s">
        <v>50</v>
      </c>
      <c r="M135" s="171" t="s">
        <v>730</v>
      </c>
      <c r="N135" s="171" t="s">
        <v>7406</v>
      </c>
      <c r="O135" s="171" t="s">
        <v>731</v>
      </c>
      <c r="P135" s="171">
        <v>0</v>
      </c>
      <c r="Q135" s="171" t="s">
        <v>419</v>
      </c>
      <c r="R135" s="171" t="s">
        <v>7420</v>
      </c>
      <c r="S135" s="172">
        <v>37970</v>
      </c>
      <c r="T135" s="171">
        <v>3842</v>
      </c>
      <c r="U135" s="173">
        <v>36889463</v>
      </c>
      <c r="V135" s="173">
        <v>73530497</v>
      </c>
      <c r="W135" s="174">
        <v>44255</v>
      </c>
      <c r="X135" s="175" t="s">
        <v>7879</v>
      </c>
      <c r="Y135" s="175" t="s">
        <v>7880</v>
      </c>
      <c r="Z135" s="175" t="s">
        <v>7969</v>
      </c>
    </row>
    <row r="136" spans="1:26" s="187" customFormat="1" ht="24.75" customHeight="1" x14ac:dyDescent="0.2">
      <c r="A136" s="171" t="s">
        <v>8279</v>
      </c>
      <c r="B136" s="175">
        <v>719400000</v>
      </c>
      <c r="C136" s="171" t="s">
        <v>81</v>
      </c>
      <c r="D136" s="171" t="s">
        <v>724</v>
      </c>
      <c r="E136" s="171" t="s">
        <v>7404</v>
      </c>
      <c r="F136" s="171" t="s">
        <v>725</v>
      </c>
      <c r="G136" s="171" t="s">
        <v>7405</v>
      </c>
      <c r="H136" s="171" t="s">
        <v>726</v>
      </c>
      <c r="I136" s="171" t="s">
        <v>727</v>
      </c>
      <c r="J136" s="171" t="s">
        <v>728</v>
      </c>
      <c r="K136" s="171" t="s">
        <v>729</v>
      </c>
      <c r="L136" s="171" t="s">
        <v>50</v>
      </c>
      <c r="M136" s="171" t="s">
        <v>730</v>
      </c>
      <c r="N136" s="171" t="s">
        <v>7406</v>
      </c>
      <c r="O136" s="171" t="s">
        <v>731</v>
      </c>
      <c r="P136" s="171">
        <v>0</v>
      </c>
      <c r="Q136" s="171" t="s">
        <v>419</v>
      </c>
      <c r="R136" s="171" t="s">
        <v>7420</v>
      </c>
      <c r="S136" s="172">
        <v>37970</v>
      </c>
      <c r="T136" s="171">
        <v>3842</v>
      </c>
      <c r="U136" s="173">
        <v>20434227</v>
      </c>
      <c r="V136" s="173">
        <v>40981894</v>
      </c>
      <c r="W136" s="174">
        <v>44255</v>
      </c>
      <c r="X136" s="175" t="s">
        <v>7879</v>
      </c>
      <c r="Y136" s="175" t="s">
        <v>7880</v>
      </c>
      <c r="Z136" s="175" t="s">
        <v>7934</v>
      </c>
    </row>
    <row r="137" spans="1:26" s="187" customFormat="1" ht="24.75" customHeight="1" x14ac:dyDescent="0.2">
      <c r="A137" s="171" t="s">
        <v>8279</v>
      </c>
      <c r="B137" s="175">
        <v>719400000</v>
      </c>
      <c r="C137" s="171" t="s">
        <v>81</v>
      </c>
      <c r="D137" s="171" t="s">
        <v>724</v>
      </c>
      <c r="E137" s="171" t="s">
        <v>7404</v>
      </c>
      <c r="F137" s="171" t="s">
        <v>725</v>
      </c>
      <c r="G137" s="171" t="s">
        <v>7405</v>
      </c>
      <c r="H137" s="171" t="s">
        <v>726</v>
      </c>
      <c r="I137" s="171" t="s">
        <v>727</v>
      </c>
      <c r="J137" s="171" t="s">
        <v>728</v>
      </c>
      <c r="K137" s="171" t="s">
        <v>729</v>
      </c>
      <c r="L137" s="171" t="s">
        <v>50</v>
      </c>
      <c r="M137" s="171" t="s">
        <v>730</v>
      </c>
      <c r="N137" s="171" t="s">
        <v>7406</v>
      </c>
      <c r="O137" s="171" t="s">
        <v>731</v>
      </c>
      <c r="P137" s="171">
        <v>0</v>
      </c>
      <c r="Q137" s="171" t="s">
        <v>419</v>
      </c>
      <c r="R137" s="171" t="s">
        <v>7420</v>
      </c>
      <c r="S137" s="172">
        <v>37970</v>
      </c>
      <c r="T137" s="171">
        <v>3842</v>
      </c>
      <c r="U137" s="173">
        <v>22277355</v>
      </c>
      <c r="V137" s="173">
        <v>43907694</v>
      </c>
      <c r="W137" s="174">
        <v>44255</v>
      </c>
      <c r="X137" s="175" t="s">
        <v>7879</v>
      </c>
      <c r="Y137" s="175" t="s">
        <v>7880</v>
      </c>
      <c r="Z137" s="175" t="s">
        <v>7948</v>
      </c>
    </row>
    <row r="138" spans="1:26" s="187" customFormat="1" ht="24.75" customHeight="1" x14ac:dyDescent="0.2">
      <c r="A138" s="171" t="s">
        <v>8279</v>
      </c>
      <c r="B138" s="175">
        <v>719400000</v>
      </c>
      <c r="C138" s="171" t="s">
        <v>81</v>
      </c>
      <c r="D138" s="171" t="s">
        <v>724</v>
      </c>
      <c r="E138" s="171" t="s">
        <v>7404</v>
      </c>
      <c r="F138" s="171" t="s">
        <v>725</v>
      </c>
      <c r="G138" s="171" t="s">
        <v>7405</v>
      </c>
      <c r="H138" s="171" t="s">
        <v>726</v>
      </c>
      <c r="I138" s="171" t="s">
        <v>727</v>
      </c>
      <c r="J138" s="171" t="s">
        <v>728</v>
      </c>
      <c r="K138" s="171" t="s">
        <v>729</v>
      </c>
      <c r="L138" s="171" t="s">
        <v>50</v>
      </c>
      <c r="M138" s="171" t="s">
        <v>730</v>
      </c>
      <c r="N138" s="171" t="s">
        <v>7406</v>
      </c>
      <c r="O138" s="171" t="s">
        <v>731</v>
      </c>
      <c r="P138" s="171">
        <v>0</v>
      </c>
      <c r="Q138" s="171" t="s">
        <v>419</v>
      </c>
      <c r="R138" s="171" t="s">
        <v>7420</v>
      </c>
      <c r="S138" s="172">
        <v>37970</v>
      </c>
      <c r="T138" s="171">
        <v>3842</v>
      </c>
      <c r="U138" s="173">
        <v>20576802</v>
      </c>
      <c r="V138" s="173">
        <v>41171016</v>
      </c>
      <c r="W138" s="174">
        <v>44255</v>
      </c>
      <c r="X138" s="175" t="s">
        <v>7879</v>
      </c>
      <c r="Y138" s="175" t="s">
        <v>7880</v>
      </c>
      <c r="Z138" s="175" t="s">
        <v>6479</v>
      </c>
    </row>
    <row r="139" spans="1:26" s="187" customFormat="1" ht="24.75" customHeight="1" x14ac:dyDescent="0.2">
      <c r="A139" s="171" t="s">
        <v>8279</v>
      </c>
      <c r="B139" s="175">
        <v>719400000</v>
      </c>
      <c r="C139" s="171" t="s">
        <v>81</v>
      </c>
      <c r="D139" s="171" t="s">
        <v>724</v>
      </c>
      <c r="E139" s="171" t="s">
        <v>7404</v>
      </c>
      <c r="F139" s="171" t="s">
        <v>725</v>
      </c>
      <c r="G139" s="171" t="s">
        <v>7405</v>
      </c>
      <c r="H139" s="171" t="s">
        <v>726</v>
      </c>
      <c r="I139" s="171" t="s">
        <v>727</v>
      </c>
      <c r="J139" s="171" t="s">
        <v>728</v>
      </c>
      <c r="K139" s="171" t="s">
        <v>729</v>
      </c>
      <c r="L139" s="171" t="s">
        <v>50</v>
      </c>
      <c r="M139" s="171" t="s">
        <v>730</v>
      </c>
      <c r="N139" s="171" t="s">
        <v>7406</v>
      </c>
      <c r="O139" s="171" t="s">
        <v>731</v>
      </c>
      <c r="P139" s="171">
        <v>0</v>
      </c>
      <c r="Q139" s="171" t="s">
        <v>419</v>
      </c>
      <c r="R139" s="171" t="s">
        <v>7420</v>
      </c>
      <c r="S139" s="172">
        <v>37970</v>
      </c>
      <c r="T139" s="171">
        <v>3842</v>
      </c>
      <c r="U139" s="173">
        <v>13906129</v>
      </c>
      <c r="V139" s="173">
        <v>28322217</v>
      </c>
      <c r="W139" s="174">
        <v>44255</v>
      </c>
      <c r="X139" s="175" t="s">
        <v>7879</v>
      </c>
      <c r="Y139" s="175" t="s">
        <v>7880</v>
      </c>
      <c r="Z139" s="175" t="s">
        <v>7937</v>
      </c>
    </row>
    <row r="140" spans="1:26" s="187" customFormat="1" ht="24.75" customHeight="1" x14ac:dyDescent="0.2">
      <c r="A140" s="171" t="s">
        <v>8280</v>
      </c>
      <c r="B140" s="175">
        <v>800665612</v>
      </c>
      <c r="C140" s="171" t="s">
        <v>3965</v>
      </c>
      <c r="D140" s="171" t="s">
        <v>5817</v>
      </c>
      <c r="E140" s="171" t="s">
        <v>5818</v>
      </c>
      <c r="F140" s="171" t="s">
        <v>5818</v>
      </c>
      <c r="G140" s="171" t="s">
        <v>29</v>
      </c>
      <c r="H140" s="171">
        <v>0</v>
      </c>
      <c r="I140" s="171">
        <v>0</v>
      </c>
      <c r="J140" s="171" t="s">
        <v>7665</v>
      </c>
      <c r="K140" s="171" t="s">
        <v>5819</v>
      </c>
      <c r="L140" s="171" t="s">
        <v>344</v>
      </c>
      <c r="M140" s="171" t="s">
        <v>1736</v>
      </c>
      <c r="N140" s="171" t="s">
        <v>5820</v>
      </c>
      <c r="O140" s="171">
        <v>0</v>
      </c>
      <c r="P140" s="171">
        <v>0</v>
      </c>
      <c r="Q140" s="171" t="s">
        <v>251</v>
      </c>
      <c r="R140" s="171" t="s">
        <v>7558</v>
      </c>
      <c r="S140" s="172">
        <v>37970</v>
      </c>
      <c r="T140" s="171">
        <v>3846</v>
      </c>
      <c r="U140" s="173">
        <v>9344108</v>
      </c>
      <c r="V140" s="173">
        <v>18243259</v>
      </c>
      <c r="W140" s="174">
        <v>44255</v>
      </c>
      <c r="X140" s="175" t="s">
        <v>7879</v>
      </c>
      <c r="Y140" s="175" t="s">
        <v>7880</v>
      </c>
      <c r="Z140" s="175" t="s">
        <v>7913</v>
      </c>
    </row>
    <row r="141" spans="1:26" s="187" customFormat="1" ht="24.75" customHeight="1" x14ac:dyDescent="0.2">
      <c r="A141" s="171" t="s">
        <v>8281</v>
      </c>
      <c r="B141" s="175">
        <v>702085047</v>
      </c>
      <c r="C141" s="171" t="s">
        <v>3965</v>
      </c>
      <c r="D141" s="171" t="s">
        <v>153</v>
      </c>
      <c r="E141" s="171" t="s">
        <v>1700</v>
      </c>
      <c r="F141" s="171" t="s">
        <v>3966</v>
      </c>
      <c r="G141" s="171" t="s">
        <v>29</v>
      </c>
      <c r="H141" s="171">
        <v>0</v>
      </c>
      <c r="I141" s="171">
        <v>0</v>
      </c>
      <c r="J141" s="171" t="s">
        <v>7180</v>
      </c>
      <c r="K141" s="171" t="s">
        <v>6443</v>
      </c>
      <c r="L141" s="171" t="s">
        <v>6166</v>
      </c>
      <c r="M141" s="171" t="s">
        <v>4272</v>
      </c>
      <c r="N141" s="171" t="s">
        <v>6442</v>
      </c>
      <c r="O141" s="171" t="s">
        <v>6444</v>
      </c>
      <c r="P141" s="171">
        <v>0</v>
      </c>
      <c r="Q141" s="171" t="s">
        <v>251</v>
      </c>
      <c r="R141" s="171" t="s">
        <v>7308</v>
      </c>
      <c r="S141" s="172">
        <v>37970</v>
      </c>
      <c r="T141" s="171">
        <v>3848</v>
      </c>
      <c r="U141" s="173">
        <v>7263970</v>
      </c>
      <c r="V141" s="173">
        <v>15046796</v>
      </c>
      <c r="W141" s="174">
        <v>44255</v>
      </c>
      <c r="X141" s="175" t="s">
        <v>7879</v>
      </c>
      <c r="Y141" s="175" t="s">
        <v>7880</v>
      </c>
      <c r="Z141" s="175" t="s">
        <v>7928</v>
      </c>
    </row>
    <row r="142" spans="1:26" s="187" customFormat="1" ht="24.75" customHeight="1" x14ac:dyDescent="0.2">
      <c r="A142" s="171" t="s">
        <v>8282</v>
      </c>
      <c r="B142" s="175">
        <v>711524002</v>
      </c>
      <c r="C142" s="171" t="s">
        <v>1566</v>
      </c>
      <c r="D142" s="171" t="s">
        <v>1883</v>
      </c>
      <c r="E142" s="171" t="s">
        <v>7278</v>
      </c>
      <c r="F142" s="171" t="s">
        <v>1884</v>
      </c>
      <c r="G142" s="171" t="s">
        <v>7279</v>
      </c>
      <c r="H142" s="171" t="s">
        <v>1885</v>
      </c>
      <c r="I142" s="171" t="s">
        <v>7280</v>
      </c>
      <c r="J142" s="171" t="s">
        <v>1886</v>
      </c>
      <c r="K142" s="171" t="s">
        <v>1887</v>
      </c>
      <c r="L142" s="171" t="s">
        <v>50</v>
      </c>
      <c r="M142" s="171" t="s">
        <v>1889</v>
      </c>
      <c r="N142" s="171" t="s">
        <v>1888</v>
      </c>
      <c r="O142" s="171">
        <v>0</v>
      </c>
      <c r="P142" s="171">
        <v>0</v>
      </c>
      <c r="Q142" s="171">
        <v>93401</v>
      </c>
      <c r="R142" s="171" t="s">
        <v>7292</v>
      </c>
      <c r="S142" s="172">
        <v>37970</v>
      </c>
      <c r="T142" s="171">
        <v>3860</v>
      </c>
      <c r="U142" s="173">
        <v>19503780</v>
      </c>
      <c r="V142" s="173">
        <v>37811360</v>
      </c>
      <c r="W142" s="174">
        <v>44255</v>
      </c>
      <c r="X142" s="175" t="s">
        <v>7879</v>
      </c>
      <c r="Y142" s="175" t="s">
        <v>7880</v>
      </c>
      <c r="Z142" s="175" t="s">
        <v>7927</v>
      </c>
    </row>
    <row r="143" spans="1:26" s="187" customFormat="1" ht="24.75" customHeight="1" x14ac:dyDescent="0.2">
      <c r="A143" s="171" t="s">
        <v>8283</v>
      </c>
      <c r="B143" s="175">
        <v>814968006</v>
      </c>
      <c r="C143" s="171" t="s">
        <v>1566</v>
      </c>
      <c r="D143" s="171" t="s">
        <v>1891</v>
      </c>
      <c r="E143" s="171" t="s">
        <v>7208</v>
      </c>
      <c r="F143" s="171" t="s">
        <v>1892</v>
      </c>
      <c r="G143" s="171" t="s">
        <v>7484</v>
      </c>
      <c r="H143" s="171" t="s">
        <v>7472</v>
      </c>
      <c r="I143" s="171" t="s">
        <v>8198</v>
      </c>
      <c r="J143" s="171" t="s">
        <v>7485</v>
      </c>
      <c r="K143" s="171" t="s">
        <v>6899</v>
      </c>
      <c r="L143" s="171" t="s">
        <v>50</v>
      </c>
      <c r="M143" s="171" t="s">
        <v>1893</v>
      </c>
      <c r="N143" s="171">
        <v>225409300</v>
      </c>
      <c r="O143" s="171" t="s">
        <v>7471</v>
      </c>
      <c r="P143" s="171">
        <v>0</v>
      </c>
      <c r="Q143" s="171" t="s">
        <v>1274</v>
      </c>
      <c r="R143" s="171" t="s">
        <v>6941</v>
      </c>
      <c r="S143" s="172">
        <v>37970</v>
      </c>
      <c r="T143" s="171">
        <v>3950</v>
      </c>
      <c r="U143" s="173">
        <v>0</v>
      </c>
      <c r="V143" s="173">
        <v>0</v>
      </c>
      <c r="W143" s="174">
        <v>44255</v>
      </c>
      <c r="X143" s="175" t="s">
        <v>7879</v>
      </c>
      <c r="Y143" s="175" t="s">
        <v>7880</v>
      </c>
      <c r="Z143" s="175" t="s">
        <v>7882</v>
      </c>
    </row>
    <row r="144" spans="1:26" s="187" customFormat="1" ht="24.75" customHeight="1" x14ac:dyDescent="0.2">
      <c r="A144" s="171" t="s">
        <v>8283</v>
      </c>
      <c r="B144" s="175">
        <v>814968006</v>
      </c>
      <c r="C144" s="171" t="s">
        <v>1566</v>
      </c>
      <c r="D144" s="171" t="s">
        <v>1891</v>
      </c>
      <c r="E144" s="171" t="s">
        <v>7208</v>
      </c>
      <c r="F144" s="171" t="s">
        <v>1892</v>
      </c>
      <c r="G144" s="171" t="s">
        <v>7484</v>
      </c>
      <c r="H144" s="171" t="s">
        <v>7472</v>
      </c>
      <c r="I144" s="171" t="s">
        <v>8198</v>
      </c>
      <c r="J144" s="171" t="s">
        <v>7485</v>
      </c>
      <c r="K144" s="171" t="s">
        <v>6899</v>
      </c>
      <c r="L144" s="171" t="s">
        <v>50</v>
      </c>
      <c r="M144" s="171" t="s">
        <v>1893</v>
      </c>
      <c r="N144" s="171">
        <v>225409300</v>
      </c>
      <c r="O144" s="171" t="s">
        <v>7471</v>
      </c>
      <c r="P144" s="171">
        <v>0</v>
      </c>
      <c r="Q144" s="171" t="s">
        <v>1274</v>
      </c>
      <c r="R144" s="171" t="s">
        <v>6941</v>
      </c>
      <c r="S144" s="172">
        <v>37970</v>
      </c>
      <c r="T144" s="171">
        <v>3950</v>
      </c>
      <c r="U144" s="173">
        <v>0</v>
      </c>
      <c r="V144" s="173">
        <v>0</v>
      </c>
      <c r="W144" s="174">
        <v>44255</v>
      </c>
      <c r="X144" s="175" t="s">
        <v>7879</v>
      </c>
      <c r="Y144" s="175" t="s">
        <v>7880</v>
      </c>
      <c r="Z144" s="175" t="s">
        <v>7966</v>
      </c>
    </row>
    <row r="145" spans="1:26" s="187" customFormat="1" ht="24.75" customHeight="1" x14ac:dyDescent="0.2">
      <c r="A145" s="171" t="s">
        <v>8283</v>
      </c>
      <c r="B145" s="175">
        <v>814968006</v>
      </c>
      <c r="C145" s="171" t="s">
        <v>1566</v>
      </c>
      <c r="D145" s="171" t="s">
        <v>1891</v>
      </c>
      <c r="E145" s="171" t="s">
        <v>7208</v>
      </c>
      <c r="F145" s="171" t="s">
        <v>1892</v>
      </c>
      <c r="G145" s="171" t="s">
        <v>7484</v>
      </c>
      <c r="H145" s="171" t="s">
        <v>7472</v>
      </c>
      <c r="I145" s="171" t="s">
        <v>8198</v>
      </c>
      <c r="J145" s="171" t="s">
        <v>7485</v>
      </c>
      <c r="K145" s="171" t="s">
        <v>6899</v>
      </c>
      <c r="L145" s="171" t="s">
        <v>50</v>
      </c>
      <c r="M145" s="171" t="s">
        <v>1893</v>
      </c>
      <c r="N145" s="171">
        <v>225409300</v>
      </c>
      <c r="O145" s="171" t="s">
        <v>7471</v>
      </c>
      <c r="P145" s="171">
        <v>0</v>
      </c>
      <c r="Q145" s="171" t="s">
        <v>1274</v>
      </c>
      <c r="R145" s="171" t="s">
        <v>6941</v>
      </c>
      <c r="S145" s="172">
        <v>37970</v>
      </c>
      <c r="T145" s="171">
        <v>3950</v>
      </c>
      <c r="U145" s="173">
        <v>0</v>
      </c>
      <c r="V145" s="173">
        <v>0</v>
      </c>
      <c r="W145" s="174">
        <v>44255</v>
      </c>
      <c r="X145" s="175" t="s">
        <v>7879</v>
      </c>
      <c r="Y145" s="175" t="s">
        <v>7880</v>
      </c>
      <c r="Z145" s="175" t="s">
        <v>7970</v>
      </c>
    </row>
    <row r="146" spans="1:26" s="187" customFormat="1" ht="24.75" customHeight="1" x14ac:dyDescent="0.2">
      <c r="A146" s="171" t="s">
        <v>8283</v>
      </c>
      <c r="B146" s="175">
        <v>814968006</v>
      </c>
      <c r="C146" s="171" t="s">
        <v>1566</v>
      </c>
      <c r="D146" s="171" t="s">
        <v>1891</v>
      </c>
      <c r="E146" s="171" t="s">
        <v>7208</v>
      </c>
      <c r="F146" s="171" t="s">
        <v>1892</v>
      </c>
      <c r="G146" s="171" t="s">
        <v>7484</v>
      </c>
      <c r="H146" s="171" t="s">
        <v>7472</v>
      </c>
      <c r="I146" s="171" t="s">
        <v>8198</v>
      </c>
      <c r="J146" s="171" t="s">
        <v>7485</v>
      </c>
      <c r="K146" s="171" t="s">
        <v>6899</v>
      </c>
      <c r="L146" s="171" t="s">
        <v>50</v>
      </c>
      <c r="M146" s="171" t="s">
        <v>1893</v>
      </c>
      <c r="N146" s="171">
        <v>225409300</v>
      </c>
      <c r="O146" s="171" t="s">
        <v>7471</v>
      </c>
      <c r="P146" s="171">
        <v>0</v>
      </c>
      <c r="Q146" s="171" t="s">
        <v>1274</v>
      </c>
      <c r="R146" s="171" t="s">
        <v>6941</v>
      </c>
      <c r="S146" s="172">
        <v>37970</v>
      </c>
      <c r="T146" s="171">
        <v>3950</v>
      </c>
      <c r="U146" s="173">
        <v>28650053</v>
      </c>
      <c r="V146" s="173">
        <v>44371727</v>
      </c>
      <c r="W146" s="174">
        <v>44255</v>
      </c>
      <c r="X146" s="175" t="s">
        <v>7879</v>
      </c>
      <c r="Y146" s="175" t="s">
        <v>7880</v>
      </c>
      <c r="Z146" s="175" t="s">
        <v>7917</v>
      </c>
    </row>
    <row r="147" spans="1:26" s="187" customFormat="1" ht="24.75" customHeight="1" x14ac:dyDescent="0.2">
      <c r="A147" s="171" t="s">
        <v>8283</v>
      </c>
      <c r="B147" s="175">
        <v>814968006</v>
      </c>
      <c r="C147" s="171" t="s">
        <v>1566</v>
      </c>
      <c r="D147" s="171" t="s">
        <v>1891</v>
      </c>
      <c r="E147" s="171" t="s">
        <v>7208</v>
      </c>
      <c r="F147" s="171" t="s">
        <v>1892</v>
      </c>
      <c r="G147" s="171" t="s">
        <v>7484</v>
      </c>
      <c r="H147" s="171" t="s">
        <v>7472</v>
      </c>
      <c r="I147" s="171" t="s">
        <v>8198</v>
      </c>
      <c r="J147" s="171" t="s">
        <v>7485</v>
      </c>
      <c r="K147" s="171" t="s">
        <v>6899</v>
      </c>
      <c r="L147" s="171" t="s">
        <v>50</v>
      </c>
      <c r="M147" s="171" t="s">
        <v>1893</v>
      </c>
      <c r="N147" s="171">
        <v>225409300</v>
      </c>
      <c r="O147" s="171" t="s">
        <v>7471</v>
      </c>
      <c r="P147" s="171">
        <v>0</v>
      </c>
      <c r="Q147" s="171" t="s">
        <v>1274</v>
      </c>
      <c r="R147" s="171" t="s">
        <v>6941</v>
      </c>
      <c r="S147" s="172">
        <v>37970</v>
      </c>
      <c r="T147" s="171">
        <v>3950</v>
      </c>
      <c r="U147" s="173">
        <v>0</v>
      </c>
      <c r="V147" s="173">
        <v>0</v>
      </c>
      <c r="W147" s="174">
        <v>44255</v>
      </c>
      <c r="X147" s="175" t="s">
        <v>7879</v>
      </c>
      <c r="Y147" s="175" t="s">
        <v>7880</v>
      </c>
      <c r="Z147" s="175" t="s">
        <v>7881</v>
      </c>
    </row>
    <row r="148" spans="1:26" s="187" customFormat="1" ht="24.75" customHeight="1" x14ac:dyDescent="0.2">
      <c r="A148" s="171" t="s">
        <v>8283</v>
      </c>
      <c r="B148" s="175">
        <v>814968006</v>
      </c>
      <c r="C148" s="171" t="s">
        <v>1566</v>
      </c>
      <c r="D148" s="171" t="s">
        <v>1891</v>
      </c>
      <c r="E148" s="171" t="s">
        <v>7208</v>
      </c>
      <c r="F148" s="171" t="s">
        <v>1892</v>
      </c>
      <c r="G148" s="171" t="s">
        <v>7484</v>
      </c>
      <c r="H148" s="171" t="s">
        <v>7472</v>
      </c>
      <c r="I148" s="171" t="s">
        <v>8198</v>
      </c>
      <c r="J148" s="171" t="s">
        <v>7485</v>
      </c>
      <c r="K148" s="171" t="s">
        <v>6899</v>
      </c>
      <c r="L148" s="171" t="s">
        <v>50</v>
      </c>
      <c r="M148" s="171" t="s">
        <v>1893</v>
      </c>
      <c r="N148" s="171">
        <v>225409300</v>
      </c>
      <c r="O148" s="171" t="s">
        <v>7471</v>
      </c>
      <c r="P148" s="171">
        <v>0</v>
      </c>
      <c r="Q148" s="171" t="s">
        <v>1274</v>
      </c>
      <c r="R148" s="171" t="s">
        <v>6941</v>
      </c>
      <c r="S148" s="172">
        <v>37970</v>
      </c>
      <c r="T148" s="171">
        <v>3950</v>
      </c>
      <c r="U148" s="173">
        <v>0</v>
      </c>
      <c r="V148" s="173">
        <v>0</v>
      </c>
      <c r="W148" s="174">
        <v>44255</v>
      </c>
      <c r="X148" s="175" t="s">
        <v>7879</v>
      </c>
      <c r="Y148" s="175" t="s">
        <v>7880</v>
      </c>
      <c r="Z148" s="175" t="s">
        <v>7889</v>
      </c>
    </row>
    <row r="149" spans="1:26" s="187" customFormat="1" ht="24.75" customHeight="1" x14ac:dyDescent="0.2">
      <c r="A149" s="171" t="s">
        <v>8284</v>
      </c>
      <c r="B149" s="175">
        <v>707182008</v>
      </c>
      <c r="C149" s="171" t="s">
        <v>1579</v>
      </c>
      <c r="D149" s="171" t="s">
        <v>2159</v>
      </c>
      <c r="E149" s="171" t="s">
        <v>2160</v>
      </c>
      <c r="F149" s="171" t="s">
        <v>2161</v>
      </c>
      <c r="G149" s="171" t="s">
        <v>7004</v>
      </c>
      <c r="H149" s="171" t="s">
        <v>2162</v>
      </c>
      <c r="I149" s="171" t="s">
        <v>7005</v>
      </c>
      <c r="J149" s="171" t="s">
        <v>2163</v>
      </c>
      <c r="K149" s="171" t="s">
        <v>2165</v>
      </c>
      <c r="L149" s="171" t="s">
        <v>6171</v>
      </c>
      <c r="M149" s="171" t="s">
        <v>1013</v>
      </c>
      <c r="N149" s="171" t="s">
        <v>2166</v>
      </c>
      <c r="O149" s="171" t="s">
        <v>2164</v>
      </c>
      <c r="P149" s="171">
        <v>0</v>
      </c>
      <c r="Q149" s="171">
        <v>91401</v>
      </c>
      <c r="R149" s="171" t="s">
        <v>7006</v>
      </c>
      <c r="S149" s="172">
        <v>37970</v>
      </c>
      <c r="T149" s="171">
        <v>4100</v>
      </c>
      <c r="U149" s="173">
        <v>2404980</v>
      </c>
      <c r="V149" s="173">
        <v>7750843</v>
      </c>
      <c r="W149" s="174">
        <v>44255</v>
      </c>
      <c r="X149" s="175" t="s">
        <v>7879</v>
      </c>
      <c r="Y149" s="175" t="s">
        <v>7880</v>
      </c>
      <c r="Z149" s="175" t="s">
        <v>7899</v>
      </c>
    </row>
    <row r="150" spans="1:26" s="187" customFormat="1" ht="24.75" customHeight="1" x14ac:dyDescent="0.2">
      <c r="A150" s="171" t="s">
        <v>8285</v>
      </c>
      <c r="B150" s="175" t="s">
        <v>7816</v>
      </c>
      <c r="C150" s="171" t="s">
        <v>1639</v>
      </c>
      <c r="D150" s="171" t="s">
        <v>2350</v>
      </c>
      <c r="E150" s="171" t="s">
        <v>7712</v>
      </c>
      <c r="F150" s="171" t="s">
        <v>2351</v>
      </c>
      <c r="G150" s="171" t="s">
        <v>8208</v>
      </c>
      <c r="H150" s="171" t="s">
        <v>482</v>
      </c>
      <c r="I150" s="171" t="s">
        <v>7713</v>
      </c>
      <c r="J150" s="171" t="s">
        <v>8209</v>
      </c>
      <c r="K150" s="171" t="s">
        <v>2352</v>
      </c>
      <c r="L150" s="171" t="s">
        <v>50</v>
      </c>
      <c r="M150" s="171" t="s">
        <v>852</v>
      </c>
      <c r="N150" s="171" t="s">
        <v>2353</v>
      </c>
      <c r="O150" s="171" t="s">
        <v>7746</v>
      </c>
      <c r="P150" s="171">
        <v>0</v>
      </c>
      <c r="Q150" s="171">
        <v>93401</v>
      </c>
      <c r="R150" s="171" t="s">
        <v>7028</v>
      </c>
      <c r="S150" s="172">
        <v>37970</v>
      </c>
      <c r="T150" s="171">
        <v>4250</v>
      </c>
      <c r="U150" s="173">
        <v>11856911</v>
      </c>
      <c r="V150" s="173">
        <v>22277250</v>
      </c>
      <c r="W150" s="174">
        <v>44255</v>
      </c>
      <c r="X150" s="175" t="s">
        <v>7879</v>
      </c>
      <c r="Y150" s="175" t="s">
        <v>7880</v>
      </c>
      <c r="Z150" s="175" t="s">
        <v>7907</v>
      </c>
    </row>
    <row r="151" spans="1:26" s="187" customFormat="1" ht="24.75" customHeight="1" x14ac:dyDescent="0.2">
      <c r="A151" s="171" t="s">
        <v>8285</v>
      </c>
      <c r="B151" s="175" t="s">
        <v>7816</v>
      </c>
      <c r="C151" s="171" t="s">
        <v>1639</v>
      </c>
      <c r="D151" s="171" t="s">
        <v>2350</v>
      </c>
      <c r="E151" s="171" t="s">
        <v>7712</v>
      </c>
      <c r="F151" s="171" t="s">
        <v>2351</v>
      </c>
      <c r="G151" s="171" t="s">
        <v>8208</v>
      </c>
      <c r="H151" s="171" t="s">
        <v>482</v>
      </c>
      <c r="I151" s="171" t="s">
        <v>7713</v>
      </c>
      <c r="J151" s="171" t="s">
        <v>8209</v>
      </c>
      <c r="K151" s="171" t="s">
        <v>2352</v>
      </c>
      <c r="L151" s="171" t="s">
        <v>50</v>
      </c>
      <c r="M151" s="171" t="s">
        <v>852</v>
      </c>
      <c r="N151" s="171" t="s">
        <v>2353</v>
      </c>
      <c r="O151" s="171" t="s">
        <v>7746</v>
      </c>
      <c r="P151" s="171">
        <v>0</v>
      </c>
      <c r="Q151" s="171">
        <v>93401</v>
      </c>
      <c r="R151" s="171" t="s">
        <v>7028</v>
      </c>
      <c r="S151" s="172">
        <v>37970</v>
      </c>
      <c r="T151" s="171">
        <v>4250</v>
      </c>
      <c r="U151" s="173">
        <v>31370352</v>
      </c>
      <c r="V151" s="173">
        <v>62740704</v>
      </c>
      <c r="W151" s="174">
        <v>44255</v>
      </c>
      <c r="X151" s="175" t="s">
        <v>7879</v>
      </c>
      <c r="Y151" s="175" t="s">
        <v>7880</v>
      </c>
      <c r="Z151" s="175" t="s">
        <v>7882</v>
      </c>
    </row>
    <row r="152" spans="1:26" s="187" customFormat="1" ht="24.75" customHeight="1" x14ac:dyDescent="0.2">
      <c r="A152" s="171" t="s">
        <v>8285</v>
      </c>
      <c r="B152" s="175" t="s">
        <v>7816</v>
      </c>
      <c r="C152" s="171" t="s">
        <v>1639</v>
      </c>
      <c r="D152" s="171" t="s">
        <v>2350</v>
      </c>
      <c r="E152" s="171" t="s">
        <v>7712</v>
      </c>
      <c r="F152" s="171" t="s">
        <v>2351</v>
      </c>
      <c r="G152" s="171" t="s">
        <v>8208</v>
      </c>
      <c r="H152" s="171" t="s">
        <v>482</v>
      </c>
      <c r="I152" s="171" t="s">
        <v>7713</v>
      </c>
      <c r="J152" s="171" t="s">
        <v>8209</v>
      </c>
      <c r="K152" s="171" t="s">
        <v>2352</v>
      </c>
      <c r="L152" s="171" t="s">
        <v>50</v>
      </c>
      <c r="M152" s="171" t="s">
        <v>852</v>
      </c>
      <c r="N152" s="171" t="s">
        <v>2353</v>
      </c>
      <c r="O152" s="171" t="s">
        <v>7746</v>
      </c>
      <c r="P152" s="171">
        <v>0</v>
      </c>
      <c r="Q152" s="171">
        <v>93401</v>
      </c>
      <c r="R152" s="171" t="s">
        <v>7028</v>
      </c>
      <c r="S152" s="172">
        <v>37970</v>
      </c>
      <c r="T152" s="171">
        <v>4250</v>
      </c>
      <c r="U152" s="173">
        <v>13734625</v>
      </c>
      <c r="V152" s="173">
        <v>42015948</v>
      </c>
      <c r="W152" s="174">
        <v>44255</v>
      </c>
      <c r="X152" s="175" t="s">
        <v>7879</v>
      </c>
      <c r="Y152" s="175" t="s">
        <v>7880</v>
      </c>
      <c r="Z152" s="175" t="s">
        <v>7900</v>
      </c>
    </row>
    <row r="153" spans="1:26" s="187" customFormat="1" ht="24.75" customHeight="1" x14ac:dyDescent="0.2">
      <c r="A153" s="171" t="s">
        <v>8285</v>
      </c>
      <c r="B153" s="175" t="s">
        <v>7816</v>
      </c>
      <c r="C153" s="171" t="s">
        <v>1639</v>
      </c>
      <c r="D153" s="171" t="s">
        <v>2350</v>
      </c>
      <c r="E153" s="171" t="s">
        <v>7712</v>
      </c>
      <c r="F153" s="171" t="s">
        <v>2351</v>
      </c>
      <c r="G153" s="171" t="s">
        <v>8208</v>
      </c>
      <c r="H153" s="171" t="s">
        <v>482</v>
      </c>
      <c r="I153" s="171" t="s">
        <v>7713</v>
      </c>
      <c r="J153" s="171" t="s">
        <v>8209</v>
      </c>
      <c r="K153" s="171" t="s">
        <v>2352</v>
      </c>
      <c r="L153" s="171" t="s">
        <v>50</v>
      </c>
      <c r="M153" s="171" t="s">
        <v>852</v>
      </c>
      <c r="N153" s="171" t="s">
        <v>2353</v>
      </c>
      <c r="O153" s="171" t="s">
        <v>7746</v>
      </c>
      <c r="P153" s="171">
        <v>0</v>
      </c>
      <c r="Q153" s="171">
        <v>93401</v>
      </c>
      <c r="R153" s="171" t="s">
        <v>7028</v>
      </c>
      <c r="S153" s="172">
        <v>37970</v>
      </c>
      <c r="T153" s="171">
        <v>4250</v>
      </c>
      <c r="U153" s="173">
        <v>16033200</v>
      </c>
      <c r="V153" s="173">
        <v>32066400</v>
      </c>
      <c r="W153" s="174">
        <v>44255</v>
      </c>
      <c r="X153" s="175" t="s">
        <v>7879</v>
      </c>
      <c r="Y153" s="175" t="s">
        <v>7880</v>
      </c>
      <c r="Z153" s="175" t="s">
        <v>7895</v>
      </c>
    </row>
    <row r="154" spans="1:26" s="187" customFormat="1" ht="24.75" customHeight="1" x14ac:dyDescent="0.2">
      <c r="A154" s="171" t="s">
        <v>8285</v>
      </c>
      <c r="B154" s="175" t="s">
        <v>7816</v>
      </c>
      <c r="C154" s="171" t="s">
        <v>1639</v>
      </c>
      <c r="D154" s="171" t="s">
        <v>2350</v>
      </c>
      <c r="E154" s="171" t="s">
        <v>7712</v>
      </c>
      <c r="F154" s="171" t="s">
        <v>2351</v>
      </c>
      <c r="G154" s="171" t="s">
        <v>8208</v>
      </c>
      <c r="H154" s="171" t="s">
        <v>482</v>
      </c>
      <c r="I154" s="171" t="s">
        <v>7713</v>
      </c>
      <c r="J154" s="171" t="s">
        <v>8209</v>
      </c>
      <c r="K154" s="171" t="s">
        <v>2352</v>
      </c>
      <c r="L154" s="171" t="s">
        <v>50</v>
      </c>
      <c r="M154" s="171" t="s">
        <v>852</v>
      </c>
      <c r="N154" s="171" t="s">
        <v>2353</v>
      </c>
      <c r="O154" s="171" t="s">
        <v>7746</v>
      </c>
      <c r="P154" s="171">
        <v>0</v>
      </c>
      <c r="Q154" s="171">
        <v>93401</v>
      </c>
      <c r="R154" s="171" t="s">
        <v>7028</v>
      </c>
      <c r="S154" s="172">
        <v>37970</v>
      </c>
      <c r="T154" s="171">
        <v>4250</v>
      </c>
      <c r="U154" s="173">
        <v>72416161</v>
      </c>
      <c r="V154" s="173">
        <v>142607581</v>
      </c>
      <c r="W154" s="174">
        <v>44255</v>
      </c>
      <c r="X154" s="175" t="s">
        <v>7879</v>
      </c>
      <c r="Y154" s="175" t="s">
        <v>7880</v>
      </c>
      <c r="Z154" s="175" t="s">
        <v>7883</v>
      </c>
    </row>
    <row r="155" spans="1:26" s="187" customFormat="1" ht="24.75" customHeight="1" x14ac:dyDescent="0.2">
      <c r="A155" s="171" t="s">
        <v>8285</v>
      </c>
      <c r="B155" s="175" t="s">
        <v>7816</v>
      </c>
      <c r="C155" s="171" t="s">
        <v>1639</v>
      </c>
      <c r="D155" s="171" t="s">
        <v>2350</v>
      </c>
      <c r="E155" s="171" t="s">
        <v>7712</v>
      </c>
      <c r="F155" s="171" t="s">
        <v>2351</v>
      </c>
      <c r="G155" s="171" t="s">
        <v>8208</v>
      </c>
      <c r="H155" s="171" t="s">
        <v>482</v>
      </c>
      <c r="I155" s="171" t="s">
        <v>7713</v>
      </c>
      <c r="J155" s="171" t="s">
        <v>8209</v>
      </c>
      <c r="K155" s="171" t="s">
        <v>2352</v>
      </c>
      <c r="L155" s="171" t="s">
        <v>50</v>
      </c>
      <c r="M155" s="171" t="s">
        <v>852</v>
      </c>
      <c r="N155" s="171" t="s">
        <v>2353</v>
      </c>
      <c r="O155" s="171" t="s">
        <v>7746</v>
      </c>
      <c r="P155" s="171">
        <v>0</v>
      </c>
      <c r="Q155" s="171">
        <v>93401</v>
      </c>
      <c r="R155" s="171" t="s">
        <v>7028</v>
      </c>
      <c r="S155" s="172">
        <v>37970</v>
      </c>
      <c r="T155" s="171">
        <v>4250</v>
      </c>
      <c r="U155" s="173">
        <v>21090586</v>
      </c>
      <c r="V155" s="173">
        <v>42994212</v>
      </c>
      <c r="W155" s="174">
        <v>44255</v>
      </c>
      <c r="X155" s="175" t="s">
        <v>7879</v>
      </c>
      <c r="Y155" s="175" t="s">
        <v>7880</v>
      </c>
      <c r="Z155" s="175" t="s">
        <v>7971</v>
      </c>
    </row>
    <row r="156" spans="1:26" s="187" customFormat="1" ht="24.75" customHeight="1" x14ac:dyDescent="0.2">
      <c r="A156" s="171" t="s">
        <v>8285</v>
      </c>
      <c r="B156" s="175" t="s">
        <v>7816</v>
      </c>
      <c r="C156" s="171" t="s">
        <v>1639</v>
      </c>
      <c r="D156" s="171" t="s">
        <v>2350</v>
      </c>
      <c r="E156" s="171" t="s">
        <v>7712</v>
      </c>
      <c r="F156" s="171" t="s">
        <v>2351</v>
      </c>
      <c r="G156" s="171" t="s">
        <v>8208</v>
      </c>
      <c r="H156" s="171" t="s">
        <v>482</v>
      </c>
      <c r="I156" s="171" t="s">
        <v>7713</v>
      </c>
      <c r="J156" s="171" t="s">
        <v>8209</v>
      </c>
      <c r="K156" s="171" t="s">
        <v>2352</v>
      </c>
      <c r="L156" s="171" t="s">
        <v>50</v>
      </c>
      <c r="M156" s="171" t="s">
        <v>852</v>
      </c>
      <c r="N156" s="171" t="s">
        <v>2353</v>
      </c>
      <c r="O156" s="171" t="s">
        <v>7746</v>
      </c>
      <c r="P156" s="171">
        <v>0</v>
      </c>
      <c r="Q156" s="171">
        <v>93401</v>
      </c>
      <c r="R156" s="171" t="s">
        <v>7028</v>
      </c>
      <c r="S156" s="172">
        <v>37970</v>
      </c>
      <c r="T156" s="171">
        <v>4250</v>
      </c>
      <c r="U156" s="173">
        <v>6439140</v>
      </c>
      <c r="V156" s="173">
        <v>12645540</v>
      </c>
      <c r="W156" s="174">
        <v>44255</v>
      </c>
      <c r="X156" s="175" t="s">
        <v>7879</v>
      </c>
      <c r="Y156" s="175" t="s">
        <v>7880</v>
      </c>
      <c r="Z156" s="175" t="s">
        <v>7972</v>
      </c>
    </row>
    <row r="157" spans="1:26" s="187" customFormat="1" ht="24.75" customHeight="1" x14ac:dyDescent="0.2">
      <c r="A157" s="171" t="s">
        <v>8285</v>
      </c>
      <c r="B157" s="175" t="s">
        <v>7816</v>
      </c>
      <c r="C157" s="171" t="s">
        <v>1639</v>
      </c>
      <c r="D157" s="171" t="s">
        <v>2350</v>
      </c>
      <c r="E157" s="171" t="s">
        <v>7712</v>
      </c>
      <c r="F157" s="171" t="s">
        <v>2351</v>
      </c>
      <c r="G157" s="171" t="s">
        <v>8208</v>
      </c>
      <c r="H157" s="171" t="s">
        <v>482</v>
      </c>
      <c r="I157" s="171" t="s">
        <v>7713</v>
      </c>
      <c r="J157" s="171" t="s">
        <v>8209</v>
      </c>
      <c r="K157" s="171" t="s">
        <v>2352</v>
      </c>
      <c r="L157" s="171" t="s">
        <v>50</v>
      </c>
      <c r="M157" s="171" t="s">
        <v>852</v>
      </c>
      <c r="N157" s="171" t="s">
        <v>2353</v>
      </c>
      <c r="O157" s="171" t="s">
        <v>7746</v>
      </c>
      <c r="P157" s="171">
        <v>0</v>
      </c>
      <c r="Q157" s="171">
        <v>93401</v>
      </c>
      <c r="R157" s="171" t="s">
        <v>7028</v>
      </c>
      <c r="S157" s="172">
        <v>37970</v>
      </c>
      <c r="T157" s="171">
        <v>4250</v>
      </c>
      <c r="U157" s="173">
        <v>7944192</v>
      </c>
      <c r="V157" s="173">
        <v>15888384</v>
      </c>
      <c r="W157" s="174">
        <v>44255</v>
      </c>
      <c r="X157" s="175" t="s">
        <v>7879</v>
      </c>
      <c r="Y157" s="175" t="s">
        <v>7880</v>
      </c>
      <c r="Z157" s="175" t="s">
        <v>7908</v>
      </c>
    </row>
    <row r="158" spans="1:26" s="187" customFormat="1" ht="24.75" customHeight="1" x14ac:dyDescent="0.2">
      <c r="A158" s="171" t="s">
        <v>8285</v>
      </c>
      <c r="B158" s="175" t="s">
        <v>7816</v>
      </c>
      <c r="C158" s="171" t="s">
        <v>1639</v>
      </c>
      <c r="D158" s="171" t="s">
        <v>2350</v>
      </c>
      <c r="E158" s="171" t="s">
        <v>7712</v>
      </c>
      <c r="F158" s="171" t="s">
        <v>2351</v>
      </c>
      <c r="G158" s="171" t="s">
        <v>8208</v>
      </c>
      <c r="H158" s="171" t="s">
        <v>482</v>
      </c>
      <c r="I158" s="171" t="s">
        <v>7713</v>
      </c>
      <c r="J158" s="171" t="s">
        <v>8209</v>
      </c>
      <c r="K158" s="171" t="s">
        <v>2352</v>
      </c>
      <c r="L158" s="171" t="s">
        <v>50</v>
      </c>
      <c r="M158" s="171" t="s">
        <v>852</v>
      </c>
      <c r="N158" s="171" t="s">
        <v>2353</v>
      </c>
      <c r="O158" s="171" t="s">
        <v>7746</v>
      </c>
      <c r="P158" s="171">
        <v>0</v>
      </c>
      <c r="Q158" s="171">
        <v>93401</v>
      </c>
      <c r="R158" s="171" t="s">
        <v>7028</v>
      </c>
      <c r="S158" s="172">
        <v>37970</v>
      </c>
      <c r="T158" s="171">
        <v>4250</v>
      </c>
      <c r="U158" s="173">
        <v>21602410</v>
      </c>
      <c r="V158" s="173">
        <v>55014771</v>
      </c>
      <c r="W158" s="174">
        <v>44255</v>
      </c>
      <c r="X158" s="175" t="s">
        <v>7879</v>
      </c>
      <c r="Y158" s="175" t="s">
        <v>7880</v>
      </c>
      <c r="Z158" s="175" t="s">
        <v>7973</v>
      </c>
    </row>
    <row r="159" spans="1:26" s="187" customFormat="1" ht="24.75" customHeight="1" x14ac:dyDescent="0.2">
      <c r="A159" s="171" t="s">
        <v>8285</v>
      </c>
      <c r="B159" s="175" t="s">
        <v>7816</v>
      </c>
      <c r="C159" s="171" t="s">
        <v>1639</v>
      </c>
      <c r="D159" s="171" t="s">
        <v>2350</v>
      </c>
      <c r="E159" s="171" t="s">
        <v>7712</v>
      </c>
      <c r="F159" s="171" t="s">
        <v>2351</v>
      </c>
      <c r="G159" s="171" t="s">
        <v>8208</v>
      </c>
      <c r="H159" s="171" t="s">
        <v>482</v>
      </c>
      <c r="I159" s="171" t="s">
        <v>7713</v>
      </c>
      <c r="J159" s="171" t="s">
        <v>8209</v>
      </c>
      <c r="K159" s="171" t="s">
        <v>2352</v>
      </c>
      <c r="L159" s="171" t="s">
        <v>50</v>
      </c>
      <c r="M159" s="171" t="s">
        <v>852</v>
      </c>
      <c r="N159" s="171" t="s">
        <v>2353</v>
      </c>
      <c r="O159" s="171" t="s">
        <v>7746</v>
      </c>
      <c r="P159" s="171">
        <v>0</v>
      </c>
      <c r="Q159" s="171">
        <v>93401</v>
      </c>
      <c r="R159" s="171" t="s">
        <v>7028</v>
      </c>
      <c r="S159" s="172">
        <v>37970</v>
      </c>
      <c r="T159" s="171">
        <v>4250</v>
      </c>
      <c r="U159" s="173">
        <v>7447680</v>
      </c>
      <c r="V159" s="173">
        <v>21101760</v>
      </c>
      <c r="W159" s="174">
        <v>44255</v>
      </c>
      <c r="X159" s="175" t="s">
        <v>7879</v>
      </c>
      <c r="Y159" s="175" t="s">
        <v>7880</v>
      </c>
      <c r="Z159" s="175" t="s">
        <v>7891</v>
      </c>
    </row>
    <row r="160" spans="1:26" s="187" customFormat="1" ht="24.75" customHeight="1" x14ac:dyDescent="0.2">
      <c r="A160" s="171" t="s">
        <v>8285</v>
      </c>
      <c r="B160" s="175" t="s">
        <v>7816</v>
      </c>
      <c r="C160" s="171" t="s">
        <v>1639</v>
      </c>
      <c r="D160" s="171" t="s">
        <v>2350</v>
      </c>
      <c r="E160" s="171" t="s">
        <v>7712</v>
      </c>
      <c r="F160" s="171" t="s">
        <v>2351</v>
      </c>
      <c r="G160" s="171" t="s">
        <v>8208</v>
      </c>
      <c r="H160" s="171" t="s">
        <v>482</v>
      </c>
      <c r="I160" s="171" t="s">
        <v>7713</v>
      </c>
      <c r="J160" s="171" t="s">
        <v>8209</v>
      </c>
      <c r="K160" s="171" t="s">
        <v>2352</v>
      </c>
      <c r="L160" s="171" t="s">
        <v>50</v>
      </c>
      <c r="M160" s="171" t="s">
        <v>852</v>
      </c>
      <c r="N160" s="171" t="s">
        <v>2353</v>
      </c>
      <c r="O160" s="171" t="s">
        <v>7746</v>
      </c>
      <c r="P160" s="171">
        <v>0</v>
      </c>
      <c r="Q160" s="171">
        <v>93401</v>
      </c>
      <c r="R160" s="171" t="s">
        <v>7028</v>
      </c>
      <c r="S160" s="172">
        <v>37970</v>
      </c>
      <c r="T160" s="171">
        <v>4250</v>
      </c>
      <c r="U160" s="173">
        <v>2741677</v>
      </c>
      <c r="V160" s="173">
        <v>5483354</v>
      </c>
      <c r="W160" s="174">
        <v>44255</v>
      </c>
      <c r="X160" s="175" t="s">
        <v>7879</v>
      </c>
      <c r="Y160" s="175" t="s">
        <v>7880</v>
      </c>
      <c r="Z160" s="175" t="s">
        <v>7954</v>
      </c>
    </row>
    <row r="161" spans="1:26" s="187" customFormat="1" ht="24.75" customHeight="1" x14ac:dyDescent="0.2">
      <c r="A161" s="171" t="s">
        <v>8285</v>
      </c>
      <c r="B161" s="175" t="s">
        <v>7816</v>
      </c>
      <c r="C161" s="171" t="s">
        <v>1639</v>
      </c>
      <c r="D161" s="171" t="s">
        <v>2350</v>
      </c>
      <c r="E161" s="171" t="s">
        <v>7712</v>
      </c>
      <c r="F161" s="171" t="s">
        <v>2351</v>
      </c>
      <c r="G161" s="171" t="s">
        <v>8208</v>
      </c>
      <c r="H161" s="171" t="s">
        <v>482</v>
      </c>
      <c r="I161" s="171" t="s">
        <v>7713</v>
      </c>
      <c r="J161" s="171" t="s">
        <v>8209</v>
      </c>
      <c r="K161" s="171" t="s">
        <v>2352</v>
      </c>
      <c r="L161" s="171" t="s">
        <v>50</v>
      </c>
      <c r="M161" s="171" t="s">
        <v>852</v>
      </c>
      <c r="N161" s="171" t="s">
        <v>2353</v>
      </c>
      <c r="O161" s="171" t="s">
        <v>7746</v>
      </c>
      <c r="P161" s="171">
        <v>0</v>
      </c>
      <c r="Q161" s="171">
        <v>93401</v>
      </c>
      <c r="R161" s="171" t="s">
        <v>7028</v>
      </c>
      <c r="S161" s="172">
        <v>37970</v>
      </c>
      <c r="T161" s="171">
        <v>4250</v>
      </c>
      <c r="U161" s="173">
        <v>3290013</v>
      </c>
      <c r="V161" s="173">
        <v>6580026</v>
      </c>
      <c r="W161" s="174">
        <v>44255</v>
      </c>
      <c r="X161" s="175" t="s">
        <v>7879</v>
      </c>
      <c r="Y161" s="175" t="s">
        <v>7880</v>
      </c>
      <c r="Z161" s="175" t="s">
        <v>7892</v>
      </c>
    </row>
    <row r="162" spans="1:26" s="187" customFormat="1" ht="24.75" customHeight="1" x14ac:dyDescent="0.2">
      <c r="A162" s="171" t="s">
        <v>8285</v>
      </c>
      <c r="B162" s="175" t="s">
        <v>7816</v>
      </c>
      <c r="C162" s="171" t="s">
        <v>1639</v>
      </c>
      <c r="D162" s="171" t="s">
        <v>2350</v>
      </c>
      <c r="E162" s="171" t="s">
        <v>7712</v>
      </c>
      <c r="F162" s="171" t="s">
        <v>2351</v>
      </c>
      <c r="G162" s="171" t="s">
        <v>8208</v>
      </c>
      <c r="H162" s="171" t="s">
        <v>482</v>
      </c>
      <c r="I162" s="171" t="s">
        <v>7713</v>
      </c>
      <c r="J162" s="171" t="s">
        <v>8209</v>
      </c>
      <c r="K162" s="171" t="s">
        <v>2352</v>
      </c>
      <c r="L162" s="171" t="s">
        <v>50</v>
      </c>
      <c r="M162" s="171" t="s">
        <v>852</v>
      </c>
      <c r="N162" s="171" t="s">
        <v>2353</v>
      </c>
      <c r="O162" s="171" t="s">
        <v>7746</v>
      </c>
      <c r="P162" s="171">
        <v>0</v>
      </c>
      <c r="Q162" s="171">
        <v>93401</v>
      </c>
      <c r="R162" s="171" t="s">
        <v>7028</v>
      </c>
      <c r="S162" s="172">
        <v>37970</v>
      </c>
      <c r="T162" s="171">
        <v>4250</v>
      </c>
      <c r="U162" s="173">
        <v>8016600</v>
      </c>
      <c r="V162" s="173">
        <v>16033200</v>
      </c>
      <c r="W162" s="174">
        <v>44255</v>
      </c>
      <c r="X162" s="175" t="s">
        <v>7879</v>
      </c>
      <c r="Y162" s="175" t="s">
        <v>7880</v>
      </c>
      <c r="Z162" s="175" t="s">
        <v>7949</v>
      </c>
    </row>
    <row r="163" spans="1:26" s="187" customFormat="1" ht="24.75" customHeight="1" x14ac:dyDescent="0.2">
      <c r="A163" s="171" t="s">
        <v>8285</v>
      </c>
      <c r="B163" s="175" t="s">
        <v>7816</v>
      </c>
      <c r="C163" s="171" t="s">
        <v>1639</v>
      </c>
      <c r="D163" s="171" t="s">
        <v>2350</v>
      </c>
      <c r="E163" s="171" t="s">
        <v>7712</v>
      </c>
      <c r="F163" s="171" t="s">
        <v>2351</v>
      </c>
      <c r="G163" s="171" t="s">
        <v>8208</v>
      </c>
      <c r="H163" s="171" t="s">
        <v>482</v>
      </c>
      <c r="I163" s="171" t="s">
        <v>7713</v>
      </c>
      <c r="J163" s="171" t="s">
        <v>8209</v>
      </c>
      <c r="K163" s="171" t="s">
        <v>2352</v>
      </c>
      <c r="L163" s="171" t="s">
        <v>50</v>
      </c>
      <c r="M163" s="171" t="s">
        <v>852</v>
      </c>
      <c r="N163" s="171" t="s">
        <v>2353</v>
      </c>
      <c r="O163" s="171" t="s">
        <v>7746</v>
      </c>
      <c r="P163" s="171">
        <v>0</v>
      </c>
      <c r="Q163" s="171">
        <v>93401</v>
      </c>
      <c r="R163" s="171" t="s">
        <v>7028</v>
      </c>
      <c r="S163" s="172">
        <v>37970</v>
      </c>
      <c r="T163" s="171">
        <v>4250</v>
      </c>
      <c r="U163" s="173">
        <v>7075296</v>
      </c>
      <c r="V163" s="173">
        <v>15300327</v>
      </c>
      <c r="W163" s="174">
        <v>44255</v>
      </c>
      <c r="X163" s="175" t="s">
        <v>7879</v>
      </c>
      <c r="Y163" s="175" t="s">
        <v>7880</v>
      </c>
      <c r="Z163" s="175" t="s">
        <v>7974</v>
      </c>
    </row>
    <row r="164" spans="1:26" s="187" customFormat="1" ht="24.75" customHeight="1" x14ac:dyDescent="0.2">
      <c r="A164" s="171" t="s">
        <v>8285</v>
      </c>
      <c r="B164" s="175" t="s">
        <v>7816</v>
      </c>
      <c r="C164" s="171" t="s">
        <v>1639</v>
      </c>
      <c r="D164" s="171" t="s">
        <v>2350</v>
      </c>
      <c r="E164" s="171" t="s">
        <v>7712</v>
      </c>
      <c r="F164" s="171" t="s">
        <v>2351</v>
      </c>
      <c r="G164" s="171" t="s">
        <v>8208</v>
      </c>
      <c r="H164" s="171" t="s">
        <v>482</v>
      </c>
      <c r="I164" s="171" t="s">
        <v>7713</v>
      </c>
      <c r="J164" s="171" t="s">
        <v>8209</v>
      </c>
      <c r="K164" s="171" t="s">
        <v>2352</v>
      </c>
      <c r="L164" s="171" t="s">
        <v>50</v>
      </c>
      <c r="M164" s="171" t="s">
        <v>852</v>
      </c>
      <c r="N164" s="171" t="s">
        <v>2353</v>
      </c>
      <c r="O164" s="171" t="s">
        <v>7746</v>
      </c>
      <c r="P164" s="171">
        <v>0</v>
      </c>
      <c r="Q164" s="171">
        <v>93401</v>
      </c>
      <c r="R164" s="171" t="s">
        <v>7028</v>
      </c>
      <c r="S164" s="172">
        <v>37970</v>
      </c>
      <c r="T164" s="171">
        <v>4250</v>
      </c>
      <c r="U164" s="173">
        <v>3630744</v>
      </c>
      <c r="V164" s="173">
        <v>7624562</v>
      </c>
      <c r="W164" s="174">
        <v>44255</v>
      </c>
      <c r="X164" s="175" t="s">
        <v>7879</v>
      </c>
      <c r="Y164" s="175" t="s">
        <v>7880</v>
      </c>
      <c r="Z164" s="175" t="s">
        <v>7975</v>
      </c>
    </row>
    <row r="165" spans="1:26" s="187" customFormat="1" ht="24.75" customHeight="1" x14ac:dyDescent="0.2">
      <c r="A165" s="171" t="s">
        <v>8285</v>
      </c>
      <c r="B165" s="175" t="s">
        <v>7816</v>
      </c>
      <c r="C165" s="171" t="s">
        <v>1639</v>
      </c>
      <c r="D165" s="171" t="s">
        <v>2350</v>
      </c>
      <c r="E165" s="171" t="s">
        <v>7712</v>
      </c>
      <c r="F165" s="171" t="s">
        <v>2351</v>
      </c>
      <c r="G165" s="171" t="s">
        <v>8208</v>
      </c>
      <c r="H165" s="171" t="s">
        <v>482</v>
      </c>
      <c r="I165" s="171" t="s">
        <v>7713</v>
      </c>
      <c r="J165" s="171" t="s">
        <v>8209</v>
      </c>
      <c r="K165" s="171" t="s">
        <v>2352</v>
      </c>
      <c r="L165" s="171" t="s">
        <v>50</v>
      </c>
      <c r="M165" s="171" t="s">
        <v>852</v>
      </c>
      <c r="N165" s="171" t="s">
        <v>2353</v>
      </c>
      <c r="O165" s="171" t="s">
        <v>7746</v>
      </c>
      <c r="P165" s="171">
        <v>0</v>
      </c>
      <c r="Q165" s="171">
        <v>93401</v>
      </c>
      <c r="R165" s="171" t="s">
        <v>7028</v>
      </c>
      <c r="S165" s="172">
        <v>37970</v>
      </c>
      <c r="T165" s="171">
        <v>4250</v>
      </c>
      <c r="U165" s="173">
        <v>0</v>
      </c>
      <c r="V165" s="173">
        <v>6516720</v>
      </c>
      <c r="W165" s="174">
        <v>44255</v>
      </c>
      <c r="X165" s="175" t="s">
        <v>7879</v>
      </c>
      <c r="Y165" s="175" t="s">
        <v>7880</v>
      </c>
      <c r="Z165" s="175" t="s">
        <v>7970</v>
      </c>
    </row>
    <row r="166" spans="1:26" s="187" customFormat="1" ht="24.75" customHeight="1" x14ac:dyDescent="0.2">
      <c r="A166" s="171" t="s">
        <v>8285</v>
      </c>
      <c r="B166" s="175" t="s">
        <v>7816</v>
      </c>
      <c r="C166" s="171" t="s">
        <v>1639</v>
      </c>
      <c r="D166" s="171" t="s">
        <v>2350</v>
      </c>
      <c r="E166" s="171" t="s">
        <v>7712</v>
      </c>
      <c r="F166" s="171" t="s">
        <v>2351</v>
      </c>
      <c r="G166" s="171" t="s">
        <v>8208</v>
      </c>
      <c r="H166" s="171" t="s">
        <v>482</v>
      </c>
      <c r="I166" s="171" t="s">
        <v>7713</v>
      </c>
      <c r="J166" s="171" t="s">
        <v>8209</v>
      </c>
      <c r="K166" s="171" t="s">
        <v>2352</v>
      </c>
      <c r="L166" s="171" t="s">
        <v>50</v>
      </c>
      <c r="M166" s="171" t="s">
        <v>852</v>
      </c>
      <c r="N166" s="171" t="s">
        <v>2353</v>
      </c>
      <c r="O166" s="171" t="s">
        <v>7746</v>
      </c>
      <c r="P166" s="171">
        <v>0</v>
      </c>
      <c r="Q166" s="171">
        <v>93401</v>
      </c>
      <c r="R166" s="171" t="s">
        <v>7028</v>
      </c>
      <c r="S166" s="172">
        <v>37970</v>
      </c>
      <c r="T166" s="171">
        <v>4250</v>
      </c>
      <c r="U166" s="173">
        <v>5930280</v>
      </c>
      <c r="V166" s="173">
        <v>11860560</v>
      </c>
      <c r="W166" s="174">
        <v>44255</v>
      </c>
      <c r="X166" s="175" t="s">
        <v>7879</v>
      </c>
      <c r="Y166" s="175" t="s">
        <v>7880</v>
      </c>
      <c r="Z166" s="175" t="s">
        <v>7976</v>
      </c>
    </row>
    <row r="167" spans="1:26" s="187" customFormat="1" ht="24.75" customHeight="1" x14ac:dyDescent="0.2">
      <c r="A167" s="171" t="s">
        <v>8285</v>
      </c>
      <c r="B167" s="175" t="s">
        <v>7816</v>
      </c>
      <c r="C167" s="171" t="s">
        <v>1639</v>
      </c>
      <c r="D167" s="171" t="s">
        <v>2350</v>
      </c>
      <c r="E167" s="171" t="s">
        <v>7712</v>
      </c>
      <c r="F167" s="171" t="s">
        <v>2351</v>
      </c>
      <c r="G167" s="171" t="s">
        <v>8208</v>
      </c>
      <c r="H167" s="171" t="s">
        <v>482</v>
      </c>
      <c r="I167" s="171" t="s">
        <v>7713</v>
      </c>
      <c r="J167" s="171" t="s">
        <v>8209</v>
      </c>
      <c r="K167" s="171" t="s">
        <v>2352</v>
      </c>
      <c r="L167" s="171" t="s">
        <v>50</v>
      </c>
      <c r="M167" s="171" t="s">
        <v>852</v>
      </c>
      <c r="N167" s="171" t="s">
        <v>2353</v>
      </c>
      <c r="O167" s="171" t="s">
        <v>7746</v>
      </c>
      <c r="P167" s="171">
        <v>0</v>
      </c>
      <c r="Q167" s="171">
        <v>93401</v>
      </c>
      <c r="R167" s="171" t="s">
        <v>7028</v>
      </c>
      <c r="S167" s="172">
        <v>37970</v>
      </c>
      <c r="T167" s="171">
        <v>4250</v>
      </c>
      <c r="U167" s="173">
        <v>20041500</v>
      </c>
      <c r="V167" s="173">
        <v>36074700</v>
      </c>
      <c r="W167" s="174">
        <v>44255</v>
      </c>
      <c r="X167" s="175" t="s">
        <v>7879</v>
      </c>
      <c r="Y167" s="175" t="s">
        <v>7880</v>
      </c>
      <c r="Z167" s="175" t="s">
        <v>7944</v>
      </c>
    </row>
    <row r="168" spans="1:26" s="187" customFormat="1" ht="24.75" customHeight="1" x14ac:dyDescent="0.2">
      <c r="A168" s="171" t="s">
        <v>8285</v>
      </c>
      <c r="B168" s="175" t="s">
        <v>7816</v>
      </c>
      <c r="C168" s="171" t="s">
        <v>1639</v>
      </c>
      <c r="D168" s="171" t="s">
        <v>2350</v>
      </c>
      <c r="E168" s="171" t="s">
        <v>7712</v>
      </c>
      <c r="F168" s="171" t="s">
        <v>2351</v>
      </c>
      <c r="G168" s="171" t="s">
        <v>8208</v>
      </c>
      <c r="H168" s="171" t="s">
        <v>482</v>
      </c>
      <c r="I168" s="171" t="s">
        <v>7713</v>
      </c>
      <c r="J168" s="171" t="s">
        <v>8209</v>
      </c>
      <c r="K168" s="171" t="s">
        <v>2352</v>
      </c>
      <c r="L168" s="171" t="s">
        <v>50</v>
      </c>
      <c r="M168" s="171" t="s">
        <v>852</v>
      </c>
      <c r="N168" s="171" t="s">
        <v>2353</v>
      </c>
      <c r="O168" s="171" t="s">
        <v>7746</v>
      </c>
      <c r="P168" s="171">
        <v>0</v>
      </c>
      <c r="Q168" s="171">
        <v>93401</v>
      </c>
      <c r="R168" s="171" t="s">
        <v>7028</v>
      </c>
      <c r="S168" s="172">
        <v>37970</v>
      </c>
      <c r="T168" s="171">
        <v>4250</v>
      </c>
      <c r="U168" s="173">
        <v>8016600</v>
      </c>
      <c r="V168" s="173">
        <v>16033200</v>
      </c>
      <c r="W168" s="174">
        <v>44255</v>
      </c>
      <c r="X168" s="175" t="s">
        <v>7879</v>
      </c>
      <c r="Y168" s="175" t="s">
        <v>7880</v>
      </c>
      <c r="Z168" s="175" t="s">
        <v>7977</v>
      </c>
    </row>
    <row r="169" spans="1:26" s="187" customFormat="1" ht="24.75" customHeight="1" x14ac:dyDescent="0.2">
      <c r="A169" s="171" t="s">
        <v>8285</v>
      </c>
      <c r="B169" s="175" t="s">
        <v>7816</v>
      </c>
      <c r="C169" s="171" t="s">
        <v>1639</v>
      </c>
      <c r="D169" s="171" t="s">
        <v>2350</v>
      </c>
      <c r="E169" s="171" t="s">
        <v>7712</v>
      </c>
      <c r="F169" s="171" t="s">
        <v>2351</v>
      </c>
      <c r="G169" s="171" t="s">
        <v>8208</v>
      </c>
      <c r="H169" s="171" t="s">
        <v>482</v>
      </c>
      <c r="I169" s="171" t="s">
        <v>7713</v>
      </c>
      <c r="J169" s="171" t="s">
        <v>8209</v>
      </c>
      <c r="K169" s="171" t="s">
        <v>2352</v>
      </c>
      <c r="L169" s="171" t="s">
        <v>50</v>
      </c>
      <c r="M169" s="171" t="s">
        <v>852</v>
      </c>
      <c r="N169" s="171" t="s">
        <v>2353</v>
      </c>
      <c r="O169" s="171" t="s">
        <v>7746</v>
      </c>
      <c r="P169" s="171">
        <v>0</v>
      </c>
      <c r="Q169" s="171">
        <v>93401</v>
      </c>
      <c r="R169" s="171" t="s">
        <v>7028</v>
      </c>
      <c r="S169" s="172">
        <v>37970</v>
      </c>
      <c r="T169" s="171">
        <v>4250</v>
      </c>
      <c r="U169" s="173">
        <v>23568804</v>
      </c>
      <c r="V169" s="173">
        <v>39602004</v>
      </c>
      <c r="W169" s="174">
        <v>44255</v>
      </c>
      <c r="X169" s="175" t="s">
        <v>7879</v>
      </c>
      <c r="Y169" s="175" t="s">
        <v>7880</v>
      </c>
      <c r="Z169" s="175" t="s">
        <v>7941</v>
      </c>
    </row>
    <row r="170" spans="1:26" s="187" customFormat="1" ht="24.75" customHeight="1" x14ac:dyDescent="0.2">
      <c r="A170" s="171" t="s">
        <v>8285</v>
      </c>
      <c r="B170" s="175" t="s">
        <v>7816</v>
      </c>
      <c r="C170" s="171" t="s">
        <v>1639</v>
      </c>
      <c r="D170" s="171" t="s">
        <v>2350</v>
      </c>
      <c r="E170" s="171" t="s">
        <v>7712</v>
      </c>
      <c r="F170" s="171" t="s">
        <v>2351</v>
      </c>
      <c r="G170" s="171" t="s">
        <v>8208</v>
      </c>
      <c r="H170" s="171" t="s">
        <v>482</v>
      </c>
      <c r="I170" s="171" t="s">
        <v>7713</v>
      </c>
      <c r="J170" s="171" t="s">
        <v>8209</v>
      </c>
      <c r="K170" s="171" t="s">
        <v>2352</v>
      </c>
      <c r="L170" s="171" t="s">
        <v>50</v>
      </c>
      <c r="M170" s="171" t="s">
        <v>852</v>
      </c>
      <c r="N170" s="171" t="s">
        <v>2353</v>
      </c>
      <c r="O170" s="171" t="s">
        <v>7746</v>
      </c>
      <c r="P170" s="171">
        <v>0</v>
      </c>
      <c r="Q170" s="171">
        <v>93401</v>
      </c>
      <c r="R170" s="171" t="s">
        <v>7028</v>
      </c>
      <c r="S170" s="172">
        <v>37970</v>
      </c>
      <c r="T170" s="171">
        <v>4250</v>
      </c>
      <c r="U170" s="173">
        <v>17377920</v>
      </c>
      <c r="V170" s="173">
        <v>33204240</v>
      </c>
      <c r="W170" s="174">
        <v>44255</v>
      </c>
      <c r="X170" s="175" t="s">
        <v>7879</v>
      </c>
      <c r="Y170" s="175" t="s">
        <v>7880</v>
      </c>
      <c r="Z170" s="175" t="s">
        <v>7978</v>
      </c>
    </row>
    <row r="171" spans="1:26" s="187" customFormat="1" ht="24.75" customHeight="1" x14ac:dyDescent="0.2">
      <c r="A171" s="171" t="s">
        <v>8285</v>
      </c>
      <c r="B171" s="175" t="s">
        <v>7816</v>
      </c>
      <c r="C171" s="171" t="s">
        <v>1639</v>
      </c>
      <c r="D171" s="171" t="s">
        <v>2350</v>
      </c>
      <c r="E171" s="171" t="s">
        <v>7712</v>
      </c>
      <c r="F171" s="171" t="s">
        <v>2351</v>
      </c>
      <c r="G171" s="171" t="s">
        <v>8208</v>
      </c>
      <c r="H171" s="171" t="s">
        <v>482</v>
      </c>
      <c r="I171" s="171" t="s">
        <v>7713</v>
      </c>
      <c r="J171" s="171" t="s">
        <v>8209</v>
      </c>
      <c r="K171" s="171" t="s">
        <v>2352</v>
      </c>
      <c r="L171" s="171" t="s">
        <v>50</v>
      </c>
      <c r="M171" s="171" t="s">
        <v>852</v>
      </c>
      <c r="N171" s="171" t="s">
        <v>2353</v>
      </c>
      <c r="O171" s="171" t="s">
        <v>7746</v>
      </c>
      <c r="P171" s="171">
        <v>0</v>
      </c>
      <c r="Q171" s="171">
        <v>93401</v>
      </c>
      <c r="R171" s="171" t="s">
        <v>7028</v>
      </c>
      <c r="S171" s="172">
        <v>37970</v>
      </c>
      <c r="T171" s="171">
        <v>4250</v>
      </c>
      <c r="U171" s="173">
        <v>7326951</v>
      </c>
      <c r="V171" s="173">
        <v>14740151</v>
      </c>
      <c r="W171" s="174">
        <v>44255</v>
      </c>
      <c r="X171" s="175" t="s">
        <v>7879</v>
      </c>
      <c r="Y171" s="175" t="s">
        <v>7880</v>
      </c>
      <c r="Z171" s="175" t="s">
        <v>7979</v>
      </c>
    </row>
    <row r="172" spans="1:26" s="187" customFormat="1" ht="24.75" customHeight="1" x14ac:dyDescent="0.2">
      <c r="A172" s="171" t="s">
        <v>8285</v>
      </c>
      <c r="B172" s="175" t="s">
        <v>7816</v>
      </c>
      <c r="C172" s="171" t="s">
        <v>1639</v>
      </c>
      <c r="D172" s="171" t="s">
        <v>2350</v>
      </c>
      <c r="E172" s="171" t="s">
        <v>7712</v>
      </c>
      <c r="F172" s="171" t="s">
        <v>2351</v>
      </c>
      <c r="G172" s="171" t="s">
        <v>8208</v>
      </c>
      <c r="H172" s="171" t="s">
        <v>482</v>
      </c>
      <c r="I172" s="171" t="s">
        <v>7713</v>
      </c>
      <c r="J172" s="171" t="s">
        <v>8209</v>
      </c>
      <c r="K172" s="171" t="s">
        <v>2352</v>
      </c>
      <c r="L172" s="171" t="s">
        <v>50</v>
      </c>
      <c r="M172" s="171" t="s">
        <v>852</v>
      </c>
      <c r="N172" s="171" t="s">
        <v>2353</v>
      </c>
      <c r="O172" s="171" t="s">
        <v>7746</v>
      </c>
      <c r="P172" s="171">
        <v>0</v>
      </c>
      <c r="Q172" s="171">
        <v>93401</v>
      </c>
      <c r="R172" s="171" t="s">
        <v>7028</v>
      </c>
      <c r="S172" s="172">
        <v>37970</v>
      </c>
      <c r="T172" s="171">
        <v>4250</v>
      </c>
      <c r="U172" s="173">
        <v>28058100</v>
      </c>
      <c r="V172" s="173">
        <v>44091300</v>
      </c>
      <c r="W172" s="174">
        <v>44255</v>
      </c>
      <c r="X172" s="175" t="s">
        <v>7879</v>
      </c>
      <c r="Y172" s="175" t="s">
        <v>7880</v>
      </c>
      <c r="Z172" s="175" t="s">
        <v>7950</v>
      </c>
    </row>
    <row r="173" spans="1:26" s="187" customFormat="1" ht="24.75" customHeight="1" x14ac:dyDescent="0.2">
      <c r="A173" s="171" t="s">
        <v>8285</v>
      </c>
      <c r="B173" s="175" t="s">
        <v>7816</v>
      </c>
      <c r="C173" s="171" t="s">
        <v>1639</v>
      </c>
      <c r="D173" s="171" t="s">
        <v>2350</v>
      </c>
      <c r="E173" s="171" t="s">
        <v>7712</v>
      </c>
      <c r="F173" s="171" t="s">
        <v>2351</v>
      </c>
      <c r="G173" s="171" t="s">
        <v>8208</v>
      </c>
      <c r="H173" s="171" t="s">
        <v>482</v>
      </c>
      <c r="I173" s="171" t="s">
        <v>7713</v>
      </c>
      <c r="J173" s="171" t="s">
        <v>8209</v>
      </c>
      <c r="K173" s="171" t="s">
        <v>2352</v>
      </c>
      <c r="L173" s="171" t="s">
        <v>50</v>
      </c>
      <c r="M173" s="171" t="s">
        <v>852</v>
      </c>
      <c r="N173" s="171" t="s">
        <v>2353</v>
      </c>
      <c r="O173" s="171" t="s">
        <v>7746</v>
      </c>
      <c r="P173" s="171">
        <v>0</v>
      </c>
      <c r="Q173" s="171">
        <v>93401</v>
      </c>
      <c r="R173" s="171" t="s">
        <v>7028</v>
      </c>
      <c r="S173" s="172">
        <v>37970</v>
      </c>
      <c r="T173" s="171">
        <v>4250</v>
      </c>
      <c r="U173" s="173">
        <v>18073036</v>
      </c>
      <c r="V173" s="173">
        <v>27010252</v>
      </c>
      <c r="W173" s="174">
        <v>44255</v>
      </c>
      <c r="X173" s="175" t="s">
        <v>7879</v>
      </c>
      <c r="Y173" s="175" t="s">
        <v>7880</v>
      </c>
      <c r="Z173" s="175" t="s">
        <v>7980</v>
      </c>
    </row>
    <row r="174" spans="1:26" s="187" customFormat="1" ht="24.75" customHeight="1" x14ac:dyDescent="0.2">
      <c r="A174" s="171" t="s">
        <v>8285</v>
      </c>
      <c r="B174" s="175" t="s">
        <v>7816</v>
      </c>
      <c r="C174" s="171" t="s">
        <v>1639</v>
      </c>
      <c r="D174" s="171" t="s">
        <v>2350</v>
      </c>
      <c r="E174" s="171" t="s">
        <v>7712</v>
      </c>
      <c r="F174" s="171" t="s">
        <v>2351</v>
      </c>
      <c r="G174" s="171" t="s">
        <v>8208</v>
      </c>
      <c r="H174" s="171" t="s">
        <v>482</v>
      </c>
      <c r="I174" s="171" t="s">
        <v>7713</v>
      </c>
      <c r="J174" s="171" t="s">
        <v>8209</v>
      </c>
      <c r="K174" s="171" t="s">
        <v>2352</v>
      </c>
      <c r="L174" s="171" t="s">
        <v>50</v>
      </c>
      <c r="M174" s="171" t="s">
        <v>852</v>
      </c>
      <c r="N174" s="171" t="s">
        <v>2353</v>
      </c>
      <c r="O174" s="171" t="s">
        <v>7746</v>
      </c>
      <c r="P174" s="171">
        <v>0</v>
      </c>
      <c r="Q174" s="171">
        <v>93401</v>
      </c>
      <c r="R174" s="171" t="s">
        <v>7028</v>
      </c>
      <c r="S174" s="172">
        <v>37970</v>
      </c>
      <c r="T174" s="171">
        <v>4250</v>
      </c>
      <c r="U174" s="173">
        <v>71461577</v>
      </c>
      <c r="V174" s="173">
        <v>148135162</v>
      </c>
      <c r="W174" s="174">
        <v>44255</v>
      </c>
      <c r="X174" s="175" t="s">
        <v>7879</v>
      </c>
      <c r="Y174" s="175" t="s">
        <v>7880</v>
      </c>
      <c r="Z174" s="175" t="s">
        <v>7881</v>
      </c>
    </row>
    <row r="175" spans="1:26" s="187" customFormat="1" ht="24.75" customHeight="1" x14ac:dyDescent="0.2">
      <c r="A175" s="171" t="s">
        <v>8285</v>
      </c>
      <c r="B175" s="175" t="s">
        <v>7816</v>
      </c>
      <c r="C175" s="171" t="s">
        <v>1639</v>
      </c>
      <c r="D175" s="171" t="s">
        <v>2350</v>
      </c>
      <c r="E175" s="171" t="s">
        <v>7712</v>
      </c>
      <c r="F175" s="171" t="s">
        <v>2351</v>
      </c>
      <c r="G175" s="171" t="s">
        <v>8208</v>
      </c>
      <c r="H175" s="171" t="s">
        <v>482</v>
      </c>
      <c r="I175" s="171" t="s">
        <v>7713</v>
      </c>
      <c r="J175" s="171" t="s">
        <v>8209</v>
      </c>
      <c r="K175" s="171" t="s">
        <v>2352</v>
      </c>
      <c r="L175" s="171" t="s">
        <v>50</v>
      </c>
      <c r="M175" s="171" t="s">
        <v>852</v>
      </c>
      <c r="N175" s="171" t="s">
        <v>2353</v>
      </c>
      <c r="O175" s="171" t="s">
        <v>7746</v>
      </c>
      <c r="P175" s="171">
        <v>0</v>
      </c>
      <c r="Q175" s="171">
        <v>93401</v>
      </c>
      <c r="R175" s="171" t="s">
        <v>7028</v>
      </c>
      <c r="S175" s="172">
        <v>37970</v>
      </c>
      <c r="T175" s="171">
        <v>4250</v>
      </c>
      <c r="U175" s="173">
        <v>26237556</v>
      </c>
      <c r="V175" s="173">
        <v>62339253</v>
      </c>
      <c r="W175" s="174">
        <v>44255</v>
      </c>
      <c r="X175" s="175" t="s">
        <v>7879</v>
      </c>
      <c r="Y175" s="175" t="s">
        <v>7880</v>
      </c>
      <c r="Z175" s="175" t="s">
        <v>7956</v>
      </c>
    </row>
    <row r="176" spans="1:26" s="187" customFormat="1" ht="24.75" customHeight="1" x14ac:dyDescent="0.2">
      <c r="A176" s="171" t="s">
        <v>8285</v>
      </c>
      <c r="B176" s="175" t="s">
        <v>7816</v>
      </c>
      <c r="C176" s="171" t="s">
        <v>1639</v>
      </c>
      <c r="D176" s="171" t="s">
        <v>2350</v>
      </c>
      <c r="E176" s="171" t="s">
        <v>7712</v>
      </c>
      <c r="F176" s="171" t="s">
        <v>2351</v>
      </c>
      <c r="G176" s="171" t="s">
        <v>8208</v>
      </c>
      <c r="H176" s="171" t="s">
        <v>482</v>
      </c>
      <c r="I176" s="171" t="s">
        <v>7713</v>
      </c>
      <c r="J176" s="171" t="s">
        <v>8209</v>
      </c>
      <c r="K176" s="171" t="s">
        <v>2352</v>
      </c>
      <c r="L176" s="171" t="s">
        <v>50</v>
      </c>
      <c r="M176" s="171" t="s">
        <v>852</v>
      </c>
      <c r="N176" s="171" t="s">
        <v>2353</v>
      </c>
      <c r="O176" s="171" t="s">
        <v>7746</v>
      </c>
      <c r="P176" s="171">
        <v>0</v>
      </c>
      <c r="Q176" s="171">
        <v>93401</v>
      </c>
      <c r="R176" s="171" t="s">
        <v>7028</v>
      </c>
      <c r="S176" s="172">
        <v>37970</v>
      </c>
      <c r="T176" s="171">
        <v>4250</v>
      </c>
      <c r="U176" s="173">
        <v>11143590</v>
      </c>
      <c r="V176" s="173">
        <v>19987710</v>
      </c>
      <c r="W176" s="174">
        <v>44255</v>
      </c>
      <c r="X176" s="175" t="s">
        <v>7879</v>
      </c>
      <c r="Y176" s="175" t="s">
        <v>7880</v>
      </c>
      <c r="Z176" s="175" t="s">
        <v>7923</v>
      </c>
    </row>
    <row r="177" spans="1:26" s="187" customFormat="1" ht="24.75" customHeight="1" x14ac:dyDescent="0.2">
      <c r="A177" s="171" t="s">
        <v>8285</v>
      </c>
      <c r="B177" s="175" t="s">
        <v>7816</v>
      </c>
      <c r="C177" s="171" t="s">
        <v>1639</v>
      </c>
      <c r="D177" s="171" t="s">
        <v>2350</v>
      </c>
      <c r="E177" s="171" t="s">
        <v>7712</v>
      </c>
      <c r="F177" s="171" t="s">
        <v>2351</v>
      </c>
      <c r="G177" s="171" t="s">
        <v>8208</v>
      </c>
      <c r="H177" s="171" t="s">
        <v>482</v>
      </c>
      <c r="I177" s="171" t="s">
        <v>7713</v>
      </c>
      <c r="J177" s="171" t="s">
        <v>8209</v>
      </c>
      <c r="K177" s="171" t="s">
        <v>2352</v>
      </c>
      <c r="L177" s="171" t="s">
        <v>50</v>
      </c>
      <c r="M177" s="171" t="s">
        <v>852</v>
      </c>
      <c r="N177" s="171" t="s">
        <v>2353</v>
      </c>
      <c r="O177" s="171" t="s">
        <v>7746</v>
      </c>
      <c r="P177" s="171">
        <v>0</v>
      </c>
      <c r="Q177" s="171">
        <v>93401</v>
      </c>
      <c r="R177" s="171" t="s">
        <v>7028</v>
      </c>
      <c r="S177" s="172">
        <v>37970</v>
      </c>
      <c r="T177" s="171">
        <v>4250</v>
      </c>
      <c r="U177" s="173">
        <v>7206271</v>
      </c>
      <c r="V177" s="173">
        <v>13412671</v>
      </c>
      <c r="W177" s="174">
        <v>44255</v>
      </c>
      <c r="X177" s="175" t="s">
        <v>7879</v>
      </c>
      <c r="Y177" s="175" t="s">
        <v>7880</v>
      </c>
      <c r="Z177" s="175" t="s">
        <v>7925</v>
      </c>
    </row>
    <row r="178" spans="1:26" s="187" customFormat="1" ht="24.75" customHeight="1" x14ac:dyDescent="0.2">
      <c r="A178" s="171" t="s">
        <v>8285</v>
      </c>
      <c r="B178" s="175" t="s">
        <v>7816</v>
      </c>
      <c r="C178" s="171" t="s">
        <v>1639</v>
      </c>
      <c r="D178" s="171" t="s">
        <v>2350</v>
      </c>
      <c r="E178" s="171" t="s">
        <v>7712</v>
      </c>
      <c r="F178" s="171" t="s">
        <v>2351</v>
      </c>
      <c r="G178" s="171" t="s">
        <v>8208</v>
      </c>
      <c r="H178" s="171" t="s">
        <v>482</v>
      </c>
      <c r="I178" s="171" t="s">
        <v>7713</v>
      </c>
      <c r="J178" s="171" t="s">
        <v>8209</v>
      </c>
      <c r="K178" s="171" t="s">
        <v>2352</v>
      </c>
      <c r="L178" s="171" t="s">
        <v>50</v>
      </c>
      <c r="M178" s="171" t="s">
        <v>852</v>
      </c>
      <c r="N178" s="171" t="s">
        <v>2353</v>
      </c>
      <c r="O178" s="171" t="s">
        <v>7746</v>
      </c>
      <c r="P178" s="171">
        <v>0</v>
      </c>
      <c r="Q178" s="171">
        <v>93401</v>
      </c>
      <c r="R178" s="171" t="s">
        <v>7028</v>
      </c>
      <c r="S178" s="172">
        <v>37970</v>
      </c>
      <c r="T178" s="171">
        <v>4250</v>
      </c>
      <c r="U178" s="173">
        <v>7758000</v>
      </c>
      <c r="V178" s="173">
        <v>7758000</v>
      </c>
      <c r="W178" s="174">
        <v>44255</v>
      </c>
      <c r="X178" s="175" t="s">
        <v>7879</v>
      </c>
      <c r="Y178" s="175" t="s">
        <v>7880</v>
      </c>
      <c r="Z178" s="175" t="s">
        <v>8046</v>
      </c>
    </row>
    <row r="179" spans="1:26" s="187" customFormat="1" ht="24.75" customHeight="1" x14ac:dyDescent="0.2">
      <c r="A179" s="171" t="s">
        <v>8285</v>
      </c>
      <c r="B179" s="175" t="s">
        <v>7816</v>
      </c>
      <c r="C179" s="171" t="s">
        <v>1639</v>
      </c>
      <c r="D179" s="171" t="s">
        <v>2350</v>
      </c>
      <c r="E179" s="171" t="s">
        <v>7712</v>
      </c>
      <c r="F179" s="171" t="s">
        <v>2351</v>
      </c>
      <c r="G179" s="171" t="s">
        <v>8208</v>
      </c>
      <c r="H179" s="171" t="s">
        <v>482</v>
      </c>
      <c r="I179" s="171" t="s">
        <v>7713</v>
      </c>
      <c r="J179" s="171" t="s">
        <v>8209</v>
      </c>
      <c r="K179" s="171" t="s">
        <v>2352</v>
      </c>
      <c r="L179" s="171" t="s">
        <v>50</v>
      </c>
      <c r="M179" s="171" t="s">
        <v>852</v>
      </c>
      <c r="N179" s="171" t="s">
        <v>2353</v>
      </c>
      <c r="O179" s="171" t="s">
        <v>7746</v>
      </c>
      <c r="P179" s="171">
        <v>0</v>
      </c>
      <c r="Q179" s="171">
        <v>93401</v>
      </c>
      <c r="R179" s="171" t="s">
        <v>7028</v>
      </c>
      <c r="S179" s="172">
        <v>37970</v>
      </c>
      <c r="T179" s="171">
        <v>4250</v>
      </c>
      <c r="U179" s="173">
        <v>4386684</v>
      </c>
      <c r="V179" s="173">
        <v>19759730</v>
      </c>
      <c r="W179" s="174">
        <v>44255</v>
      </c>
      <c r="X179" s="175" t="s">
        <v>7879</v>
      </c>
      <c r="Y179" s="175" t="s">
        <v>7880</v>
      </c>
      <c r="Z179" s="175" t="s">
        <v>7928</v>
      </c>
    </row>
    <row r="180" spans="1:26" s="187" customFormat="1" ht="24.75" customHeight="1" x14ac:dyDescent="0.2">
      <c r="A180" s="171" t="s">
        <v>8285</v>
      </c>
      <c r="B180" s="175" t="s">
        <v>7816</v>
      </c>
      <c r="C180" s="171" t="s">
        <v>1639</v>
      </c>
      <c r="D180" s="171" t="s">
        <v>2350</v>
      </c>
      <c r="E180" s="171" t="s">
        <v>7712</v>
      </c>
      <c r="F180" s="171" t="s">
        <v>2351</v>
      </c>
      <c r="G180" s="171" t="s">
        <v>8208</v>
      </c>
      <c r="H180" s="171" t="s">
        <v>482</v>
      </c>
      <c r="I180" s="171" t="s">
        <v>7713</v>
      </c>
      <c r="J180" s="171" t="s">
        <v>8209</v>
      </c>
      <c r="K180" s="171" t="s">
        <v>2352</v>
      </c>
      <c r="L180" s="171" t="s">
        <v>50</v>
      </c>
      <c r="M180" s="171" t="s">
        <v>852</v>
      </c>
      <c r="N180" s="171" t="s">
        <v>2353</v>
      </c>
      <c r="O180" s="171" t="s">
        <v>7746</v>
      </c>
      <c r="P180" s="171">
        <v>0</v>
      </c>
      <c r="Q180" s="171">
        <v>93401</v>
      </c>
      <c r="R180" s="171" t="s">
        <v>7028</v>
      </c>
      <c r="S180" s="172">
        <v>37970</v>
      </c>
      <c r="T180" s="171">
        <v>4250</v>
      </c>
      <c r="U180" s="173">
        <v>26159976</v>
      </c>
      <c r="V180" s="173">
        <v>52480284</v>
      </c>
      <c r="W180" s="174">
        <v>44255</v>
      </c>
      <c r="X180" s="175" t="s">
        <v>7879</v>
      </c>
      <c r="Y180" s="175" t="s">
        <v>7880</v>
      </c>
      <c r="Z180" s="175" t="s">
        <v>7898</v>
      </c>
    </row>
    <row r="181" spans="1:26" s="187" customFormat="1" ht="24.75" customHeight="1" x14ac:dyDescent="0.2">
      <c r="A181" s="171" t="s">
        <v>8285</v>
      </c>
      <c r="B181" s="175" t="s">
        <v>7816</v>
      </c>
      <c r="C181" s="171" t="s">
        <v>1639</v>
      </c>
      <c r="D181" s="171" t="s">
        <v>2350</v>
      </c>
      <c r="E181" s="171" t="s">
        <v>7712</v>
      </c>
      <c r="F181" s="171" t="s">
        <v>2351</v>
      </c>
      <c r="G181" s="171" t="s">
        <v>8208</v>
      </c>
      <c r="H181" s="171" t="s">
        <v>482</v>
      </c>
      <c r="I181" s="171" t="s">
        <v>7713</v>
      </c>
      <c r="J181" s="171" t="s">
        <v>8209</v>
      </c>
      <c r="K181" s="171" t="s">
        <v>2352</v>
      </c>
      <c r="L181" s="171" t="s">
        <v>50</v>
      </c>
      <c r="M181" s="171" t="s">
        <v>852</v>
      </c>
      <c r="N181" s="171" t="s">
        <v>2353</v>
      </c>
      <c r="O181" s="171" t="s">
        <v>7746</v>
      </c>
      <c r="P181" s="171">
        <v>0</v>
      </c>
      <c r="Q181" s="171">
        <v>93401</v>
      </c>
      <c r="R181" s="171" t="s">
        <v>7028</v>
      </c>
      <c r="S181" s="172">
        <v>37970</v>
      </c>
      <c r="T181" s="171">
        <v>4250</v>
      </c>
      <c r="U181" s="173">
        <v>36500372</v>
      </c>
      <c r="V181" s="173">
        <v>63238319</v>
      </c>
      <c r="W181" s="174">
        <v>44255</v>
      </c>
      <c r="X181" s="175" t="s">
        <v>7879</v>
      </c>
      <c r="Y181" s="175" t="s">
        <v>7880</v>
      </c>
      <c r="Z181" s="175" t="s">
        <v>7933</v>
      </c>
    </row>
    <row r="182" spans="1:26" s="187" customFormat="1" ht="24.75" customHeight="1" x14ac:dyDescent="0.2">
      <c r="A182" s="171" t="s">
        <v>8285</v>
      </c>
      <c r="B182" s="175" t="s">
        <v>7816</v>
      </c>
      <c r="C182" s="171" t="s">
        <v>1639</v>
      </c>
      <c r="D182" s="171" t="s">
        <v>2350</v>
      </c>
      <c r="E182" s="171" t="s">
        <v>7712</v>
      </c>
      <c r="F182" s="171" t="s">
        <v>2351</v>
      </c>
      <c r="G182" s="171" t="s">
        <v>8208</v>
      </c>
      <c r="H182" s="171" t="s">
        <v>482</v>
      </c>
      <c r="I182" s="171" t="s">
        <v>7713</v>
      </c>
      <c r="J182" s="171" t="s">
        <v>8209</v>
      </c>
      <c r="K182" s="171" t="s">
        <v>2352</v>
      </c>
      <c r="L182" s="171" t="s">
        <v>50</v>
      </c>
      <c r="M182" s="171" t="s">
        <v>852</v>
      </c>
      <c r="N182" s="171" t="s">
        <v>2353</v>
      </c>
      <c r="O182" s="171" t="s">
        <v>7746</v>
      </c>
      <c r="P182" s="171">
        <v>0</v>
      </c>
      <c r="Q182" s="171">
        <v>93401</v>
      </c>
      <c r="R182" s="171" t="s">
        <v>7028</v>
      </c>
      <c r="S182" s="172">
        <v>37970</v>
      </c>
      <c r="T182" s="171">
        <v>4250</v>
      </c>
      <c r="U182" s="173">
        <v>65094792</v>
      </c>
      <c r="V182" s="173">
        <v>112865427</v>
      </c>
      <c r="W182" s="174">
        <v>44255</v>
      </c>
      <c r="X182" s="175" t="s">
        <v>7879</v>
      </c>
      <c r="Y182" s="175" t="s">
        <v>7880</v>
      </c>
      <c r="Z182" s="175" t="s">
        <v>7969</v>
      </c>
    </row>
    <row r="183" spans="1:26" s="187" customFormat="1" ht="24.75" customHeight="1" x14ac:dyDescent="0.2">
      <c r="A183" s="171" t="s">
        <v>8285</v>
      </c>
      <c r="B183" s="175" t="s">
        <v>7816</v>
      </c>
      <c r="C183" s="171" t="s">
        <v>1639</v>
      </c>
      <c r="D183" s="171" t="s">
        <v>2350</v>
      </c>
      <c r="E183" s="171" t="s">
        <v>7712</v>
      </c>
      <c r="F183" s="171" t="s">
        <v>2351</v>
      </c>
      <c r="G183" s="171" t="s">
        <v>8208</v>
      </c>
      <c r="H183" s="171" t="s">
        <v>482</v>
      </c>
      <c r="I183" s="171" t="s">
        <v>7713</v>
      </c>
      <c r="J183" s="171" t="s">
        <v>8209</v>
      </c>
      <c r="K183" s="171" t="s">
        <v>2352</v>
      </c>
      <c r="L183" s="171" t="s">
        <v>50</v>
      </c>
      <c r="M183" s="171" t="s">
        <v>852</v>
      </c>
      <c r="N183" s="171" t="s">
        <v>2353</v>
      </c>
      <c r="O183" s="171" t="s">
        <v>7746</v>
      </c>
      <c r="P183" s="171">
        <v>0</v>
      </c>
      <c r="Q183" s="171">
        <v>93401</v>
      </c>
      <c r="R183" s="171" t="s">
        <v>7028</v>
      </c>
      <c r="S183" s="172">
        <v>37970</v>
      </c>
      <c r="T183" s="171">
        <v>4250</v>
      </c>
      <c r="U183" s="173">
        <v>47905650</v>
      </c>
      <c r="V183" s="173">
        <v>75543525</v>
      </c>
      <c r="W183" s="174">
        <v>44255</v>
      </c>
      <c r="X183" s="175" t="s">
        <v>7879</v>
      </c>
      <c r="Y183" s="175" t="s">
        <v>7880</v>
      </c>
      <c r="Z183" s="175" t="s">
        <v>7981</v>
      </c>
    </row>
    <row r="184" spans="1:26" s="187" customFormat="1" ht="24.75" customHeight="1" x14ac:dyDescent="0.2">
      <c r="A184" s="171" t="s">
        <v>8285</v>
      </c>
      <c r="B184" s="175" t="s">
        <v>7816</v>
      </c>
      <c r="C184" s="171" t="s">
        <v>1639</v>
      </c>
      <c r="D184" s="171" t="s">
        <v>2350</v>
      </c>
      <c r="E184" s="171" t="s">
        <v>7712</v>
      </c>
      <c r="F184" s="171" t="s">
        <v>2351</v>
      </c>
      <c r="G184" s="171" t="s">
        <v>8208</v>
      </c>
      <c r="H184" s="171" t="s">
        <v>482</v>
      </c>
      <c r="I184" s="171" t="s">
        <v>7713</v>
      </c>
      <c r="J184" s="171" t="s">
        <v>8209</v>
      </c>
      <c r="K184" s="171" t="s">
        <v>2352</v>
      </c>
      <c r="L184" s="171" t="s">
        <v>50</v>
      </c>
      <c r="M184" s="171" t="s">
        <v>852</v>
      </c>
      <c r="N184" s="171" t="s">
        <v>2353</v>
      </c>
      <c r="O184" s="171" t="s">
        <v>7746</v>
      </c>
      <c r="P184" s="171">
        <v>0</v>
      </c>
      <c r="Q184" s="171">
        <v>93401</v>
      </c>
      <c r="R184" s="171" t="s">
        <v>7028</v>
      </c>
      <c r="S184" s="172">
        <v>37970</v>
      </c>
      <c r="T184" s="171">
        <v>4250</v>
      </c>
      <c r="U184" s="173">
        <v>16033200</v>
      </c>
      <c r="V184" s="173">
        <v>38272800</v>
      </c>
      <c r="W184" s="174">
        <v>44255</v>
      </c>
      <c r="X184" s="175" t="s">
        <v>7879</v>
      </c>
      <c r="Y184" s="175" t="s">
        <v>7880</v>
      </c>
      <c r="Z184" s="175" t="s">
        <v>7948</v>
      </c>
    </row>
    <row r="185" spans="1:26" s="187" customFormat="1" ht="24.75" customHeight="1" x14ac:dyDescent="0.2">
      <c r="A185" s="171" t="s">
        <v>8285</v>
      </c>
      <c r="B185" s="175" t="s">
        <v>7816</v>
      </c>
      <c r="C185" s="171" t="s">
        <v>1639</v>
      </c>
      <c r="D185" s="171" t="s">
        <v>2350</v>
      </c>
      <c r="E185" s="171" t="s">
        <v>7712</v>
      </c>
      <c r="F185" s="171" t="s">
        <v>2351</v>
      </c>
      <c r="G185" s="171" t="s">
        <v>8208</v>
      </c>
      <c r="H185" s="171" t="s">
        <v>482</v>
      </c>
      <c r="I185" s="171" t="s">
        <v>7713</v>
      </c>
      <c r="J185" s="171" t="s">
        <v>8209</v>
      </c>
      <c r="K185" s="171" t="s">
        <v>2352</v>
      </c>
      <c r="L185" s="171" t="s">
        <v>50</v>
      </c>
      <c r="M185" s="171" t="s">
        <v>852</v>
      </c>
      <c r="N185" s="171" t="s">
        <v>2353</v>
      </c>
      <c r="O185" s="171" t="s">
        <v>7746</v>
      </c>
      <c r="P185" s="171">
        <v>0</v>
      </c>
      <c r="Q185" s="171">
        <v>93401</v>
      </c>
      <c r="R185" s="171" t="s">
        <v>7028</v>
      </c>
      <c r="S185" s="172">
        <v>37970</v>
      </c>
      <c r="T185" s="171">
        <v>4250</v>
      </c>
      <c r="U185" s="173">
        <v>8016600</v>
      </c>
      <c r="V185" s="173">
        <v>16033200</v>
      </c>
      <c r="W185" s="174">
        <v>44255</v>
      </c>
      <c r="X185" s="175" t="s">
        <v>7879</v>
      </c>
      <c r="Y185" s="175" t="s">
        <v>7880</v>
      </c>
      <c r="Z185" s="175" t="s">
        <v>7982</v>
      </c>
    </row>
    <row r="186" spans="1:26" s="187" customFormat="1" ht="24.75" customHeight="1" x14ac:dyDescent="0.2">
      <c r="A186" s="171" t="s">
        <v>8285</v>
      </c>
      <c r="B186" s="175" t="s">
        <v>7816</v>
      </c>
      <c r="C186" s="171" t="s">
        <v>1639</v>
      </c>
      <c r="D186" s="171" t="s">
        <v>2350</v>
      </c>
      <c r="E186" s="171" t="s">
        <v>7712</v>
      </c>
      <c r="F186" s="171" t="s">
        <v>2351</v>
      </c>
      <c r="G186" s="171" t="s">
        <v>8208</v>
      </c>
      <c r="H186" s="171" t="s">
        <v>482</v>
      </c>
      <c r="I186" s="171" t="s">
        <v>7713</v>
      </c>
      <c r="J186" s="171" t="s">
        <v>8209</v>
      </c>
      <c r="K186" s="171" t="s">
        <v>2352</v>
      </c>
      <c r="L186" s="171" t="s">
        <v>50</v>
      </c>
      <c r="M186" s="171" t="s">
        <v>852</v>
      </c>
      <c r="N186" s="171" t="s">
        <v>2353</v>
      </c>
      <c r="O186" s="171" t="s">
        <v>7746</v>
      </c>
      <c r="P186" s="171">
        <v>0</v>
      </c>
      <c r="Q186" s="171">
        <v>93401</v>
      </c>
      <c r="R186" s="171" t="s">
        <v>7028</v>
      </c>
      <c r="S186" s="172">
        <v>37970</v>
      </c>
      <c r="T186" s="171">
        <v>4250</v>
      </c>
      <c r="U186" s="173">
        <v>13307556</v>
      </c>
      <c r="V186" s="173">
        <v>13736832</v>
      </c>
      <c r="W186" s="174">
        <v>44255</v>
      </c>
      <c r="X186" s="175" t="s">
        <v>7879</v>
      </c>
      <c r="Y186" s="175" t="s">
        <v>7880</v>
      </c>
      <c r="Z186" s="175" t="s">
        <v>7936</v>
      </c>
    </row>
    <row r="187" spans="1:26" s="187" customFormat="1" ht="24.75" customHeight="1" x14ac:dyDescent="0.2">
      <c r="A187" s="171" t="s">
        <v>8285</v>
      </c>
      <c r="B187" s="175" t="s">
        <v>7816</v>
      </c>
      <c r="C187" s="171" t="s">
        <v>1639</v>
      </c>
      <c r="D187" s="171" t="s">
        <v>2350</v>
      </c>
      <c r="E187" s="171" t="s">
        <v>7712</v>
      </c>
      <c r="F187" s="171" t="s">
        <v>2351</v>
      </c>
      <c r="G187" s="171" t="s">
        <v>8208</v>
      </c>
      <c r="H187" s="171" t="s">
        <v>482</v>
      </c>
      <c r="I187" s="171" t="s">
        <v>7713</v>
      </c>
      <c r="J187" s="171" t="s">
        <v>8209</v>
      </c>
      <c r="K187" s="171" t="s">
        <v>2352</v>
      </c>
      <c r="L187" s="171" t="s">
        <v>50</v>
      </c>
      <c r="M187" s="171" t="s">
        <v>852</v>
      </c>
      <c r="N187" s="171" t="s">
        <v>2353</v>
      </c>
      <c r="O187" s="171" t="s">
        <v>7746</v>
      </c>
      <c r="P187" s="171">
        <v>0</v>
      </c>
      <c r="Q187" s="171">
        <v>93401</v>
      </c>
      <c r="R187" s="171" t="s">
        <v>7028</v>
      </c>
      <c r="S187" s="172">
        <v>37970</v>
      </c>
      <c r="T187" s="171">
        <v>4250</v>
      </c>
      <c r="U187" s="173">
        <v>0</v>
      </c>
      <c r="V187" s="173">
        <v>0</v>
      </c>
      <c r="W187" s="174">
        <v>44255</v>
      </c>
      <c r="X187" s="175" t="s">
        <v>7879</v>
      </c>
      <c r="Y187" s="175" t="s">
        <v>7880</v>
      </c>
      <c r="Z187" s="175" t="s">
        <v>7983</v>
      </c>
    </row>
    <row r="188" spans="1:26" s="187" customFormat="1" ht="24.75" customHeight="1" x14ac:dyDescent="0.2">
      <c r="A188" s="171" t="s">
        <v>8285</v>
      </c>
      <c r="B188" s="175" t="s">
        <v>7816</v>
      </c>
      <c r="C188" s="171" t="s">
        <v>1639</v>
      </c>
      <c r="D188" s="171" t="s">
        <v>2350</v>
      </c>
      <c r="E188" s="171" t="s">
        <v>7712</v>
      </c>
      <c r="F188" s="171" t="s">
        <v>2351</v>
      </c>
      <c r="G188" s="171" t="s">
        <v>8208</v>
      </c>
      <c r="H188" s="171" t="s">
        <v>482</v>
      </c>
      <c r="I188" s="171" t="s">
        <v>7713</v>
      </c>
      <c r="J188" s="171" t="s">
        <v>8209</v>
      </c>
      <c r="K188" s="171" t="s">
        <v>2352</v>
      </c>
      <c r="L188" s="171" t="s">
        <v>50</v>
      </c>
      <c r="M188" s="171" t="s">
        <v>852</v>
      </c>
      <c r="N188" s="171" t="s">
        <v>2353</v>
      </c>
      <c r="O188" s="171" t="s">
        <v>7746</v>
      </c>
      <c r="P188" s="171">
        <v>0</v>
      </c>
      <c r="Q188" s="171">
        <v>93401</v>
      </c>
      <c r="R188" s="171" t="s">
        <v>7028</v>
      </c>
      <c r="S188" s="172">
        <v>37970</v>
      </c>
      <c r="T188" s="171">
        <v>4250</v>
      </c>
      <c r="U188" s="173">
        <v>55120227</v>
      </c>
      <c r="V188" s="173">
        <v>106029987</v>
      </c>
      <c r="W188" s="174">
        <v>44255</v>
      </c>
      <c r="X188" s="175" t="s">
        <v>7879</v>
      </c>
      <c r="Y188" s="175" t="s">
        <v>7880</v>
      </c>
      <c r="Z188" s="175" t="s">
        <v>198</v>
      </c>
    </row>
    <row r="189" spans="1:26" s="187" customFormat="1" ht="24.75" customHeight="1" x14ac:dyDescent="0.2">
      <c r="A189" s="171" t="s">
        <v>8285</v>
      </c>
      <c r="B189" s="175" t="s">
        <v>7816</v>
      </c>
      <c r="C189" s="171" t="s">
        <v>1639</v>
      </c>
      <c r="D189" s="171" t="s">
        <v>2350</v>
      </c>
      <c r="E189" s="171" t="s">
        <v>7712</v>
      </c>
      <c r="F189" s="171" t="s">
        <v>2351</v>
      </c>
      <c r="G189" s="171" t="s">
        <v>8208</v>
      </c>
      <c r="H189" s="171" t="s">
        <v>482</v>
      </c>
      <c r="I189" s="171" t="s">
        <v>7713</v>
      </c>
      <c r="J189" s="171" t="s">
        <v>8209</v>
      </c>
      <c r="K189" s="171" t="s">
        <v>2352</v>
      </c>
      <c r="L189" s="171" t="s">
        <v>50</v>
      </c>
      <c r="M189" s="171" t="s">
        <v>852</v>
      </c>
      <c r="N189" s="171" t="s">
        <v>2353</v>
      </c>
      <c r="O189" s="171" t="s">
        <v>7746</v>
      </c>
      <c r="P189" s="171">
        <v>0</v>
      </c>
      <c r="Q189" s="171">
        <v>93401</v>
      </c>
      <c r="R189" s="171" t="s">
        <v>7028</v>
      </c>
      <c r="S189" s="172">
        <v>37970</v>
      </c>
      <c r="T189" s="171">
        <v>4250</v>
      </c>
      <c r="U189" s="173">
        <v>7075296</v>
      </c>
      <c r="V189" s="173">
        <v>14150592</v>
      </c>
      <c r="W189" s="174">
        <v>44255</v>
      </c>
      <c r="X189" s="175" t="s">
        <v>7879</v>
      </c>
      <c r="Y189" s="175" t="s">
        <v>7880</v>
      </c>
      <c r="Z189" s="175" t="s">
        <v>7984</v>
      </c>
    </row>
    <row r="190" spans="1:26" s="187" customFormat="1" ht="24.75" customHeight="1" x14ac:dyDescent="0.2">
      <c r="A190" s="171" t="s">
        <v>8285</v>
      </c>
      <c r="B190" s="175" t="s">
        <v>7816</v>
      </c>
      <c r="C190" s="171" t="s">
        <v>1639</v>
      </c>
      <c r="D190" s="171" t="s">
        <v>2350</v>
      </c>
      <c r="E190" s="171" t="s">
        <v>7712</v>
      </c>
      <c r="F190" s="171" t="s">
        <v>2351</v>
      </c>
      <c r="G190" s="171" t="s">
        <v>8208</v>
      </c>
      <c r="H190" s="171" t="s">
        <v>482</v>
      </c>
      <c r="I190" s="171" t="s">
        <v>7713</v>
      </c>
      <c r="J190" s="171" t="s">
        <v>8209</v>
      </c>
      <c r="K190" s="171" t="s">
        <v>2352</v>
      </c>
      <c r="L190" s="171" t="s">
        <v>50</v>
      </c>
      <c r="M190" s="171" t="s">
        <v>852</v>
      </c>
      <c r="N190" s="171" t="s">
        <v>2353</v>
      </c>
      <c r="O190" s="171" t="s">
        <v>7746</v>
      </c>
      <c r="P190" s="171">
        <v>0</v>
      </c>
      <c r="Q190" s="171">
        <v>93401</v>
      </c>
      <c r="R190" s="171" t="s">
        <v>7028</v>
      </c>
      <c r="S190" s="172">
        <v>37970</v>
      </c>
      <c r="T190" s="171">
        <v>4250</v>
      </c>
      <c r="U190" s="173">
        <v>75485073</v>
      </c>
      <c r="V190" s="173">
        <v>116391604</v>
      </c>
      <c r="W190" s="174">
        <v>44255</v>
      </c>
      <c r="X190" s="175" t="s">
        <v>7879</v>
      </c>
      <c r="Y190" s="175" t="s">
        <v>7880</v>
      </c>
      <c r="Z190" s="175" t="s">
        <v>7938</v>
      </c>
    </row>
    <row r="191" spans="1:26" s="187" customFormat="1" ht="24.75" customHeight="1" x14ac:dyDescent="0.2">
      <c r="A191" s="171" t="s">
        <v>8285</v>
      </c>
      <c r="B191" s="175" t="s">
        <v>7816</v>
      </c>
      <c r="C191" s="171" t="s">
        <v>1639</v>
      </c>
      <c r="D191" s="171" t="s">
        <v>2350</v>
      </c>
      <c r="E191" s="171" t="s">
        <v>7712</v>
      </c>
      <c r="F191" s="171" t="s">
        <v>2351</v>
      </c>
      <c r="G191" s="171" t="s">
        <v>8208</v>
      </c>
      <c r="H191" s="171" t="s">
        <v>482</v>
      </c>
      <c r="I191" s="171" t="s">
        <v>7713</v>
      </c>
      <c r="J191" s="171" t="s">
        <v>8209</v>
      </c>
      <c r="K191" s="171" t="s">
        <v>2352</v>
      </c>
      <c r="L191" s="171" t="s">
        <v>50</v>
      </c>
      <c r="M191" s="171" t="s">
        <v>852</v>
      </c>
      <c r="N191" s="171" t="s">
        <v>2353</v>
      </c>
      <c r="O191" s="171" t="s">
        <v>7746</v>
      </c>
      <c r="P191" s="171">
        <v>0</v>
      </c>
      <c r="Q191" s="171">
        <v>93401</v>
      </c>
      <c r="R191" s="171" t="s">
        <v>7028</v>
      </c>
      <c r="S191" s="172">
        <v>37970</v>
      </c>
      <c r="T191" s="171">
        <v>4250</v>
      </c>
      <c r="U191" s="173">
        <v>10481920</v>
      </c>
      <c r="V191" s="173">
        <v>20963840</v>
      </c>
      <c r="W191" s="174">
        <v>44255</v>
      </c>
      <c r="X191" s="175" t="s">
        <v>7879</v>
      </c>
      <c r="Y191" s="175" t="s">
        <v>7880</v>
      </c>
      <c r="Z191" s="175" t="s">
        <v>7888</v>
      </c>
    </row>
    <row r="192" spans="1:26" s="187" customFormat="1" ht="24.75" customHeight="1" x14ac:dyDescent="0.2">
      <c r="A192" s="171" t="s">
        <v>8285</v>
      </c>
      <c r="B192" s="175" t="s">
        <v>7816</v>
      </c>
      <c r="C192" s="171" t="s">
        <v>1639</v>
      </c>
      <c r="D192" s="171" t="s">
        <v>2350</v>
      </c>
      <c r="E192" s="171" t="s">
        <v>7712</v>
      </c>
      <c r="F192" s="171" t="s">
        <v>2351</v>
      </c>
      <c r="G192" s="171" t="s">
        <v>8208</v>
      </c>
      <c r="H192" s="171" t="s">
        <v>482</v>
      </c>
      <c r="I192" s="171" t="s">
        <v>7713</v>
      </c>
      <c r="J192" s="171" t="s">
        <v>8209</v>
      </c>
      <c r="K192" s="171" t="s">
        <v>2352</v>
      </c>
      <c r="L192" s="171" t="s">
        <v>50</v>
      </c>
      <c r="M192" s="171" t="s">
        <v>852</v>
      </c>
      <c r="N192" s="171" t="s">
        <v>2353</v>
      </c>
      <c r="O192" s="171" t="s">
        <v>7746</v>
      </c>
      <c r="P192" s="171">
        <v>0</v>
      </c>
      <c r="Q192" s="171">
        <v>93401</v>
      </c>
      <c r="R192" s="171" t="s">
        <v>7028</v>
      </c>
      <c r="S192" s="172">
        <v>37970</v>
      </c>
      <c r="T192" s="171">
        <v>4250</v>
      </c>
      <c r="U192" s="173">
        <v>13836134</v>
      </c>
      <c r="V192" s="173">
        <v>26954912</v>
      </c>
      <c r="W192" s="174">
        <v>44255</v>
      </c>
      <c r="X192" s="175" t="s">
        <v>7879</v>
      </c>
      <c r="Y192" s="175" t="s">
        <v>7880</v>
      </c>
      <c r="Z192" s="175" t="s">
        <v>7985</v>
      </c>
    </row>
    <row r="193" spans="1:26" s="187" customFormat="1" ht="24.75" customHeight="1" x14ac:dyDescent="0.2">
      <c r="A193" s="171" t="s">
        <v>8285</v>
      </c>
      <c r="B193" s="175" t="s">
        <v>7816</v>
      </c>
      <c r="C193" s="171" t="s">
        <v>1639</v>
      </c>
      <c r="D193" s="171" t="s">
        <v>2350</v>
      </c>
      <c r="E193" s="171" t="s">
        <v>7712</v>
      </c>
      <c r="F193" s="171" t="s">
        <v>2351</v>
      </c>
      <c r="G193" s="171" t="s">
        <v>8208</v>
      </c>
      <c r="H193" s="171" t="s">
        <v>482</v>
      </c>
      <c r="I193" s="171" t="s">
        <v>7713</v>
      </c>
      <c r="J193" s="171" t="s">
        <v>8209</v>
      </c>
      <c r="K193" s="171" t="s">
        <v>2352</v>
      </c>
      <c r="L193" s="171" t="s">
        <v>50</v>
      </c>
      <c r="M193" s="171" t="s">
        <v>852</v>
      </c>
      <c r="N193" s="171" t="s">
        <v>2353</v>
      </c>
      <c r="O193" s="171" t="s">
        <v>7746</v>
      </c>
      <c r="P193" s="171">
        <v>0</v>
      </c>
      <c r="Q193" s="171">
        <v>93401</v>
      </c>
      <c r="R193" s="171" t="s">
        <v>7028</v>
      </c>
      <c r="S193" s="172">
        <v>37970</v>
      </c>
      <c r="T193" s="171">
        <v>4250</v>
      </c>
      <c r="U193" s="173">
        <v>7758000</v>
      </c>
      <c r="V193" s="173">
        <v>15516000</v>
      </c>
      <c r="W193" s="174">
        <v>44255</v>
      </c>
      <c r="X193" s="175" t="s">
        <v>7879</v>
      </c>
      <c r="Y193" s="175" t="s">
        <v>7880</v>
      </c>
      <c r="Z193" s="175" t="s">
        <v>7889</v>
      </c>
    </row>
    <row r="194" spans="1:26" s="187" customFormat="1" ht="24.75" customHeight="1" x14ac:dyDescent="0.2">
      <c r="A194" s="171" t="s">
        <v>8286</v>
      </c>
      <c r="B194" s="175" t="s">
        <v>7817</v>
      </c>
      <c r="C194" s="171" t="s">
        <v>1579</v>
      </c>
      <c r="D194" s="171" t="s">
        <v>2355</v>
      </c>
      <c r="E194" s="171" t="s">
        <v>7357</v>
      </c>
      <c r="F194" s="171" t="s">
        <v>2356</v>
      </c>
      <c r="G194" s="171" t="s">
        <v>7359</v>
      </c>
      <c r="H194" s="171" t="s">
        <v>4773</v>
      </c>
      <c r="I194" s="171">
        <v>43622</v>
      </c>
      <c r="J194" s="171" t="s">
        <v>6599</v>
      </c>
      <c r="K194" s="171" t="s">
        <v>2357</v>
      </c>
      <c r="L194" s="171" t="s">
        <v>6171</v>
      </c>
      <c r="M194" s="171" t="s">
        <v>2358</v>
      </c>
      <c r="N194" s="171" t="s">
        <v>7358</v>
      </c>
      <c r="O194" s="171" t="s">
        <v>6598</v>
      </c>
      <c r="P194" s="171">
        <v>0</v>
      </c>
      <c r="Q194" s="171">
        <v>93401</v>
      </c>
      <c r="R194" s="171" t="s">
        <v>7069</v>
      </c>
      <c r="S194" s="172">
        <v>37970</v>
      </c>
      <c r="T194" s="171">
        <v>4300</v>
      </c>
      <c r="U194" s="173">
        <v>21430899</v>
      </c>
      <c r="V194" s="173">
        <v>30006366</v>
      </c>
      <c r="W194" s="174">
        <v>44255</v>
      </c>
      <c r="X194" s="175" t="s">
        <v>7879</v>
      </c>
      <c r="Y194" s="175" t="s">
        <v>7880</v>
      </c>
      <c r="Z194" s="175" t="s">
        <v>7909</v>
      </c>
    </row>
    <row r="195" spans="1:26" s="187" customFormat="1" ht="24.75" customHeight="1" x14ac:dyDescent="0.2">
      <c r="A195" s="171" t="s">
        <v>8286</v>
      </c>
      <c r="B195" s="175" t="s">
        <v>7817</v>
      </c>
      <c r="C195" s="171" t="s">
        <v>1579</v>
      </c>
      <c r="D195" s="171" t="s">
        <v>2355</v>
      </c>
      <c r="E195" s="171" t="s">
        <v>7357</v>
      </c>
      <c r="F195" s="171" t="s">
        <v>2356</v>
      </c>
      <c r="G195" s="171" t="s">
        <v>7359</v>
      </c>
      <c r="H195" s="171" t="s">
        <v>4773</v>
      </c>
      <c r="I195" s="171">
        <v>43622</v>
      </c>
      <c r="J195" s="171" t="s">
        <v>6599</v>
      </c>
      <c r="K195" s="171" t="s">
        <v>2357</v>
      </c>
      <c r="L195" s="171" t="s">
        <v>6171</v>
      </c>
      <c r="M195" s="171" t="s">
        <v>2358</v>
      </c>
      <c r="N195" s="171" t="s">
        <v>7358</v>
      </c>
      <c r="O195" s="171" t="s">
        <v>6598</v>
      </c>
      <c r="P195" s="171">
        <v>0</v>
      </c>
      <c r="Q195" s="171">
        <v>93401</v>
      </c>
      <c r="R195" s="171" t="s">
        <v>7069</v>
      </c>
      <c r="S195" s="172">
        <v>37970</v>
      </c>
      <c r="T195" s="171">
        <v>4300</v>
      </c>
      <c r="U195" s="173">
        <v>19852722</v>
      </c>
      <c r="V195" s="173">
        <v>27763945</v>
      </c>
      <c r="W195" s="174">
        <v>44255</v>
      </c>
      <c r="X195" s="175" t="s">
        <v>7879</v>
      </c>
      <c r="Y195" s="175" t="s">
        <v>7880</v>
      </c>
      <c r="Z195" s="175" t="s">
        <v>7986</v>
      </c>
    </row>
    <row r="196" spans="1:26" s="187" customFormat="1" ht="24.75" customHeight="1" x14ac:dyDescent="0.2">
      <c r="A196" s="171" t="s">
        <v>8287</v>
      </c>
      <c r="B196" s="175">
        <v>702358000</v>
      </c>
      <c r="C196" s="171" t="s">
        <v>1579</v>
      </c>
      <c r="D196" s="171" t="s">
        <v>2414</v>
      </c>
      <c r="E196" s="171" t="s">
        <v>7412</v>
      </c>
      <c r="F196" s="171" t="s">
        <v>2415</v>
      </c>
      <c r="G196" s="171" t="s">
        <v>7413</v>
      </c>
      <c r="H196" s="171" t="s">
        <v>7414</v>
      </c>
      <c r="I196" s="171" t="s">
        <v>7415</v>
      </c>
      <c r="J196" s="171" t="s">
        <v>7416</v>
      </c>
      <c r="K196" s="171" t="s">
        <v>7417</v>
      </c>
      <c r="L196" s="171" t="s">
        <v>50</v>
      </c>
      <c r="M196" s="171" t="s">
        <v>2417</v>
      </c>
      <c r="N196" s="171" t="s">
        <v>2416</v>
      </c>
      <c r="O196" s="171" t="s">
        <v>6913</v>
      </c>
      <c r="P196" s="171">
        <v>0</v>
      </c>
      <c r="Q196" s="171" t="s">
        <v>2418</v>
      </c>
      <c r="R196" s="171" t="s">
        <v>7267</v>
      </c>
      <c r="S196" s="172">
        <v>37970</v>
      </c>
      <c r="T196" s="171">
        <v>4400</v>
      </c>
      <c r="U196" s="173">
        <v>33223822</v>
      </c>
      <c r="V196" s="173">
        <v>45544128</v>
      </c>
      <c r="W196" s="174">
        <v>44255</v>
      </c>
      <c r="X196" s="175" t="s">
        <v>7879</v>
      </c>
      <c r="Y196" s="175" t="s">
        <v>7880</v>
      </c>
      <c r="Z196" s="175" t="s">
        <v>187</v>
      </c>
    </row>
    <row r="197" spans="1:26" s="187" customFormat="1" ht="24.75" customHeight="1" x14ac:dyDescent="0.2">
      <c r="A197" s="171" t="s">
        <v>8287</v>
      </c>
      <c r="B197" s="175">
        <v>702358000</v>
      </c>
      <c r="C197" s="171" t="s">
        <v>1579</v>
      </c>
      <c r="D197" s="171" t="s">
        <v>2414</v>
      </c>
      <c r="E197" s="171" t="s">
        <v>7412</v>
      </c>
      <c r="F197" s="171" t="s">
        <v>2415</v>
      </c>
      <c r="G197" s="171" t="s">
        <v>7413</v>
      </c>
      <c r="H197" s="171" t="s">
        <v>7414</v>
      </c>
      <c r="I197" s="171" t="s">
        <v>7415</v>
      </c>
      <c r="J197" s="171" t="s">
        <v>7416</v>
      </c>
      <c r="K197" s="171" t="s">
        <v>7417</v>
      </c>
      <c r="L197" s="171" t="s">
        <v>50</v>
      </c>
      <c r="M197" s="171" t="s">
        <v>2417</v>
      </c>
      <c r="N197" s="171" t="s">
        <v>2416</v>
      </c>
      <c r="O197" s="171" t="s">
        <v>6913</v>
      </c>
      <c r="P197" s="171">
        <v>0</v>
      </c>
      <c r="Q197" s="171" t="s">
        <v>2418</v>
      </c>
      <c r="R197" s="171" t="s">
        <v>7267</v>
      </c>
      <c r="S197" s="172">
        <v>37970</v>
      </c>
      <c r="T197" s="171">
        <v>4400</v>
      </c>
      <c r="U197" s="173">
        <v>40946676</v>
      </c>
      <c r="V197" s="173">
        <v>65223624</v>
      </c>
      <c r="W197" s="174">
        <v>44255</v>
      </c>
      <c r="X197" s="175" t="s">
        <v>7879</v>
      </c>
      <c r="Y197" s="175" t="s">
        <v>7880</v>
      </c>
      <c r="Z197" s="175" t="s">
        <v>7987</v>
      </c>
    </row>
    <row r="198" spans="1:26" s="187" customFormat="1" ht="24.75" customHeight="1" x14ac:dyDescent="0.2">
      <c r="A198" s="171" t="s">
        <v>8287</v>
      </c>
      <c r="B198" s="175">
        <v>702358000</v>
      </c>
      <c r="C198" s="171" t="s">
        <v>1579</v>
      </c>
      <c r="D198" s="171" t="s">
        <v>2414</v>
      </c>
      <c r="E198" s="171" t="s">
        <v>7412</v>
      </c>
      <c r="F198" s="171" t="s">
        <v>2415</v>
      </c>
      <c r="G198" s="171" t="s">
        <v>7413</v>
      </c>
      <c r="H198" s="171" t="s">
        <v>7414</v>
      </c>
      <c r="I198" s="171" t="s">
        <v>7415</v>
      </c>
      <c r="J198" s="171" t="s">
        <v>7416</v>
      </c>
      <c r="K198" s="171" t="s">
        <v>7417</v>
      </c>
      <c r="L198" s="171" t="s">
        <v>50</v>
      </c>
      <c r="M198" s="171" t="s">
        <v>2417</v>
      </c>
      <c r="N198" s="171" t="s">
        <v>2416</v>
      </c>
      <c r="O198" s="171" t="s">
        <v>6913</v>
      </c>
      <c r="P198" s="171">
        <v>0</v>
      </c>
      <c r="Q198" s="171" t="s">
        <v>2418</v>
      </c>
      <c r="R198" s="171" t="s">
        <v>7267</v>
      </c>
      <c r="S198" s="172">
        <v>37970</v>
      </c>
      <c r="T198" s="171">
        <v>4400</v>
      </c>
      <c r="U198" s="173">
        <v>17389882</v>
      </c>
      <c r="V198" s="173">
        <v>35992044</v>
      </c>
      <c r="W198" s="174">
        <v>44255</v>
      </c>
      <c r="X198" s="175" t="s">
        <v>7879</v>
      </c>
      <c r="Y198" s="175" t="s">
        <v>7880</v>
      </c>
      <c r="Z198" s="175" t="s">
        <v>7881</v>
      </c>
    </row>
    <row r="199" spans="1:26" s="187" customFormat="1" ht="24.75" customHeight="1" x14ac:dyDescent="0.2">
      <c r="A199" s="171" t="s">
        <v>8287</v>
      </c>
      <c r="B199" s="175">
        <v>702358000</v>
      </c>
      <c r="C199" s="171" t="s">
        <v>1579</v>
      </c>
      <c r="D199" s="171" t="s">
        <v>2414</v>
      </c>
      <c r="E199" s="171" t="s">
        <v>7412</v>
      </c>
      <c r="F199" s="171" t="s">
        <v>2415</v>
      </c>
      <c r="G199" s="171" t="s">
        <v>7413</v>
      </c>
      <c r="H199" s="171" t="s">
        <v>7414</v>
      </c>
      <c r="I199" s="171" t="s">
        <v>7415</v>
      </c>
      <c r="J199" s="171" t="s">
        <v>7416</v>
      </c>
      <c r="K199" s="171" t="s">
        <v>7417</v>
      </c>
      <c r="L199" s="171" t="s">
        <v>50</v>
      </c>
      <c r="M199" s="171" t="s">
        <v>2417</v>
      </c>
      <c r="N199" s="171" t="s">
        <v>2416</v>
      </c>
      <c r="O199" s="171" t="s">
        <v>6913</v>
      </c>
      <c r="P199" s="171">
        <v>0</v>
      </c>
      <c r="Q199" s="171" t="s">
        <v>2418</v>
      </c>
      <c r="R199" s="171" t="s">
        <v>7267</v>
      </c>
      <c r="S199" s="172">
        <v>37970</v>
      </c>
      <c r="T199" s="171">
        <v>4400</v>
      </c>
      <c r="U199" s="173">
        <v>17970421</v>
      </c>
      <c r="V199" s="173">
        <v>25211174</v>
      </c>
      <c r="W199" s="174">
        <v>44255</v>
      </c>
      <c r="X199" s="175" t="s">
        <v>7879</v>
      </c>
      <c r="Y199" s="175" t="s">
        <v>7880</v>
      </c>
      <c r="Z199" s="175" t="s">
        <v>7956</v>
      </c>
    </row>
    <row r="200" spans="1:26" s="187" customFormat="1" ht="24.75" customHeight="1" x14ac:dyDescent="0.2">
      <c r="A200" s="171" t="s">
        <v>8287</v>
      </c>
      <c r="B200" s="175">
        <v>702358000</v>
      </c>
      <c r="C200" s="171" t="s">
        <v>1579</v>
      </c>
      <c r="D200" s="171" t="s">
        <v>2414</v>
      </c>
      <c r="E200" s="171" t="s">
        <v>7412</v>
      </c>
      <c r="F200" s="171" t="s">
        <v>2415</v>
      </c>
      <c r="G200" s="171" t="s">
        <v>7413</v>
      </c>
      <c r="H200" s="171" t="s">
        <v>7414</v>
      </c>
      <c r="I200" s="171" t="s">
        <v>7415</v>
      </c>
      <c r="J200" s="171" t="s">
        <v>7416</v>
      </c>
      <c r="K200" s="171" t="s">
        <v>7417</v>
      </c>
      <c r="L200" s="171" t="s">
        <v>50</v>
      </c>
      <c r="M200" s="171" t="s">
        <v>2417</v>
      </c>
      <c r="N200" s="171" t="s">
        <v>2416</v>
      </c>
      <c r="O200" s="171" t="s">
        <v>6913</v>
      </c>
      <c r="P200" s="171">
        <v>0</v>
      </c>
      <c r="Q200" s="171" t="s">
        <v>2418</v>
      </c>
      <c r="R200" s="171" t="s">
        <v>7267</v>
      </c>
      <c r="S200" s="172">
        <v>37970</v>
      </c>
      <c r="T200" s="171">
        <v>4400</v>
      </c>
      <c r="U200" s="173">
        <v>0</v>
      </c>
      <c r="V200" s="173">
        <v>0</v>
      </c>
      <c r="W200" s="174">
        <v>44255</v>
      </c>
      <c r="X200" s="175" t="s">
        <v>7879</v>
      </c>
      <c r="Y200" s="175" t="s">
        <v>7880</v>
      </c>
      <c r="Z200" s="175" t="s">
        <v>7938</v>
      </c>
    </row>
    <row r="201" spans="1:26" s="187" customFormat="1" ht="24.75" customHeight="1" x14ac:dyDescent="0.2">
      <c r="A201" s="171" t="s">
        <v>8287</v>
      </c>
      <c r="B201" s="175">
        <v>702358000</v>
      </c>
      <c r="C201" s="171" t="s">
        <v>1579</v>
      </c>
      <c r="D201" s="171" t="s">
        <v>2414</v>
      </c>
      <c r="E201" s="171" t="s">
        <v>7412</v>
      </c>
      <c r="F201" s="171" t="s">
        <v>2415</v>
      </c>
      <c r="G201" s="171" t="s">
        <v>7413</v>
      </c>
      <c r="H201" s="171" t="s">
        <v>7414</v>
      </c>
      <c r="I201" s="171" t="s">
        <v>7415</v>
      </c>
      <c r="J201" s="171" t="s">
        <v>7416</v>
      </c>
      <c r="K201" s="171" t="s">
        <v>7417</v>
      </c>
      <c r="L201" s="171" t="s">
        <v>50</v>
      </c>
      <c r="M201" s="171" t="s">
        <v>2417</v>
      </c>
      <c r="N201" s="171" t="s">
        <v>2416</v>
      </c>
      <c r="O201" s="171" t="s">
        <v>6913</v>
      </c>
      <c r="P201" s="171">
        <v>0</v>
      </c>
      <c r="Q201" s="171" t="s">
        <v>2418</v>
      </c>
      <c r="R201" s="171" t="s">
        <v>7267</v>
      </c>
      <c r="S201" s="172">
        <v>37970</v>
      </c>
      <c r="T201" s="171">
        <v>4400</v>
      </c>
      <c r="U201" s="173">
        <v>17901890</v>
      </c>
      <c r="V201" s="173">
        <v>26735680</v>
      </c>
      <c r="W201" s="174">
        <v>44255</v>
      </c>
      <c r="X201" s="175" t="s">
        <v>7879</v>
      </c>
      <c r="Y201" s="175" t="s">
        <v>7880</v>
      </c>
      <c r="Z201" s="175" t="s">
        <v>7988</v>
      </c>
    </row>
    <row r="202" spans="1:26" s="187" customFormat="1" ht="24.75" customHeight="1" x14ac:dyDescent="0.2">
      <c r="A202" s="171" t="s">
        <v>8288</v>
      </c>
      <c r="B202" s="175">
        <v>711789006</v>
      </c>
      <c r="C202" s="171" t="s">
        <v>1579</v>
      </c>
      <c r="D202" s="171" t="s">
        <v>2460</v>
      </c>
      <c r="E202" s="171" t="s">
        <v>7554</v>
      </c>
      <c r="F202" s="171" t="s">
        <v>2459</v>
      </c>
      <c r="G202" s="171" t="s">
        <v>7609</v>
      </c>
      <c r="H202" s="171" t="s">
        <v>2461</v>
      </c>
      <c r="I202" s="171" t="s">
        <v>7610</v>
      </c>
      <c r="J202" s="171" t="s">
        <v>2462</v>
      </c>
      <c r="K202" s="171" t="s">
        <v>2464</v>
      </c>
      <c r="L202" s="171" t="s">
        <v>50</v>
      </c>
      <c r="M202" s="171" t="s">
        <v>2466</v>
      </c>
      <c r="N202" s="171" t="s">
        <v>2465</v>
      </c>
      <c r="O202" s="171" t="s">
        <v>2463</v>
      </c>
      <c r="P202" s="171">
        <v>0</v>
      </c>
      <c r="Q202" s="171">
        <v>93401</v>
      </c>
      <c r="R202" s="171" t="s">
        <v>7613</v>
      </c>
      <c r="S202" s="172">
        <v>37970</v>
      </c>
      <c r="T202" s="171">
        <v>4425</v>
      </c>
      <c r="U202" s="173">
        <v>31630617</v>
      </c>
      <c r="V202" s="173">
        <v>58930944</v>
      </c>
      <c r="W202" s="174">
        <v>44255</v>
      </c>
      <c r="X202" s="175" t="s">
        <v>7879</v>
      </c>
      <c r="Y202" s="175" t="s">
        <v>7880</v>
      </c>
      <c r="Z202" s="175" t="s">
        <v>7941</v>
      </c>
    </row>
    <row r="203" spans="1:26" s="187" customFormat="1" ht="24.75" customHeight="1" x14ac:dyDescent="0.2">
      <c r="A203" s="171" t="s">
        <v>8288</v>
      </c>
      <c r="B203" s="175">
        <v>711789006</v>
      </c>
      <c r="C203" s="171" t="s">
        <v>1579</v>
      </c>
      <c r="D203" s="171" t="s">
        <v>2460</v>
      </c>
      <c r="E203" s="171" t="s">
        <v>7554</v>
      </c>
      <c r="F203" s="171" t="s">
        <v>2459</v>
      </c>
      <c r="G203" s="171" t="s">
        <v>7609</v>
      </c>
      <c r="H203" s="171" t="s">
        <v>2461</v>
      </c>
      <c r="I203" s="171" t="s">
        <v>7610</v>
      </c>
      <c r="J203" s="171" t="s">
        <v>2462</v>
      </c>
      <c r="K203" s="171" t="s">
        <v>2464</v>
      </c>
      <c r="L203" s="171" t="s">
        <v>50</v>
      </c>
      <c r="M203" s="171" t="s">
        <v>2466</v>
      </c>
      <c r="N203" s="171" t="s">
        <v>2465</v>
      </c>
      <c r="O203" s="171" t="s">
        <v>2463</v>
      </c>
      <c r="P203" s="171">
        <v>0</v>
      </c>
      <c r="Q203" s="171">
        <v>93401</v>
      </c>
      <c r="R203" s="171" t="s">
        <v>7613</v>
      </c>
      <c r="S203" s="172">
        <v>37970</v>
      </c>
      <c r="T203" s="171">
        <v>4425</v>
      </c>
      <c r="U203" s="173">
        <v>16289274</v>
      </c>
      <c r="V203" s="173">
        <v>32317487</v>
      </c>
      <c r="W203" s="174">
        <v>44255</v>
      </c>
      <c r="X203" s="175" t="s">
        <v>7879</v>
      </c>
      <c r="Y203" s="175" t="s">
        <v>7880</v>
      </c>
      <c r="Z203" s="175" t="s">
        <v>7989</v>
      </c>
    </row>
    <row r="204" spans="1:26" s="187" customFormat="1" ht="24.75" customHeight="1" x14ac:dyDescent="0.2">
      <c r="A204" s="171" t="s">
        <v>8289</v>
      </c>
      <c r="B204" s="175">
        <v>706786007</v>
      </c>
      <c r="C204" s="171" t="s">
        <v>1579</v>
      </c>
      <c r="D204" s="171" t="s">
        <v>2531</v>
      </c>
      <c r="E204" s="171" t="s">
        <v>7576</v>
      </c>
      <c r="F204" s="171" t="s">
        <v>2532</v>
      </c>
      <c r="G204" s="171" t="s">
        <v>7577</v>
      </c>
      <c r="H204" s="171" t="s">
        <v>2533</v>
      </c>
      <c r="I204" s="171" t="s">
        <v>2534</v>
      </c>
      <c r="J204" s="171" t="s">
        <v>2535</v>
      </c>
      <c r="K204" s="171" t="s">
        <v>2537</v>
      </c>
      <c r="L204" s="171" t="s">
        <v>50</v>
      </c>
      <c r="M204" s="171" t="s">
        <v>852</v>
      </c>
      <c r="N204" s="171">
        <v>0</v>
      </c>
      <c r="O204" s="171" t="s">
        <v>2536</v>
      </c>
      <c r="P204" s="171">
        <v>0</v>
      </c>
      <c r="Q204" s="171">
        <v>93401</v>
      </c>
      <c r="R204" s="171" t="s">
        <v>7590</v>
      </c>
      <c r="S204" s="172">
        <v>37970</v>
      </c>
      <c r="T204" s="171">
        <v>4450</v>
      </c>
      <c r="U204" s="173">
        <v>9930240</v>
      </c>
      <c r="V204" s="173">
        <v>21548620</v>
      </c>
      <c r="W204" s="174">
        <v>44255</v>
      </c>
      <c r="X204" s="175" t="s">
        <v>7879</v>
      </c>
      <c r="Y204" s="175" t="s">
        <v>7880</v>
      </c>
      <c r="Z204" s="175" t="s">
        <v>7900</v>
      </c>
    </row>
    <row r="205" spans="1:26" s="187" customFormat="1" ht="24.75" customHeight="1" x14ac:dyDescent="0.2">
      <c r="A205" s="171" t="s">
        <v>8289</v>
      </c>
      <c r="B205" s="175">
        <v>706786007</v>
      </c>
      <c r="C205" s="171" t="s">
        <v>1579</v>
      </c>
      <c r="D205" s="171" t="s">
        <v>2531</v>
      </c>
      <c r="E205" s="171" t="s">
        <v>7576</v>
      </c>
      <c r="F205" s="171" t="s">
        <v>2532</v>
      </c>
      <c r="G205" s="171" t="s">
        <v>7577</v>
      </c>
      <c r="H205" s="171" t="s">
        <v>2533</v>
      </c>
      <c r="I205" s="171" t="s">
        <v>2534</v>
      </c>
      <c r="J205" s="171" t="s">
        <v>2535</v>
      </c>
      <c r="K205" s="171" t="s">
        <v>2537</v>
      </c>
      <c r="L205" s="171" t="s">
        <v>50</v>
      </c>
      <c r="M205" s="171" t="s">
        <v>852</v>
      </c>
      <c r="N205" s="171">
        <v>0</v>
      </c>
      <c r="O205" s="171" t="s">
        <v>2536</v>
      </c>
      <c r="P205" s="171">
        <v>0</v>
      </c>
      <c r="Q205" s="171">
        <v>93401</v>
      </c>
      <c r="R205" s="171" t="s">
        <v>7590</v>
      </c>
      <c r="S205" s="172">
        <v>37970</v>
      </c>
      <c r="T205" s="171">
        <v>4450</v>
      </c>
      <c r="U205" s="173">
        <v>8401914</v>
      </c>
      <c r="V205" s="173">
        <v>16361622</v>
      </c>
      <c r="W205" s="174">
        <v>44255</v>
      </c>
      <c r="X205" s="175" t="s">
        <v>7879</v>
      </c>
      <c r="Y205" s="175" t="s">
        <v>7880</v>
      </c>
      <c r="Z205" s="175" t="s">
        <v>7962</v>
      </c>
    </row>
    <row r="206" spans="1:26" s="187" customFormat="1" ht="24.75" customHeight="1" x14ac:dyDescent="0.2">
      <c r="A206" s="171" t="s">
        <v>8289</v>
      </c>
      <c r="B206" s="175">
        <v>706786007</v>
      </c>
      <c r="C206" s="171" t="s">
        <v>1579</v>
      </c>
      <c r="D206" s="171" t="s">
        <v>2531</v>
      </c>
      <c r="E206" s="171" t="s">
        <v>7576</v>
      </c>
      <c r="F206" s="171" t="s">
        <v>2532</v>
      </c>
      <c r="G206" s="171" t="s">
        <v>7577</v>
      </c>
      <c r="H206" s="171" t="s">
        <v>2533</v>
      </c>
      <c r="I206" s="171" t="s">
        <v>2534</v>
      </c>
      <c r="J206" s="171" t="s">
        <v>2535</v>
      </c>
      <c r="K206" s="171" t="s">
        <v>2537</v>
      </c>
      <c r="L206" s="171" t="s">
        <v>50</v>
      </c>
      <c r="M206" s="171" t="s">
        <v>852</v>
      </c>
      <c r="N206" s="171">
        <v>0</v>
      </c>
      <c r="O206" s="171" t="s">
        <v>2536</v>
      </c>
      <c r="P206" s="171">
        <v>0</v>
      </c>
      <c r="Q206" s="171">
        <v>93401</v>
      </c>
      <c r="R206" s="171" t="s">
        <v>7590</v>
      </c>
      <c r="S206" s="172">
        <v>37970</v>
      </c>
      <c r="T206" s="171">
        <v>4450</v>
      </c>
      <c r="U206" s="173">
        <v>6206400</v>
      </c>
      <c r="V206" s="173">
        <v>12412800</v>
      </c>
      <c r="W206" s="174">
        <v>44255</v>
      </c>
      <c r="X206" s="175" t="s">
        <v>7879</v>
      </c>
      <c r="Y206" s="175" t="s">
        <v>7880</v>
      </c>
      <c r="Z206" s="175" t="s">
        <v>7884</v>
      </c>
    </row>
    <row r="207" spans="1:26" s="187" customFormat="1" ht="24.75" customHeight="1" x14ac:dyDescent="0.2">
      <c r="A207" s="171" t="s">
        <v>8289</v>
      </c>
      <c r="B207" s="175">
        <v>706786007</v>
      </c>
      <c r="C207" s="171" t="s">
        <v>1579</v>
      </c>
      <c r="D207" s="171" t="s">
        <v>2531</v>
      </c>
      <c r="E207" s="171" t="s">
        <v>7576</v>
      </c>
      <c r="F207" s="171" t="s">
        <v>2532</v>
      </c>
      <c r="G207" s="171" t="s">
        <v>7577</v>
      </c>
      <c r="H207" s="171" t="s">
        <v>2533</v>
      </c>
      <c r="I207" s="171" t="s">
        <v>2534</v>
      </c>
      <c r="J207" s="171" t="s">
        <v>2535</v>
      </c>
      <c r="K207" s="171" t="s">
        <v>2537</v>
      </c>
      <c r="L207" s="171" t="s">
        <v>50</v>
      </c>
      <c r="M207" s="171" t="s">
        <v>852</v>
      </c>
      <c r="N207" s="171">
        <v>0</v>
      </c>
      <c r="O207" s="171" t="s">
        <v>2536</v>
      </c>
      <c r="P207" s="171">
        <v>0</v>
      </c>
      <c r="Q207" s="171">
        <v>93401</v>
      </c>
      <c r="R207" s="171" t="s">
        <v>7590</v>
      </c>
      <c r="S207" s="172">
        <v>37970</v>
      </c>
      <c r="T207" s="171">
        <v>4450</v>
      </c>
      <c r="U207" s="173">
        <v>7075296</v>
      </c>
      <c r="V207" s="173">
        <v>19810829</v>
      </c>
      <c r="W207" s="174">
        <v>44255</v>
      </c>
      <c r="X207" s="175" t="s">
        <v>7879</v>
      </c>
      <c r="Y207" s="175" t="s">
        <v>7880</v>
      </c>
      <c r="Z207" s="175" t="s">
        <v>7909</v>
      </c>
    </row>
    <row r="208" spans="1:26" s="187" customFormat="1" ht="24.75" customHeight="1" x14ac:dyDescent="0.2">
      <c r="A208" s="171" t="s">
        <v>8289</v>
      </c>
      <c r="B208" s="175">
        <v>706786007</v>
      </c>
      <c r="C208" s="171" t="s">
        <v>1579</v>
      </c>
      <c r="D208" s="171" t="s">
        <v>2531</v>
      </c>
      <c r="E208" s="171" t="s">
        <v>7576</v>
      </c>
      <c r="F208" s="171" t="s">
        <v>2532</v>
      </c>
      <c r="G208" s="171" t="s">
        <v>7577</v>
      </c>
      <c r="H208" s="171" t="s">
        <v>2533</v>
      </c>
      <c r="I208" s="171" t="s">
        <v>2534</v>
      </c>
      <c r="J208" s="171" t="s">
        <v>2535</v>
      </c>
      <c r="K208" s="171" t="s">
        <v>2537</v>
      </c>
      <c r="L208" s="171" t="s">
        <v>50</v>
      </c>
      <c r="M208" s="171" t="s">
        <v>852</v>
      </c>
      <c r="N208" s="171">
        <v>0</v>
      </c>
      <c r="O208" s="171" t="s">
        <v>2536</v>
      </c>
      <c r="P208" s="171">
        <v>0</v>
      </c>
      <c r="Q208" s="171">
        <v>93401</v>
      </c>
      <c r="R208" s="171" t="s">
        <v>7590</v>
      </c>
      <c r="S208" s="172">
        <v>37970</v>
      </c>
      <c r="T208" s="171">
        <v>4450</v>
      </c>
      <c r="U208" s="173">
        <v>8048149</v>
      </c>
      <c r="V208" s="173">
        <v>16184739</v>
      </c>
      <c r="W208" s="174">
        <v>44255</v>
      </c>
      <c r="X208" s="175" t="s">
        <v>7879</v>
      </c>
      <c r="Y208" s="175" t="s">
        <v>7880</v>
      </c>
      <c r="Z208" s="175" t="s">
        <v>7990</v>
      </c>
    </row>
    <row r="209" spans="1:26" s="187" customFormat="1" ht="24.75" customHeight="1" x14ac:dyDescent="0.2">
      <c r="A209" s="171" t="s">
        <v>8289</v>
      </c>
      <c r="B209" s="175">
        <v>706786007</v>
      </c>
      <c r="C209" s="171" t="s">
        <v>1579</v>
      </c>
      <c r="D209" s="171" t="s">
        <v>2531</v>
      </c>
      <c r="E209" s="171" t="s">
        <v>7576</v>
      </c>
      <c r="F209" s="171" t="s">
        <v>2532</v>
      </c>
      <c r="G209" s="171" t="s">
        <v>7577</v>
      </c>
      <c r="H209" s="171" t="s">
        <v>2533</v>
      </c>
      <c r="I209" s="171" t="s">
        <v>2534</v>
      </c>
      <c r="J209" s="171" t="s">
        <v>2535</v>
      </c>
      <c r="K209" s="171" t="s">
        <v>2537</v>
      </c>
      <c r="L209" s="171" t="s">
        <v>50</v>
      </c>
      <c r="M209" s="171" t="s">
        <v>852</v>
      </c>
      <c r="N209" s="171">
        <v>0</v>
      </c>
      <c r="O209" s="171" t="s">
        <v>2536</v>
      </c>
      <c r="P209" s="171">
        <v>0</v>
      </c>
      <c r="Q209" s="171">
        <v>93401</v>
      </c>
      <c r="R209" s="171" t="s">
        <v>7590</v>
      </c>
      <c r="S209" s="172">
        <v>37970</v>
      </c>
      <c r="T209" s="171">
        <v>4450</v>
      </c>
      <c r="U209" s="173">
        <v>7944192</v>
      </c>
      <c r="V209" s="173">
        <v>15888384</v>
      </c>
      <c r="W209" s="174">
        <v>44255</v>
      </c>
      <c r="X209" s="175" t="s">
        <v>7879</v>
      </c>
      <c r="Y209" s="175" t="s">
        <v>7880</v>
      </c>
      <c r="Z209" s="175" t="s">
        <v>187</v>
      </c>
    </row>
    <row r="210" spans="1:26" s="187" customFormat="1" ht="24.75" customHeight="1" x14ac:dyDescent="0.2">
      <c r="A210" s="171" t="s">
        <v>8289</v>
      </c>
      <c r="B210" s="175">
        <v>706786007</v>
      </c>
      <c r="C210" s="171" t="s">
        <v>1579</v>
      </c>
      <c r="D210" s="171" t="s">
        <v>2531</v>
      </c>
      <c r="E210" s="171" t="s">
        <v>7576</v>
      </c>
      <c r="F210" s="171" t="s">
        <v>2532</v>
      </c>
      <c r="G210" s="171" t="s">
        <v>7577</v>
      </c>
      <c r="H210" s="171" t="s">
        <v>2533</v>
      </c>
      <c r="I210" s="171" t="s">
        <v>2534</v>
      </c>
      <c r="J210" s="171" t="s">
        <v>2535</v>
      </c>
      <c r="K210" s="171" t="s">
        <v>2537</v>
      </c>
      <c r="L210" s="171" t="s">
        <v>50</v>
      </c>
      <c r="M210" s="171" t="s">
        <v>852</v>
      </c>
      <c r="N210" s="171">
        <v>0</v>
      </c>
      <c r="O210" s="171" t="s">
        <v>2536</v>
      </c>
      <c r="P210" s="171">
        <v>0</v>
      </c>
      <c r="Q210" s="171">
        <v>93401</v>
      </c>
      <c r="R210" s="171" t="s">
        <v>7590</v>
      </c>
      <c r="S210" s="172">
        <v>37970</v>
      </c>
      <c r="T210" s="171">
        <v>4450</v>
      </c>
      <c r="U210" s="173">
        <v>7944192</v>
      </c>
      <c r="V210" s="173">
        <v>15888384</v>
      </c>
      <c r="W210" s="174">
        <v>44255</v>
      </c>
      <c r="X210" s="175" t="s">
        <v>7879</v>
      </c>
      <c r="Y210" s="175" t="s">
        <v>7880</v>
      </c>
      <c r="Z210" s="175" t="s">
        <v>7991</v>
      </c>
    </row>
    <row r="211" spans="1:26" s="187" customFormat="1" ht="24.75" customHeight="1" x14ac:dyDescent="0.2">
      <c r="A211" s="171" t="s">
        <v>8289</v>
      </c>
      <c r="B211" s="175">
        <v>706786007</v>
      </c>
      <c r="C211" s="171" t="s">
        <v>1579</v>
      </c>
      <c r="D211" s="171" t="s">
        <v>2531</v>
      </c>
      <c r="E211" s="171" t="s">
        <v>7576</v>
      </c>
      <c r="F211" s="171" t="s">
        <v>2532</v>
      </c>
      <c r="G211" s="171" t="s">
        <v>7577</v>
      </c>
      <c r="H211" s="171" t="s">
        <v>2533</v>
      </c>
      <c r="I211" s="171" t="s">
        <v>2534</v>
      </c>
      <c r="J211" s="171" t="s">
        <v>2535</v>
      </c>
      <c r="K211" s="171" t="s">
        <v>2537</v>
      </c>
      <c r="L211" s="171" t="s">
        <v>50</v>
      </c>
      <c r="M211" s="171" t="s">
        <v>852</v>
      </c>
      <c r="N211" s="171">
        <v>0</v>
      </c>
      <c r="O211" s="171" t="s">
        <v>2536</v>
      </c>
      <c r="P211" s="171">
        <v>0</v>
      </c>
      <c r="Q211" s="171">
        <v>93401</v>
      </c>
      <c r="R211" s="171" t="s">
        <v>7590</v>
      </c>
      <c r="S211" s="172">
        <v>37970</v>
      </c>
      <c r="T211" s="171">
        <v>4450</v>
      </c>
      <c r="U211" s="173">
        <v>5353020</v>
      </c>
      <c r="V211" s="173">
        <v>10007820</v>
      </c>
      <c r="W211" s="174">
        <v>44255</v>
      </c>
      <c r="X211" s="175" t="s">
        <v>7879</v>
      </c>
      <c r="Y211" s="175" t="s">
        <v>7880</v>
      </c>
      <c r="Z211" s="175" t="s">
        <v>7992</v>
      </c>
    </row>
    <row r="212" spans="1:26" s="187" customFormat="1" ht="24.75" customHeight="1" x14ac:dyDescent="0.2">
      <c r="A212" s="171" t="s">
        <v>8289</v>
      </c>
      <c r="B212" s="175">
        <v>706786007</v>
      </c>
      <c r="C212" s="171" t="s">
        <v>1579</v>
      </c>
      <c r="D212" s="171" t="s">
        <v>2531</v>
      </c>
      <c r="E212" s="171" t="s">
        <v>7576</v>
      </c>
      <c r="F212" s="171" t="s">
        <v>2532</v>
      </c>
      <c r="G212" s="171" t="s">
        <v>7577</v>
      </c>
      <c r="H212" s="171" t="s">
        <v>2533</v>
      </c>
      <c r="I212" s="171" t="s">
        <v>2534</v>
      </c>
      <c r="J212" s="171" t="s">
        <v>2535</v>
      </c>
      <c r="K212" s="171" t="s">
        <v>2537</v>
      </c>
      <c r="L212" s="171" t="s">
        <v>50</v>
      </c>
      <c r="M212" s="171" t="s">
        <v>852</v>
      </c>
      <c r="N212" s="171">
        <v>0</v>
      </c>
      <c r="O212" s="171" t="s">
        <v>2536</v>
      </c>
      <c r="P212" s="171">
        <v>0</v>
      </c>
      <c r="Q212" s="171">
        <v>93401</v>
      </c>
      <c r="R212" s="171" t="s">
        <v>7590</v>
      </c>
      <c r="S212" s="172">
        <v>37970</v>
      </c>
      <c r="T212" s="171">
        <v>4450</v>
      </c>
      <c r="U212" s="173">
        <v>18619200</v>
      </c>
      <c r="V212" s="173">
        <v>45306720</v>
      </c>
      <c r="W212" s="174">
        <v>44255</v>
      </c>
      <c r="X212" s="175" t="s">
        <v>7879</v>
      </c>
      <c r="Y212" s="175" t="s">
        <v>7880</v>
      </c>
      <c r="Z212" s="175" t="s">
        <v>7993</v>
      </c>
    </row>
    <row r="213" spans="1:26" s="187" customFormat="1" ht="24.75" customHeight="1" x14ac:dyDescent="0.2">
      <c r="A213" s="171" t="s">
        <v>8289</v>
      </c>
      <c r="B213" s="175">
        <v>706786007</v>
      </c>
      <c r="C213" s="171" t="s">
        <v>1579</v>
      </c>
      <c r="D213" s="171" t="s">
        <v>2531</v>
      </c>
      <c r="E213" s="171" t="s">
        <v>7576</v>
      </c>
      <c r="F213" s="171" t="s">
        <v>2532</v>
      </c>
      <c r="G213" s="171" t="s">
        <v>7577</v>
      </c>
      <c r="H213" s="171" t="s">
        <v>2533</v>
      </c>
      <c r="I213" s="171" t="s">
        <v>2534</v>
      </c>
      <c r="J213" s="171" t="s">
        <v>2535</v>
      </c>
      <c r="K213" s="171" t="s">
        <v>2537</v>
      </c>
      <c r="L213" s="171" t="s">
        <v>50</v>
      </c>
      <c r="M213" s="171" t="s">
        <v>852</v>
      </c>
      <c r="N213" s="171">
        <v>0</v>
      </c>
      <c r="O213" s="171" t="s">
        <v>2536</v>
      </c>
      <c r="P213" s="171">
        <v>0</v>
      </c>
      <c r="Q213" s="171">
        <v>93401</v>
      </c>
      <c r="R213" s="171" t="s">
        <v>7590</v>
      </c>
      <c r="S213" s="172">
        <v>37970</v>
      </c>
      <c r="T213" s="171">
        <v>4450</v>
      </c>
      <c r="U213" s="173">
        <v>0</v>
      </c>
      <c r="V213" s="173">
        <v>6208650</v>
      </c>
      <c r="W213" s="174">
        <v>44255</v>
      </c>
      <c r="X213" s="175" t="s">
        <v>7879</v>
      </c>
      <c r="Y213" s="175" t="s">
        <v>7880</v>
      </c>
      <c r="Z213" s="175" t="s">
        <v>7994</v>
      </c>
    </row>
    <row r="214" spans="1:26" s="187" customFormat="1" ht="24.75" customHeight="1" x14ac:dyDescent="0.2">
      <c r="A214" s="171" t="s">
        <v>8289</v>
      </c>
      <c r="B214" s="175">
        <v>706786007</v>
      </c>
      <c r="C214" s="171" t="s">
        <v>1579</v>
      </c>
      <c r="D214" s="171" t="s">
        <v>2531</v>
      </c>
      <c r="E214" s="171" t="s">
        <v>7576</v>
      </c>
      <c r="F214" s="171" t="s">
        <v>2532</v>
      </c>
      <c r="G214" s="171" t="s">
        <v>7577</v>
      </c>
      <c r="H214" s="171" t="s">
        <v>2533</v>
      </c>
      <c r="I214" s="171" t="s">
        <v>2534</v>
      </c>
      <c r="J214" s="171" t="s">
        <v>2535</v>
      </c>
      <c r="K214" s="171" t="s">
        <v>2537</v>
      </c>
      <c r="L214" s="171" t="s">
        <v>50</v>
      </c>
      <c r="M214" s="171" t="s">
        <v>852</v>
      </c>
      <c r="N214" s="171">
        <v>0</v>
      </c>
      <c r="O214" s="171" t="s">
        <v>2536</v>
      </c>
      <c r="P214" s="171">
        <v>0</v>
      </c>
      <c r="Q214" s="171">
        <v>93401</v>
      </c>
      <c r="R214" s="171" t="s">
        <v>7590</v>
      </c>
      <c r="S214" s="172">
        <v>37970</v>
      </c>
      <c r="T214" s="171">
        <v>4450</v>
      </c>
      <c r="U214" s="173">
        <v>7075296</v>
      </c>
      <c r="V214" s="173">
        <v>15388768</v>
      </c>
      <c r="W214" s="174">
        <v>44255</v>
      </c>
      <c r="X214" s="175" t="s">
        <v>7879</v>
      </c>
      <c r="Y214" s="175" t="s">
        <v>7880</v>
      </c>
      <c r="Z214" s="175" t="s">
        <v>7995</v>
      </c>
    </row>
    <row r="215" spans="1:26" s="187" customFormat="1" ht="24.75" customHeight="1" x14ac:dyDescent="0.2">
      <c r="A215" s="171" t="s">
        <v>8289</v>
      </c>
      <c r="B215" s="175">
        <v>706786007</v>
      </c>
      <c r="C215" s="171" t="s">
        <v>1579</v>
      </c>
      <c r="D215" s="171" t="s">
        <v>2531</v>
      </c>
      <c r="E215" s="171" t="s">
        <v>7576</v>
      </c>
      <c r="F215" s="171" t="s">
        <v>2532</v>
      </c>
      <c r="G215" s="171" t="s">
        <v>7577</v>
      </c>
      <c r="H215" s="171" t="s">
        <v>2533</v>
      </c>
      <c r="I215" s="171" t="s">
        <v>2534</v>
      </c>
      <c r="J215" s="171" t="s">
        <v>2535</v>
      </c>
      <c r="K215" s="171" t="s">
        <v>2537</v>
      </c>
      <c r="L215" s="171" t="s">
        <v>50</v>
      </c>
      <c r="M215" s="171" t="s">
        <v>852</v>
      </c>
      <c r="N215" s="171">
        <v>0</v>
      </c>
      <c r="O215" s="171" t="s">
        <v>2536</v>
      </c>
      <c r="P215" s="171">
        <v>0</v>
      </c>
      <c r="Q215" s="171">
        <v>93401</v>
      </c>
      <c r="R215" s="171" t="s">
        <v>7590</v>
      </c>
      <c r="S215" s="172">
        <v>37970</v>
      </c>
      <c r="T215" s="171">
        <v>4450</v>
      </c>
      <c r="U215" s="173">
        <v>11562523</v>
      </c>
      <c r="V215" s="173">
        <v>22982299</v>
      </c>
      <c r="W215" s="174">
        <v>44255</v>
      </c>
      <c r="X215" s="175" t="s">
        <v>7879</v>
      </c>
      <c r="Y215" s="175" t="s">
        <v>7880</v>
      </c>
      <c r="Z215" s="175" t="s">
        <v>7996</v>
      </c>
    </row>
    <row r="216" spans="1:26" s="187" customFormat="1" ht="24.75" customHeight="1" x14ac:dyDescent="0.2">
      <c r="A216" s="171" t="s">
        <v>8289</v>
      </c>
      <c r="B216" s="175">
        <v>706786007</v>
      </c>
      <c r="C216" s="171" t="s">
        <v>1579</v>
      </c>
      <c r="D216" s="171" t="s">
        <v>2531</v>
      </c>
      <c r="E216" s="171" t="s">
        <v>7576</v>
      </c>
      <c r="F216" s="171" t="s">
        <v>2532</v>
      </c>
      <c r="G216" s="171" t="s">
        <v>7577</v>
      </c>
      <c r="H216" s="171" t="s">
        <v>2533</v>
      </c>
      <c r="I216" s="171" t="s">
        <v>2534</v>
      </c>
      <c r="J216" s="171" t="s">
        <v>2535</v>
      </c>
      <c r="K216" s="171" t="s">
        <v>2537</v>
      </c>
      <c r="L216" s="171" t="s">
        <v>50</v>
      </c>
      <c r="M216" s="171" t="s">
        <v>852</v>
      </c>
      <c r="N216" s="171">
        <v>0</v>
      </c>
      <c r="O216" s="171" t="s">
        <v>2536</v>
      </c>
      <c r="P216" s="171">
        <v>0</v>
      </c>
      <c r="Q216" s="171">
        <v>93401</v>
      </c>
      <c r="R216" s="171" t="s">
        <v>7590</v>
      </c>
      <c r="S216" s="172">
        <v>37970</v>
      </c>
      <c r="T216" s="171">
        <v>4450</v>
      </c>
      <c r="U216" s="173">
        <v>43786089</v>
      </c>
      <c r="V216" s="173">
        <v>89687070</v>
      </c>
      <c r="W216" s="174">
        <v>44255</v>
      </c>
      <c r="X216" s="175" t="s">
        <v>7879</v>
      </c>
      <c r="Y216" s="175" t="s">
        <v>7880</v>
      </c>
      <c r="Z216" s="175" t="s">
        <v>7881</v>
      </c>
    </row>
    <row r="217" spans="1:26" s="187" customFormat="1" ht="24.75" customHeight="1" x14ac:dyDescent="0.2">
      <c r="A217" s="171" t="s">
        <v>8289</v>
      </c>
      <c r="B217" s="175">
        <v>706786007</v>
      </c>
      <c r="C217" s="171" t="s">
        <v>1579</v>
      </c>
      <c r="D217" s="171" t="s">
        <v>2531</v>
      </c>
      <c r="E217" s="171" t="s">
        <v>7576</v>
      </c>
      <c r="F217" s="171" t="s">
        <v>2532</v>
      </c>
      <c r="G217" s="171" t="s">
        <v>7577</v>
      </c>
      <c r="H217" s="171" t="s">
        <v>2533</v>
      </c>
      <c r="I217" s="171" t="s">
        <v>2534</v>
      </c>
      <c r="J217" s="171" t="s">
        <v>2535</v>
      </c>
      <c r="K217" s="171" t="s">
        <v>2537</v>
      </c>
      <c r="L217" s="171" t="s">
        <v>50</v>
      </c>
      <c r="M217" s="171" t="s">
        <v>852</v>
      </c>
      <c r="N217" s="171">
        <v>0</v>
      </c>
      <c r="O217" s="171" t="s">
        <v>2536</v>
      </c>
      <c r="P217" s="171">
        <v>0</v>
      </c>
      <c r="Q217" s="171">
        <v>93401</v>
      </c>
      <c r="R217" s="171" t="s">
        <v>7590</v>
      </c>
      <c r="S217" s="172">
        <v>37970</v>
      </c>
      <c r="T217" s="171">
        <v>4450</v>
      </c>
      <c r="U217" s="173">
        <v>6206400</v>
      </c>
      <c r="V217" s="173">
        <v>16524540</v>
      </c>
      <c r="W217" s="174">
        <v>44255</v>
      </c>
      <c r="X217" s="175" t="s">
        <v>7879</v>
      </c>
      <c r="Y217" s="175" t="s">
        <v>7880</v>
      </c>
      <c r="Z217" s="175" t="s">
        <v>7997</v>
      </c>
    </row>
    <row r="218" spans="1:26" s="187" customFormat="1" ht="24.75" customHeight="1" x14ac:dyDescent="0.2">
      <c r="A218" s="171" t="s">
        <v>8289</v>
      </c>
      <c r="B218" s="175">
        <v>706786007</v>
      </c>
      <c r="C218" s="171" t="s">
        <v>1579</v>
      </c>
      <c r="D218" s="171" t="s">
        <v>2531</v>
      </c>
      <c r="E218" s="171" t="s">
        <v>7576</v>
      </c>
      <c r="F218" s="171" t="s">
        <v>2532</v>
      </c>
      <c r="G218" s="171" t="s">
        <v>7577</v>
      </c>
      <c r="H218" s="171" t="s">
        <v>2533</v>
      </c>
      <c r="I218" s="171" t="s">
        <v>2534</v>
      </c>
      <c r="J218" s="171" t="s">
        <v>2535</v>
      </c>
      <c r="K218" s="171" t="s">
        <v>2537</v>
      </c>
      <c r="L218" s="171" t="s">
        <v>50</v>
      </c>
      <c r="M218" s="171" t="s">
        <v>852</v>
      </c>
      <c r="N218" s="171">
        <v>0</v>
      </c>
      <c r="O218" s="171" t="s">
        <v>2536</v>
      </c>
      <c r="P218" s="171">
        <v>0</v>
      </c>
      <c r="Q218" s="171">
        <v>93401</v>
      </c>
      <c r="R218" s="171" t="s">
        <v>7590</v>
      </c>
      <c r="S218" s="172">
        <v>37970</v>
      </c>
      <c r="T218" s="171">
        <v>4450</v>
      </c>
      <c r="U218" s="173">
        <v>12800700</v>
      </c>
      <c r="V218" s="173">
        <v>25213500</v>
      </c>
      <c r="W218" s="174">
        <v>44255</v>
      </c>
      <c r="X218" s="175" t="s">
        <v>7879</v>
      </c>
      <c r="Y218" s="175" t="s">
        <v>7880</v>
      </c>
      <c r="Z218" s="175" t="s">
        <v>7927</v>
      </c>
    </row>
    <row r="219" spans="1:26" s="187" customFormat="1" ht="24.75" customHeight="1" x14ac:dyDescent="0.2">
      <c r="A219" s="171" t="s">
        <v>8289</v>
      </c>
      <c r="B219" s="175">
        <v>706786007</v>
      </c>
      <c r="C219" s="171" t="s">
        <v>1579</v>
      </c>
      <c r="D219" s="171" t="s">
        <v>2531</v>
      </c>
      <c r="E219" s="171" t="s">
        <v>7576</v>
      </c>
      <c r="F219" s="171" t="s">
        <v>2532</v>
      </c>
      <c r="G219" s="171" t="s">
        <v>7577</v>
      </c>
      <c r="H219" s="171" t="s">
        <v>2533</v>
      </c>
      <c r="I219" s="171" t="s">
        <v>2534</v>
      </c>
      <c r="J219" s="171" t="s">
        <v>2535</v>
      </c>
      <c r="K219" s="171" t="s">
        <v>2537</v>
      </c>
      <c r="L219" s="171" t="s">
        <v>50</v>
      </c>
      <c r="M219" s="171" t="s">
        <v>852</v>
      </c>
      <c r="N219" s="171">
        <v>0</v>
      </c>
      <c r="O219" s="171" t="s">
        <v>2536</v>
      </c>
      <c r="P219" s="171">
        <v>0</v>
      </c>
      <c r="Q219" s="171">
        <v>93401</v>
      </c>
      <c r="R219" s="171" t="s">
        <v>7590</v>
      </c>
      <c r="S219" s="172">
        <v>37970</v>
      </c>
      <c r="T219" s="171">
        <v>4450</v>
      </c>
      <c r="U219" s="173">
        <v>6206400</v>
      </c>
      <c r="V219" s="173">
        <v>12490380</v>
      </c>
      <c r="W219" s="174">
        <v>44255</v>
      </c>
      <c r="X219" s="175" t="s">
        <v>7879</v>
      </c>
      <c r="Y219" s="175" t="s">
        <v>7880</v>
      </c>
      <c r="Z219" s="175" t="s">
        <v>7998</v>
      </c>
    </row>
    <row r="220" spans="1:26" s="187" customFormat="1" ht="24.75" customHeight="1" x14ac:dyDescent="0.2">
      <c r="A220" s="171" t="s">
        <v>8289</v>
      </c>
      <c r="B220" s="175">
        <v>706786007</v>
      </c>
      <c r="C220" s="171" t="s">
        <v>1579</v>
      </c>
      <c r="D220" s="171" t="s">
        <v>2531</v>
      </c>
      <c r="E220" s="171" t="s">
        <v>7576</v>
      </c>
      <c r="F220" s="171" t="s">
        <v>2532</v>
      </c>
      <c r="G220" s="171" t="s">
        <v>7577</v>
      </c>
      <c r="H220" s="171" t="s">
        <v>2533</v>
      </c>
      <c r="I220" s="171" t="s">
        <v>2534</v>
      </c>
      <c r="J220" s="171" t="s">
        <v>2535</v>
      </c>
      <c r="K220" s="171" t="s">
        <v>2537</v>
      </c>
      <c r="L220" s="171" t="s">
        <v>50</v>
      </c>
      <c r="M220" s="171" t="s">
        <v>852</v>
      </c>
      <c r="N220" s="171">
        <v>0</v>
      </c>
      <c r="O220" s="171" t="s">
        <v>2536</v>
      </c>
      <c r="P220" s="171">
        <v>0</v>
      </c>
      <c r="Q220" s="171">
        <v>93401</v>
      </c>
      <c r="R220" s="171" t="s">
        <v>7590</v>
      </c>
      <c r="S220" s="172">
        <v>37970</v>
      </c>
      <c r="T220" s="171">
        <v>4450</v>
      </c>
      <c r="U220" s="173">
        <v>6206400</v>
      </c>
      <c r="V220" s="173">
        <v>18231300</v>
      </c>
      <c r="W220" s="174">
        <v>44255</v>
      </c>
      <c r="X220" s="175" t="s">
        <v>7879</v>
      </c>
      <c r="Y220" s="175" t="s">
        <v>7880</v>
      </c>
      <c r="Z220" s="175" t="s">
        <v>7999</v>
      </c>
    </row>
    <row r="221" spans="1:26" s="187" customFormat="1" ht="24.75" customHeight="1" x14ac:dyDescent="0.2">
      <c r="A221" s="171" t="s">
        <v>8289</v>
      </c>
      <c r="B221" s="175">
        <v>706786007</v>
      </c>
      <c r="C221" s="171" t="s">
        <v>1579</v>
      </c>
      <c r="D221" s="171" t="s">
        <v>2531</v>
      </c>
      <c r="E221" s="171" t="s">
        <v>7576</v>
      </c>
      <c r="F221" s="171" t="s">
        <v>2532</v>
      </c>
      <c r="G221" s="171" t="s">
        <v>7577</v>
      </c>
      <c r="H221" s="171" t="s">
        <v>2533</v>
      </c>
      <c r="I221" s="171" t="s">
        <v>2534</v>
      </c>
      <c r="J221" s="171" t="s">
        <v>2535</v>
      </c>
      <c r="K221" s="171" t="s">
        <v>2537</v>
      </c>
      <c r="L221" s="171" t="s">
        <v>50</v>
      </c>
      <c r="M221" s="171" t="s">
        <v>852</v>
      </c>
      <c r="N221" s="171">
        <v>0</v>
      </c>
      <c r="O221" s="171" t="s">
        <v>2536</v>
      </c>
      <c r="P221" s="171">
        <v>0</v>
      </c>
      <c r="Q221" s="171">
        <v>93401</v>
      </c>
      <c r="R221" s="171" t="s">
        <v>7590</v>
      </c>
      <c r="S221" s="172">
        <v>37970</v>
      </c>
      <c r="T221" s="171">
        <v>4450</v>
      </c>
      <c r="U221" s="173">
        <v>6206400</v>
      </c>
      <c r="V221" s="173">
        <v>12412800</v>
      </c>
      <c r="W221" s="174">
        <v>44255</v>
      </c>
      <c r="X221" s="175" t="s">
        <v>7879</v>
      </c>
      <c r="Y221" s="175" t="s">
        <v>7880</v>
      </c>
      <c r="Z221" s="175" t="s">
        <v>8000</v>
      </c>
    </row>
    <row r="222" spans="1:26" s="187" customFormat="1" ht="24.75" customHeight="1" x14ac:dyDescent="0.2">
      <c r="A222" s="171" t="s">
        <v>8289</v>
      </c>
      <c r="B222" s="175">
        <v>706786007</v>
      </c>
      <c r="C222" s="171" t="s">
        <v>1579</v>
      </c>
      <c r="D222" s="171" t="s">
        <v>2531</v>
      </c>
      <c r="E222" s="171" t="s">
        <v>7576</v>
      </c>
      <c r="F222" s="171" t="s">
        <v>2532</v>
      </c>
      <c r="G222" s="171" t="s">
        <v>7577</v>
      </c>
      <c r="H222" s="171" t="s">
        <v>2533</v>
      </c>
      <c r="I222" s="171" t="s">
        <v>2534</v>
      </c>
      <c r="J222" s="171" t="s">
        <v>2535</v>
      </c>
      <c r="K222" s="171" t="s">
        <v>2537</v>
      </c>
      <c r="L222" s="171" t="s">
        <v>50</v>
      </c>
      <c r="M222" s="171" t="s">
        <v>852</v>
      </c>
      <c r="N222" s="171">
        <v>0</v>
      </c>
      <c r="O222" s="171" t="s">
        <v>2536</v>
      </c>
      <c r="P222" s="171">
        <v>0</v>
      </c>
      <c r="Q222" s="171">
        <v>93401</v>
      </c>
      <c r="R222" s="171" t="s">
        <v>7590</v>
      </c>
      <c r="S222" s="172">
        <v>37970</v>
      </c>
      <c r="T222" s="171">
        <v>4450</v>
      </c>
      <c r="U222" s="173">
        <v>16980710</v>
      </c>
      <c r="V222" s="173">
        <v>42717099</v>
      </c>
      <c r="W222" s="174">
        <v>44255</v>
      </c>
      <c r="X222" s="175" t="s">
        <v>7879</v>
      </c>
      <c r="Y222" s="175" t="s">
        <v>7880</v>
      </c>
      <c r="Z222" s="175" t="s">
        <v>7935</v>
      </c>
    </row>
    <row r="223" spans="1:26" s="187" customFormat="1" ht="24.75" customHeight="1" x14ac:dyDescent="0.2">
      <c r="A223" s="171" t="s">
        <v>8289</v>
      </c>
      <c r="B223" s="175">
        <v>706786007</v>
      </c>
      <c r="C223" s="171" t="s">
        <v>1579</v>
      </c>
      <c r="D223" s="171" t="s">
        <v>2531</v>
      </c>
      <c r="E223" s="171" t="s">
        <v>7576</v>
      </c>
      <c r="F223" s="171" t="s">
        <v>2532</v>
      </c>
      <c r="G223" s="171" t="s">
        <v>7577</v>
      </c>
      <c r="H223" s="171" t="s">
        <v>2533</v>
      </c>
      <c r="I223" s="171" t="s">
        <v>2534</v>
      </c>
      <c r="J223" s="171" t="s">
        <v>2535</v>
      </c>
      <c r="K223" s="171" t="s">
        <v>2537</v>
      </c>
      <c r="L223" s="171" t="s">
        <v>50</v>
      </c>
      <c r="M223" s="171" t="s">
        <v>852</v>
      </c>
      <c r="N223" s="171">
        <v>0</v>
      </c>
      <c r="O223" s="171" t="s">
        <v>2536</v>
      </c>
      <c r="P223" s="171">
        <v>0</v>
      </c>
      <c r="Q223" s="171">
        <v>93401</v>
      </c>
      <c r="R223" s="171" t="s">
        <v>7590</v>
      </c>
      <c r="S223" s="172">
        <v>37970</v>
      </c>
      <c r="T223" s="171">
        <v>4450</v>
      </c>
      <c r="U223" s="173">
        <v>0</v>
      </c>
      <c r="V223" s="173">
        <v>8955835</v>
      </c>
      <c r="W223" s="174">
        <v>44255</v>
      </c>
      <c r="X223" s="175" t="s">
        <v>7879</v>
      </c>
      <c r="Y223" s="175" t="s">
        <v>7880</v>
      </c>
      <c r="Z223" s="175" t="s">
        <v>7983</v>
      </c>
    </row>
    <row r="224" spans="1:26" s="187" customFormat="1" ht="24.75" customHeight="1" x14ac:dyDescent="0.2">
      <c r="A224" s="171" t="s">
        <v>8289</v>
      </c>
      <c r="B224" s="175">
        <v>706786007</v>
      </c>
      <c r="C224" s="171" t="s">
        <v>1579</v>
      </c>
      <c r="D224" s="171" t="s">
        <v>2531</v>
      </c>
      <c r="E224" s="171" t="s">
        <v>7576</v>
      </c>
      <c r="F224" s="171" t="s">
        <v>2532</v>
      </c>
      <c r="G224" s="171" t="s">
        <v>7577</v>
      </c>
      <c r="H224" s="171" t="s">
        <v>2533</v>
      </c>
      <c r="I224" s="171" t="s">
        <v>2534</v>
      </c>
      <c r="J224" s="171" t="s">
        <v>2535</v>
      </c>
      <c r="K224" s="171" t="s">
        <v>2537</v>
      </c>
      <c r="L224" s="171" t="s">
        <v>50</v>
      </c>
      <c r="M224" s="171" t="s">
        <v>852</v>
      </c>
      <c r="N224" s="171">
        <v>0</v>
      </c>
      <c r="O224" s="171" t="s">
        <v>2536</v>
      </c>
      <c r="P224" s="171">
        <v>0</v>
      </c>
      <c r="Q224" s="171">
        <v>93401</v>
      </c>
      <c r="R224" s="171" t="s">
        <v>7590</v>
      </c>
      <c r="S224" s="172">
        <v>37970</v>
      </c>
      <c r="T224" s="171">
        <v>4450</v>
      </c>
      <c r="U224" s="173">
        <v>7075296</v>
      </c>
      <c r="V224" s="173">
        <v>14150592</v>
      </c>
      <c r="W224" s="174">
        <v>44255</v>
      </c>
      <c r="X224" s="175" t="s">
        <v>7879</v>
      </c>
      <c r="Y224" s="175" t="s">
        <v>7880</v>
      </c>
      <c r="Z224" s="175" t="s">
        <v>8001</v>
      </c>
    </row>
    <row r="225" spans="1:26" s="187" customFormat="1" ht="24.75" customHeight="1" x14ac:dyDescent="0.2">
      <c r="A225" s="171" t="s">
        <v>8290</v>
      </c>
      <c r="B225" s="175">
        <v>700155609</v>
      </c>
      <c r="C225" s="171" t="s">
        <v>1579</v>
      </c>
      <c r="D225" s="171" t="s">
        <v>2582</v>
      </c>
      <c r="E225" s="171" t="s">
        <v>7572</v>
      </c>
      <c r="F225" s="171" t="s">
        <v>2583</v>
      </c>
      <c r="G225" s="171" t="s">
        <v>7573</v>
      </c>
      <c r="H225" s="171" t="s">
        <v>2584</v>
      </c>
      <c r="I225" s="171" t="s">
        <v>2585</v>
      </c>
      <c r="J225" s="171" t="s">
        <v>2586</v>
      </c>
      <c r="K225" s="171" t="s">
        <v>2587</v>
      </c>
      <c r="L225" s="171" t="s">
        <v>630</v>
      </c>
      <c r="M225" s="171" t="s">
        <v>205</v>
      </c>
      <c r="N225" s="171" t="s">
        <v>2588</v>
      </c>
      <c r="O225" s="171" t="s">
        <v>2589</v>
      </c>
      <c r="P225" s="171">
        <v>0</v>
      </c>
      <c r="Q225" s="171">
        <v>93401</v>
      </c>
      <c r="R225" s="171" t="s">
        <v>7586</v>
      </c>
      <c r="S225" s="172">
        <v>37970</v>
      </c>
      <c r="T225" s="171">
        <v>4550</v>
      </c>
      <c r="U225" s="173">
        <v>0</v>
      </c>
      <c r="V225" s="173">
        <v>68285947</v>
      </c>
      <c r="W225" s="174">
        <v>44255</v>
      </c>
      <c r="X225" s="175" t="s">
        <v>7879</v>
      </c>
      <c r="Y225" s="175" t="s">
        <v>7880</v>
      </c>
      <c r="Z225" s="175" t="s">
        <v>7884</v>
      </c>
    </row>
    <row r="226" spans="1:26" s="187" customFormat="1" ht="24.75" customHeight="1" x14ac:dyDescent="0.2">
      <c r="A226" s="171" t="s">
        <v>8290</v>
      </c>
      <c r="B226" s="175">
        <v>700155609</v>
      </c>
      <c r="C226" s="171" t="s">
        <v>1579</v>
      </c>
      <c r="D226" s="171" t="s">
        <v>2582</v>
      </c>
      <c r="E226" s="171" t="s">
        <v>7572</v>
      </c>
      <c r="F226" s="171" t="s">
        <v>2583</v>
      </c>
      <c r="G226" s="171" t="s">
        <v>7573</v>
      </c>
      <c r="H226" s="171" t="s">
        <v>2584</v>
      </c>
      <c r="I226" s="171" t="s">
        <v>2585</v>
      </c>
      <c r="J226" s="171" t="s">
        <v>2586</v>
      </c>
      <c r="K226" s="171" t="s">
        <v>2587</v>
      </c>
      <c r="L226" s="171" t="s">
        <v>630</v>
      </c>
      <c r="M226" s="171" t="s">
        <v>205</v>
      </c>
      <c r="N226" s="171" t="s">
        <v>2588</v>
      </c>
      <c r="O226" s="171" t="s">
        <v>2589</v>
      </c>
      <c r="P226" s="171">
        <v>0</v>
      </c>
      <c r="Q226" s="171">
        <v>93401</v>
      </c>
      <c r="R226" s="171" t="s">
        <v>7586</v>
      </c>
      <c r="S226" s="172">
        <v>37970</v>
      </c>
      <c r="T226" s="171">
        <v>4550</v>
      </c>
      <c r="U226" s="173">
        <v>17698325</v>
      </c>
      <c r="V226" s="173">
        <v>21835469</v>
      </c>
      <c r="W226" s="174">
        <v>44255</v>
      </c>
      <c r="X226" s="175" t="s">
        <v>7879</v>
      </c>
      <c r="Y226" s="175" t="s">
        <v>7880</v>
      </c>
      <c r="Z226" s="175" t="s">
        <v>8002</v>
      </c>
    </row>
    <row r="227" spans="1:26" s="187" customFormat="1" ht="24.75" customHeight="1" x14ac:dyDescent="0.2">
      <c r="A227" s="171" t="s">
        <v>8290</v>
      </c>
      <c r="B227" s="175">
        <v>700155609</v>
      </c>
      <c r="C227" s="171" t="s">
        <v>1579</v>
      </c>
      <c r="D227" s="171" t="s">
        <v>2582</v>
      </c>
      <c r="E227" s="171" t="s">
        <v>7572</v>
      </c>
      <c r="F227" s="171" t="s">
        <v>2583</v>
      </c>
      <c r="G227" s="171" t="s">
        <v>7573</v>
      </c>
      <c r="H227" s="171" t="s">
        <v>2584</v>
      </c>
      <c r="I227" s="171" t="s">
        <v>2585</v>
      </c>
      <c r="J227" s="171" t="s">
        <v>2586</v>
      </c>
      <c r="K227" s="171" t="s">
        <v>2587</v>
      </c>
      <c r="L227" s="171" t="s">
        <v>630</v>
      </c>
      <c r="M227" s="171" t="s">
        <v>205</v>
      </c>
      <c r="N227" s="171" t="s">
        <v>2588</v>
      </c>
      <c r="O227" s="171" t="s">
        <v>2589</v>
      </c>
      <c r="P227" s="171">
        <v>0</v>
      </c>
      <c r="Q227" s="171">
        <v>93401</v>
      </c>
      <c r="R227" s="171" t="s">
        <v>7586</v>
      </c>
      <c r="S227" s="172">
        <v>37970</v>
      </c>
      <c r="T227" s="171">
        <v>4550</v>
      </c>
      <c r="U227" s="173">
        <v>18146095</v>
      </c>
      <c r="V227" s="173">
        <v>19192531</v>
      </c>
      <c r="W227" s="174">
        <v>44255</v>
      </c>
      <c r="X227" s="175" t="s">
        <v>7879</v>
      </c>
      <c r="Y227" s="175" t="s">
        <v>7880</v>
      </c>
      <c r="Z227" s="175" t="s">
        <v>8003</v>
      </c>
    </row>
    <row r="228" spans="1:26" s="187" customFormat="1" ht="24.75" customHeight="1" x14ac:dyDescent="0.2">
      <c r="A228" s="171" t="s">
        <v>8290</v>
      </c>
      <c r="B228" s="175">
        <v>700155609</v>
      </c>
      <c r="C228" s="171" t="s">
        <v>1579</v>
      </c>
      <c r="D228" s="171" t="s">
        <v>2582</v>
      </c>
      <c r="E228" s="171" t="s">
        <v>7572</v>
      </c>
      <c r="F228" s="171" t="s">
        <v>2583</v>
      </c>
      <c r="G228" s="171" t="s">
        <v>7573</v>
      </c>
      <c r="H228" s="171" t="s">
        <v>2584</v>
      </c>
      <c r="I228" s="171" t="s">
        <v>2585</v>
      </c>
      <c r="J228" s="171" t="s">
        <v>2586</v>
      </c>
      <c r="K228" s="171" t="s">
        <v>2587</v>
      </c>
      <c r="L228" s="171" t="s">
        <v>630</v>
      </c>
      <c r="M228" s="171" t="s">
        <v>205</v>
      </c>
      <c r="N228" s="171" t="s">
        <v>2588</v>
      </c>
      <c r="O228" s="171" t="s">
        <v>2589</v>
      </c>
      <c r="P228" s="171">
        <v>0</v>
      </c>
      <c r="Q228" s="171">
        <v>93401</v>
      </c>
      <c r="R228" s="171" t="s">
        <v>7586</v>
      </c>
      <c r="S228" s="172">
        <v>37970</v>
      </c>
      <c r="T228" s="171">
        <v>4550</v>
      </c>
      <c r="U228" s="173">
        <v>31714704</v>
      </c>
      <c r="V228" s="173">
        <v>44752840</v>
      </c>
      <c r="W228" s="174">
        <v>44255</v>
      </c>
      <c r="X228" s="175" t="s">
        <v>7879</v>
      </c>
      <c r="Y228" s="175" t="s">
        <v>7880</v>
      </c>
      <c r="Z228" s="175" t="s">
        <v>7885</v>
      </c>
    </row>
    <row r="229" spans="1:26" s="187" customFormat="1" ht="24.75" customHeight="1" x14ac:dyDescent="0.2">
      <c r="A229" s="171" t="s">
        <v>8290</v>
      </c>
      <c r="B229" s="175">
        <v>700155609</v>
      </c>
      <c r="C229" s="171" t="s">
        <v>1579</v>
      </c>
      <c r="D229" s="171" t="s">
        <v>2582</v>
      </c>
      <c r="E229" s="171" t="s">
        <v>7572</v>
      </c>
      <c r="F229" s="171" t="s">
        <v>2583</v>
      </c>
      <c r="G229" s="171" t="s">
        <v>7573</v>
      </c>
      <c r="H229" s="171" t="s">
        <v>2584</v>
      </c>
      <c r="I229" s="171" t="s">
        <v>2585</v>
      </c>
      <c r="J229" s="171" t="s">
        <v>2586</v>
      </c>
      <c r="K229" s="171" t="s">
        <v>2587</v>
      </c>
      <c r="L229" s="171" t="s">
        <v>630</v>
      </c>
      <c r="M229" s="171" t="s">
        <v>205</v>
      </c>
      <c r="N229" s="171" t="s">
        <v>2588</v>
      </c>
      <c r="O229" s="171" t="s">
        <v>2589</v>
      </c>
      <c r="P229" s="171">
        <v>0</v>
      </c>
      <c r="Q229" s="171">
        <v>93401</v>
      </c>
      <c r="R229" s="171" t="s">
        <v>7586</v>
      </c>
      <c r="S229" s="172">
        <v>37970</v>
      </c>
      <c r="T229" s="171">
        <v>4550</v>
      </c>
      <c r="U229" s="173">
        <v>22784358</v>
      </c>
      <c r="V229" s="173">
        <v>28245062</v>
      </c>
      <c r="W229" s="174">
        <v>44255</v>
      </c>
      <c r="X229" s="175" t="s">
        <v>7879</v>
      </c>
      <c r="Y229" s="175" t="s">
        <v>7880</v>
      </c>
      <c r="Z229" s="175" t="s">
        <v>7886</v>
      </c>
    </row>
    <row r="230" spans="1:26" s="187" customFormat="1" ht="24.75" customHeight="1" x14ac:dyDescent="0.2">
      <c r="A230" s="171" t="s">
        <v>8290</v>
      </c>
      <c r="B230" s="175">
        <v>700155609</v>
      </c>
      <c r="C230" s="171" t="s">
        <v>1579</v>
      </c>
      <c r="D230" s="171" t="s">
        <v>2582</v>
      </c>
      <c r="E230" s="171" t="s">
        <v>7572</v>
      </c>
      <c r="F230" s="171" t="s">
        <v>2583</v>
      </c>
      <c r="G230" s="171" t="s">
        <v>7573</v>
      </c>
      <c r="H230" s="171" t="s">
        <v>2584</v>
      </c>
      <c r="I230" s="171" t="s">
        <v>2585</v>
      </c>
      <c r="J230" s="171" t="s">
        <v>2586</v>
      </c>
      <c r="K230" s="171" t="s">
        <v>2587</v>
      </c>
      <c r="L230" s="171" t="s">
        <v>630</v>
      </c>
      <c r="M230" s="171" t="s">
        <v>205</v>
      </c>
      <c r="N230" s="171" t="s">
        <v>2588</v>
      </c>
      <c r="O230" s="171" t="s">
        <v>2589</v>
      </c>
      <c r="P230" s="171">
        <v>0</v>
      </c>
      <c r="Q230" s="171">
        <v>93401</v>
      </c>
      <c r="R230" s="171" t="s">
        <v>7586</v>
      </c>
      <c r="S230" s="172">
        <v>37970</v>
      </c>
      <c r="T230" s="171">
        <v>4550</v>
      </c>
      <c r="U230" s="173">
        <v>4008300</v>
      </c>
      <c r="V230" s="173">
        <v>8818260</v>
      </c>
      <c r="W230" s="174">
        <v>44255</v>
      </c>
      <c r="X230" s="175" t="s">
        <v>7879</v>
      </c>
      <c r="Y230" s="175" t="s">
        <v>7880</v>
      </c>
      <c r="Z230" s="175" t="s">
        <v>7888</v>
      </c>
    </row>
    <row r="231" spans="1:26" s="187" customFormat="1" ht="24.75" customHeight="1" x14ac:dyDescent="0.2">
      <c r="A231" s="171" t="s">
        <v>8290</v>
      </c>
      <c r="B231" s="175">
        <v>700155609</v>
      </c>
      <c r="C231" s="171" t="s">
        <v>1579</v>
      </c>
      <c r="D231" s="171" t="s">
        <v>2582</v>
      </c>
      <c r="E231" s="171" t="s">
        <v>7572</v>
      </c>
      <c r="F231" s="171" t="s">
        <v>2583</v>
      </c>
      <c r="G231" s="171" t="s">
        <v>7573</v>
      </c>
      <c r="H231" s="171" t="s">
        <v>2584</v>
      </c>
      <c r="I231" s="171" t="s">
        <v>2585</v>
      </c>
      <c r="J231" s="171" t="s">
        <v>2586</v>
      </c>
      <c r="K231" s="171" t="s">
        <v>2587</v>
      </c>
      <c r="L231" s="171" t="s">
        <v>630</v>
      </c>
      <c r="M231" s="171" t="s">
        <v>205</v>
      </c>
      <c r="N231" s="171" t="s">
        <v>2588</v>
      </c>
      <c r="O231" s="171" t="s">
        <v>2589</v>
      </c>
      <c r="P231" s="171">
        <v>0</v>
      </c>
      <c r="Q231" s="171">
        <v>93401</v>
      </c>
      <c r="R231" s="171" t="s">
        <v>7586</v>
      </c>
      <c r="S231" s="172">
        <v>37970</v>
      </c>
      <c r="T231" s="171">
        <v>4550</v>
      </c>
      <c r="U231" s="173">
        <v>27227410</v>
      </c>
      <c r="V231" s="173">
        <v>36604617</v>
      </c>
      <c r="W231" s="174">
        <v>44255</v>
      </c>
      <c r="X231" s="175" t="s">
        <v>7879</v>
      </c>
      <c r="Y231" s="175" t="s">
        <v>7880</v>
      </c>
      <c r="Z231" s="175" t="s">
        <v>7939</v>
      </c>
    </row>
    <row r="232" spans="1:26" s="187" customFormat="1" ht="24.75" customHeight="1" x14ac:dyDescent="0.2">
      <c r="A232" s="171" t="s">
        <v>8291</v>
      </c>
      <c r="B232" s="175">
        <v>690411008</v>
      </c>
      <c r="C232" s="171" t="s">
        <v>2854</v>
      </c>
      <c r="D232" s="171" t="s">
        <v>2871</v>
      </c>
      <c r="E232" s="171" t="s">
        <v>27</v>
      </c>
      <c r="F232" s="171" t="s">
        <v>2872</v>
      </c>
      <c r="G232" s="171" t="s">
        <v>29</v>
      </c>
      <c r="H232" s="171">
        <v>0</v>
      </c>
      <c r="I232" s="171">
        <v>0</v>
      </c>
      <c r="J232" s="171" t="s">
        <v>3101</v>
      </c>
      <c r="K232" s="171" t="s">
        <v>3102</v>
      </c>
      <c r="L232" s="171" t="s">
        <v>6169</v>
      </c>
      <c r="M232" s="171" t="s">
        <v>3104</v>
      </c>
      <c r="N232" s="171" t="s">
        <v>3103</v>
      </c>
      <c r="O232" s="171">
        <v>0</v>
      </c>
      <c r="P232" s="171">
        <v>0</v>
      </c>
      <c r="Q232" s="171">
        <v>91001</v>
      </c>
      <c r="R232" s="171" t="s">
        <v>2887</v>
      </c>
      <c r="S232" s="172">
        <v>41394</v>
      </c>
      <c r="T232" s="171">
        <v>5070</v>
      </c>
      <c r="U232" s="173">
        <v>3751872</v>
      </c>
      <c r="V232" s="173">
        <v>7486774</v>
      </c>
      <c r="W232" s="174">
        <v>44255</v>
      </c>
      <c r="X232" s="175" t="s">
        <v>7879</v>
      </c>
      <c r="Y232" s="175" t="s">
        <v>7880</v>
      </c>
      <c r="Z232" s="175" t="s">
        <v>8004</v>
      </c>
    </row>
    <row r="233" spans="1:26" s="187" customFormat="1" ht="24.75" customHeight="1" x14ac:dyDescent="0.2">
      <c r="A233" s="171" t="s">
        <v>8292</v>
      </c>
      <c r="B233" s="175">
        <v>692403002</v>
      </c>
      <c r="C233" s="171" t="s">
        <v>2854</v>
      </c>
      <c r="D233" s="171" t="s">
        <v>2871</v>
      </c>
      <c r="E233" s="171" t="s">
        <v>27</v>
      </c>
      <c r="F233" s="171" t="s">
        <v>2872</v>
      </c>
      <c r="G233" s="171" t="s">
        <v>29</v>
      </c>
      <c r="H233" s="171">
        <v>0</v>
      </c>
      <c r="I233" s="171">
        <v>0</v>
      </c>
      <c r="J233" s="171" t="s">
        <v>3149</v>
      </c>
      <c r="K233" s="171" t="s">
        <v>3150</v>
      </c>
      <c r="L233" s="171" t="s">
        <v>890</v>
      </c>
      <c r="M233" s="171" t="s">
        <v>891</v>
      </c>
      <c r="N233" s="171">
        <v>0</v>
      </c>
      <c r="O233" s="171">
        <v>0</v>
      </c>
      <c r="P233" s="171">
        <v>0</v>
      </c>
      <c r="Q233" s="171">
        <v>91001</v>
      </c>
      <c r="R233" s="171" t="s">
        <v>2875</v>
      </c>
      <c r="S233" s="172">
        <v>37970</v>
      </c>
      <c r="T233" s="171">
        <v>5150</v>
      </c>
      <c r="U233" s="173">
        <v>6582232</v>
      </c>
      <c r="V233" s="173">
        <v>6773132</v>
      </c>
      <c r="W233" s="174">
        <v>44255</v>
      </c>
      <c r="X233" s="175" t="s">
        <v>7879</v>
      </c>
      <c r="Y233" s="175" t="s">
        <v>7880</v>
      </c>
      <c r="Z233" s="175" t="s">
        <v>7902</v>
      </c>
    </row>
    <row r="234" spans="1:26" s="187" customFormat="1" ht="24.75" customHeight="1" x14ac:dyDescent="0.2">
      <c r="A234" s="171" t="s">
        <v>8293</v>
      </c>
      <c r="B234" s="175">
        <v>690707004</v>
      </c>
      <c r="C234" s="171" t="s">
        <v>3348</v>
      </c>
      <c r="D234" s="171" t="s">
        <v>2871</v>
      </c>
      <c r="E234" s="171" t="s">
        <v>27</v>
      </c>
      <c r="F234" s="171" t="s">
        <v>2872</v>
      </c>
      <c r="G234" s="171" t="s">
        <v>29</v>
      </c>
      <c r="H234" s="171">
        <v>0</v>
      </c>
      <c r="I234" s="171">
        <v>0</v>
      </c>
      <c r="J234" s="171" t="s">
        <v>3349</v>
      </c>
      <c r="K234" s="171" t="s">
        <v>3350</v>
      </c>
      <c r="L234" s="171" t="s">
        <v>50</v>
      </c>
      <c r="M234" s="171" t="s">
        <v>671</v>
      </c>
      <c r="N234" s="171" t="s">
        <v>3351</v>
      </c>
      <c r="O234" s="171">
        <v>0</v>
      </c>
      <c r="P234" s="171">
        <v>0</v>
      </c>
      <c r="Q234" s="171">
        <v>91001</v>
      </c>
      <c r="R234" s="171" t="s">
        <v>2875</v>
      </c>
      <c r="S234" s="172">
        <v>37970</v>
      </c>
      <c r="T234" s="171">
        <v>5200</v>
      </c>
      <c r="U234" s="173">
        <v>10468611</v>
      </c>
      <c r="V234" s="173">
        <v>20937222</v>
      </c>
      <c r="W234" s="174">
        <v>44255</v>
      </c>
      <c r="X234" s="175" t="s">
        <v>7879</v>
      </c>
      <c r="Y234" s="175" t="s">
        <v>7880</v>
      </c>
      <c r="Z234" s="175" t="s">
        <v>7960</v>
      </c>
    </row>
    <row r="235" spans="1:26" s="187" customFormat="1" ht="24.75" customHeight="1" x14ac:dyDescent="0.2">
      <c r="A235" s="171" t="s">
        <v>8294</v>
      </c>
      <c r="B235" s="175">
        <v>708967009</v>
      </c>
      <c r="C235" s="171" t="s">
        <v>5754</v>
      </c>
      <c r="D235" s="171" t="s">
        <v>5755</v>
      </c>
      <c r="E235" s="171" t="s">
        <v>5756</v>
      </c>
      <c r="F235" s="171" t="s">
        <v>5757</v>
      </c>
      <c r="G235" s="171" t="s">
        <v>29</v>
      </c>
      <c r="H235" s="171">
        <v>0</v>
      </c>
      <c r="I235" s="171">
        <v>0</v>
      </c>
      <c r="J235" s="171" t="s">
        <v>5758</v>
      </c>
      <c r="K235" s="171" t="s">
        <v>5759</v>
      </c>
      <c r="L235" s="171" t="s">
        <v>6169</v>
      </c>
      <c r="M235" s="171" t="s">
        <v>3302</v>
      </c>
      <c r="N235" s="171" t="s">
        <v>5760</v>
      </c>
      <c r="O235" s="171" t="s">
        <v>7246</v>
      </c>
      <c r="P235" s="171">
        <v>0</v>
      </c>
      <c r="Q235" s="171" t="s">
        <v>5761</v>
      </c>
      <c r="R235" s="171" t="s">
        <v>7782</v>
      </c>
      <c r="S235" s="172">
        <v>37970</v>
      </c>
      <c r="T235" s="171">
        <v>5650</v>
      </c>
      <c r="U235" s="173">
        <v>3537648</v>
      </c>
      <c r="V235" s="173">
        <v>14239033</v>
      </c>
      <c r="W235" s="174">
        <v>44255</v>
      </c>
      <c r="X235" s="175" t="s">
        <v>7879</v>
      </c>
      <c r="Y235" s="175" t="s">
        <v>7880</v>
      </c>
      <c r="Z235" s="175" t="s">
        <v>8005</v>
      </c>
    </row>
    <row r="236" spans="1:26" s="187" customFormat="1" ht="24.75" customHeight="1" x14ac:dyDescent="0.2">
      <c r="A236" s="171" t="s">
        <v>8295</v>
      </c>
      <c r="B236" s="175">
        <v>700159108</v>
      </c>
      <c r="C236" s="171" t="s">
        <v>81</v>
      </c>
      <c r="D236" s="171" t="s">
        <v>1329</v>
      </c>
      <c r="E236" s="171" t="s">
        <v>8168</v>
      </c>
      <c r="F236" s="171" t="s">
        <v>1330</v>
      </c>
      <c r="G236" s="171" t="s">
        <v>1331</v>
      </c>
      <c r="H236" s="171" t="s">
        <v>1332</v>
      </c>
      <c r="I236" s="171" t="s">
        <v>1333</v>
      </c>
      <c r="J236" s="171" t="s">
        <v>1334</v>
      </c>
      <c r="K236" s="171" t="s">
        <v>1336</v>
      </c>
      <c r="L236" s="171" t="s">
        <v>50</v>
      </c>
      <c r="M236" s="171" t="s">
        <v>1338</v>
      </c>
      <c r="N236" s="171" t="s">
        <v>1337</v>
      </c>
      <c r="O236" s="171" t="s">
        <v>1335</v>
      </c>
      <c r="P236" s="171">
        <v>0</v>
      </c>
      <c r="Q236" s="171">
        <v>93401</v>
      </c>
      <c r="R236" s="171" t="s">
        <v>8169</v>
      </c>
      <c r="S236" s="172">
        <v>37970</v>
      </c>
      <c r="T236" s="171">
        <v>5800</v>
      </c>
      <c r="U236" s="173">
        <v>25165324</v>
      </c>
      <c r="V236" s="173">
        <v>47160405</v>
      </c>
      <c r="W236" s="174">
        <v>44255</v>
      </c>
      <c r="X236" s="175" t="s">
        <v>7879</v>
      </c>
      <c r="Y236" s="175" t="s">
        <v>7880</v>
      </c>
      <c r="Z236" s="175" t="s">
        <v>7978</v>
      </c>
    </row>
    <row r="237" spans="1:26" s="187" customFormat="1" ht="24.75" customHeight="1" x14ac:dyDescent="0.2">
      <c r="A237" s="171" t="s">
        <v>8296</v>
      </c>
      <c r="B237" s="175">
        <v>700270009</v>
      </c>
      <c r="C237" s="171" t="s">
        <v>5781</v>
      </c>
      <c r="D237" s="171" t="s">
        <v>5782</v>
      </c>
      <c r="E237" s="171" t="s">
        <v>7596</v>
      </c>
      <c r="F237" s="171" t="s">
        <v>4162</v>
      </c>
      <c r="G237" s="171" t="s">
        <v>29</v>
      </c>
      <c r="H237" s="171">
        <v>0</v>
      </c>
      <c r="I237" s="171">
        <v>0</v>
      </c>
      <c r="J237" s="171" t="s">
        <v>6608</v>
      </c>
      <c r="K237" s="171" t="s">
        <v>5783</v>
      </c>
      <c r="L237" s="171" t="s">
        <v>50</v>
      </c>
      <c r="M237" s="171" t="s">
        <v>31</v>
      </c>
      <c r="N237" s="171" t="s">
        <v>5784</v>
      </c>
      <c r="O237" s="171">
        <v>0</v>
      </c>
      <c r="P237" s="171">
        <v>0</v>
      </c>
      <c r="Q237" s="171" t="s">
        <v>5785</v>
      </c>
      <c r="R237" s="171" t="s">
        <v>7763</v>
      </c>
      <c r="S237" s="172">
        <v>37970</v>
      </c>
      <c r="T237" s="171">
        <v>5850</v>
      </c>
      <c r="U237" s="173">
        <v>19869066</v>
      </c>
      <c r="V237" s="173">
        <v>34363244</v>
      </c>
      <c r="W237" s="174">
        <v>44255</v>
      </c>
      <c r="X237" s="175" t="s">
        <v>7879</v>
      </c>
      <c r="Y237" s="175" t="s">
        <v>7880</v>
      </c>
      <c r="Z237" s="175" t="s">
        <v>7967</v>
      </c>
    </row>
    <row r="238" spans="1:26" s="187" customFormat="1" ht="24.75" customHeight="1" x14ac:dyDescent="0.2">
      <c r="A238" s="171" t="s">
        <v>8296</v>
      </c>
      <c r="B238" s="175">
        <v>700270009</v>
      </c>
      <c r="C238" s="171" t="s">
        <v>5781</v>
      </c>
      <c r="D238" s="171" t="s">
        <v>5782</v>
      </c>
      <c r="E238" s="171" t="s">
        <v>7596</v>
      </c>
      <c r="F238" s="171" t="s">
        <v>4162</v>
      </c>
      <c r="G238" s="171" t="s">
        <v>29</v>
      </c>
      <c r="H238" s="171">
        <v>0</v>
      </c>
      <c r="I238" s="171">
        <v>0</v>
      </c>
      <c r="J238" s="171" t="s">
        <v>6608</v>
      </c>
      <c r="K238" s="171" t="s">
        <v>5783</v>
      </c>
      <c r="L238" s="171" t="s">
        <v>50</v>
      </c>
      <c r="M238" s="171" t="s">
        <v>31</v>
      </c>
      <c r="N238" s="171" t="s">
        <v>5784</v>
      </c>
      <c r="O238" s="171">
        <v>0</v>
      </c>
      <c r="P238" s="171">
        <v>0</v>
      </c>
      <c r="Q238" s="171" t="s">
        <v>5785</v>
      </c>
      <c r="R238" s="171" t="s">
        <v>7763</v>
      </c>
      <c r="S238" s="172">
        <v>37970</v>
      </c>
      <c r="T238" s="171">
        <v>5850</v>
      </c>
      <c r="U238" s="173">
        <v>19619361</v>
      </c>
      <c r="V238" s="173">
        <v>37178311</v>
      </c>
      <c r="W238" s="174">
        <v>44255</v>
      </c>
      <c r="X238" s="175" t="s">
        <v>7879</v>
      </c>
      <c r="Y238" s="175" t="s">
        <v>7880</v>
      </c>
      <c r="Z238" s="175" t="s">
        <v>7985</v>
      </c>
    </row>
    <row r="239" spans="1:26" s="187" customFormat="1" ht="24.75" customHeight="1" x14ac:dyDescent="0.2">
      <c r="A239" s="171" t="s">
        <v>8297</v>
      </c>
      <c r="B239" s="175">
        <v>823695004</v>
      </c>
      <c r="C239" s="171" t="s">
        <v>245</v>
      </c>
      <c r="D239" s="171" t="s">
        <v>5920</v>
      </c>
      <c r="E239" s="171" t="s">
        <v>5921</v>
      </c>
      <c r="F239" s="171" t="s">
        <v>247</v>
      </c>
      <c r="G239" s="171" t="s">
        <v>29</v>
      </c>
      <c r="H239" s="171">
        <v>0</v>
      </c>
      <c r="I239" s="171">
        <v>0</v>
      </c>
      <c r="J239" s="171" t="s">
        <v>5922</v>
      </c>
      <c r="K239" s="171" t="s">
        <v>5923</v>
      </c>
      <c r="L239" s="171" t="s">
        <v>630</v>
      </c>
      <c r="M239" s="171" t="s">
        <v>462</v>
      </c>
      <c r="N239" s="171" t="s">
        <v>5924</v>
      </c>
      <c r="O239" s="171">
        <v>0</v>
      </c>
      <c r="P239" s="171">
        <v>0</v>
      </c>
      <c r="Q239" s="171">
        <v>93910</v>
      </c>
      <c r="R239" s="171" t="s">
        <v>6891</v>
      </c>
      <c r="S239" s="172">
        <v>37970</v>
      </c>
      <c r="T239" s="171">
        <v>5900</v>
      </c>
      <c r="U239" s="173">
        <v>25792764</v>
      </c>
      <c r="V239" s="173">
        <v>40970187</v>
      </c>
      <c r="W239" s="174">
        <v>44255</v>
      </c>
      <c r="X239" s="175" t="s">
        <v>7879</v>
      </c>
      <c r="Y239" s="175" t="s">
        <v>7880</v>
      </c>
      <c r="Z239" s="175" t="s">
        <v>7889</v>
      </c>
    </row>
    <row r="240" spans="1:26" s="187" customFormat="1" ht="24.75" customHeight="1" x14ac:dyDescent="0.2">
      <c r="A240" s="171" t="s">
        <v>8298</v>
      </c>
      <c r="B240" s="175">
        <v>708401005</v>
      </c>
      <c r="C240" s="171" t="s">
        <v>1566</v>
      </c>
      <c r="D240" s="171" t="s">
        <v>2526</v>
      </c>
      <c r="E240" s="171" t="s">
        <v>7506</v>
      </c>
      <c r="F240" s="171" t="s">
        <v>2527</v>
      </c>
      <c r="G240" s="171" t="s">
        <v>7703</v>
      </c>
      <c r="H240" s="171" t="s">
        <v>7507</v>
      </c>
      <c r="I240" s="171" t="s">
        <v>7508</v>
      </c>
      <c r="J240" s="171" t="s">
        <v>7509</v>
      </c>
      <c r="K240" s="171" t="s">
        <v>2529</v>
      </c>
      <c r="L240" s="171" t="s">
        <v>630</v>
      </c>
      <c r="M240" s="171" t="s">
        <v>205</v>
      </c>
      <c r="N240" s="171" t="s">
        <v>2530</v>
      </c>
      <c r="O240" s="171" t="s">
        <v>2528</v>
      </c>
      <c r="P240" s="171">
        <v>0</v>
      </c>
      <c r="Q240" s="171" t="s">
        <v>92</v>
      </c>
      <c r="R240" s="171" t="s">
        <v>7166</v>
      </c>
      <c r="S240" s="172">
        <v>37970</v>
      </c>
      <c r="T240" s="171">
        <v>5950</v>
      </c>
      <c r="U240" s="173">
        <v>83990027</v>
      </c>
      <c r="V240" s="173">
        <v>164285064</v>
      </c>
      <c r="W240" s="174">
        <v>44255</v>
      </c>
      <c r="X240" s="175" t="s">
        <v>7879</v>
      </c>
      <c r="Y240" s="175" t="s">
        <v>7880</v>
      </c>
      <c r="Z240" s="175" t="s">
        <v>7888</v>
      </c>
    </row>
    <row r="241" spans="1:26" s="187" customFormat="1" ht="24.75" customHeight="1" x14ac:dyDescent="0.2">
      <c r="A241" s="171" t="s">
        <v>8298</v>
      </c>
      <c r="B241" s="175">
        <v>708401005</v>
      </c>
      <c r="C241" s="171" t="s">
        <v>1566</v>
      </c>
      <c r="D241" s="171" t="s">
        <v>2526</v>
      </c>
      <c r="E241" s="171" t="s">
        <v>7506</v>
      </c>
      <c r="F241" s="171" t="s">
        <v>2527</v>
      </c>
      <c r="G241" s="171" t="s">
        <v>7703</v>
      </c>
      <c r="H241" s="171" t="s">
        <v>7507</v>
      </c>
      <c r="I241" s="171" t="s">
        <v>7508</v>
      </c>
      <c r="J241" s="171" t="s">
        <v>7509</v>
      </c>
      <c r="K241" s="171" t="s">
        <v>2529</v>
      </c>
      <c r="L241" s="171" t="s">
        <v>630</v>
      </c>
      <c r="M241" s="171" t="s">
        <v>205</v>
      </c>
      <c r="N241" s="171" t="s">
        <v>2530</v>
      </c>
      <c r="O241" s="171" t="s">
        <v>2528</v>
      </c>
      <c r="P241" s="171">
        <v>0</v>
      </c>
      <c r="Q241" s="171" t="s">
        <v>92</v>
      </c>
      <c r="R241" s="171" t="s">
        <v>7166</v>
      </c>
      <c r="S241" s="172">
        <v>37970</v>
      </c>
      <c r="T241" s="171">
        <v>5950</v>
      </c>
      <c r="U241" s="173">
        <v>21118778</v>
      </c>
      <c r="V241" s="173">
        <v>32435427</v>
      </c>
      <c r="W241" s="174">
        <v>44255</v>
      </c>
      <c r="X241" s="175" t="s">
        <v>7879</v>
      </c>
      <c r="Y241" s="175" t="s">
        <v>7880</v>
      </c>
      <c r="Z241" s="175" t="s">
        <v>7889</v>
      </c>
    </row>
    <row r="242" spans="1:26" s="187" customFormat="1" ht="24.75" customHeight="1" x14ac:dyDescent="0.2">
      <c r="A242" s="171" t="s">
        <v>8299</v>
      </c>
      <c r="B242" s="175">
        <v>700124509</v>
      </c>
      <c r="C242" s="171" t="s">
        <v>81</v>
      </c>
      <c r="D242" s="171" t="s">
        <v>5935</v>
      </c>
      <c r="E242" s="171" t="s">
        <v>7293</v>
      </c>
      <c r="F242" s="171" t="s">
        <v>5936</v>
      </c>
      <c r="G242" s="171" t="s">
        <v>7294</v>
      </c>
      <c r="H242" s="171" t="s">
        <v>5937</v>
      </c>
      <c r="I242" s="171" t="s">
        <v>6743</v>
      </c>
      <c r="J242" s="171" t="s">
        <v>5938</v>
      </c>
      <c r="K242" s="171" t="s">
        <v>5940</v>
      </c>
      <c r="L242" s="171" t="s">
        <v>50</v>
      </c>
      <c r="M242" s="171" t="s">
        <v>5942</v>
      </c>
      <c r="N242" s="171" t="s">
        <v>5941</v>
      </c>
      <c r="O242" s="171" t="s">
        <v>5939</v>
      </c>
      <c r="P242" s="171">
        <v>0</v>
      </c>
      <c r="Q242" s="171">
        <v>93401</v>
      </c>
      <c r="R242" s="171" t="s">
        <v>7380</v>
      </c>
      <c r="S242" s="172">
        <v>37970</v>
      </c>
      <c r="T242" s="171">
        <v>6100</v>
      </c>
      <c r="U242" s="173">
        <v>23339591</v>
      </c>
      <c r="V242" s="173">
        <v>32728427</v>
      </c>
      <c r="W242" s="174">
        <v>44255</v>
      </c>
      <c r="X242" s="175" t="s">
        <v>7879</v>
      </c>
      <c r="Y242" s="175" t="s">
        <v>7880</v>
      </c>
      <c r="Z242" s="175" t="s">
        <v>7907</v>
      </c>
    </row>
    <row r="243" spans="1:26" s="187" customFormat="1" ht="24.75" customHeight="1" x14ac:dyDescent="0.2">
      <c r="A243" s="171" t="s">
        <v>8299</v>
      </c>
      <c r="B243" s="175">
        <v>700124509</v>
      </c>
      <c r="C243" s="171" t="s">
        <v>81</v>
      </c>
      <c r="D243" s="171" t="s">
        <v>5935</v>
      </c>
      <c r="E243" s="171" t="s">
        <v>7293</v>
      </c>
      <c r="F243" s="171" t="s">
        <v>5936</v>
      </c>
      <c r="G243" s="171" t="s">
        <v>7294</v>
      </c>
      <c r="H243" s="171" t="s">
        <v>5937</v>
      </c>
      <c r="I243" s="171" t="s">
        <v>6743</v>
      </c>
      <c r="J243" s="171" t="s">
        <v>5938</v>
      </c>
      <c r="K243" s="171" t="s">
        <v>5940</v>
      </c>
      <c r="L243" s="171" t="s">
        <v>50</v>
      </c>
      <c r="M243" s="171" t="s">
        <v>5942</v>
      </c>
      <c r="N243" s="171" t="s">
        <v>5941</v>
      </c>
      <c r="O243" s="171" t="s">
        <v>5939</v>
      </c>
      <c r="P243" s="171">
        <v>0</v>
      </c>
      <c r="Q243" s="171">
        <v>93401</v>
      </c>
      <c r="R243" s="171" t="s">
        <v>7380</v>
      </c>
      <c r="S243" s="172">
        <v>37970</v>
      </c>
      <c r="T243" s="171">
        <v>6100</v>
      </c>
      <c r="U243" s="173">
        <v>0</v>
      </c>
      <c r="V243" s="173">
        <v>0</v>
      </c>
      <c r="W243" s="174">
        <v>44255</v>
      </c>
      <c r="X243" s="175" t="s">
        <v>7879</v>
      </c>
      <c r="Y243" s="175" t="s">
        <v>7880</v>
      </c>
      <c r="Z243" s="175" t="s">
        <v>230</v>
      </c>
    </row>
    <row r="244" spans="1:26" s="187" customFormat="1" ht="24.75" customHeight="1" x14ac:dyDescent="0.2">
      <c r="A244" s="171" t="s">
        <v>8299</v>
      </c>
      <c r="B244" s="175">
        <v>700124509</v>
      </c>
      <c r="C244" s="171" t="s">
        <v>81</v>
      </c>
      <c r="D244" s="171" t="s">
        <v>5935</v>
      </c>
      <c r="E244" s="171" t="s">
        <v>7293</v>
      </c>
      <c r="F244" s="171" t="s">
        <v>5936</v>
      </c>
      <c r="G244" s="171" t="s">
        <v>7294</v>
      </c>
      <c r="H244" s="171" t="s">
        <v>5937</v>
      </c>
      <c r="I244" s="171" t="s">
        <v>6743</v>
      </c>
      <c r="J244" s="171" t="s">
        <v>5938</v>
      </c>
      <c r="K244" s="171" t="s">
        <v>5940</v>
      </c>
      <c r="L244" s="171" t="s">
        <v>50</v>
      </c>
      <c r="M244" s="171" t="s">
        <v>5942</v>
      </c>
      <c r="N244" s="171" t="s">
        <v>5941</v>
      </c>
      <c r="O244" s="171" t="s">
        <v>5939</v>
      </c>
      <c r="P244" s="171">
        <v>0</v>
      </c>
      <c r="Q244" s="171">
        <v>93401</v>
      </c>
      <c r="R244" s="171" t="s">
        <v>7380</v>
      </c>
      <c r="S244" s="172">
        <v>37970</v>
      </c>
      <c r="T244" s="171">
        <v>6100</v>
      </c>
      <c r="U244" s="173">
        <v>9309600</v>
      </c>
      <c r="V244" s="173">
        <v>15516000</v>
      </c>
      <c r="W244" s="174">
        <v>44255</v>
      </c>
      <c r="X244" s="175" t="s">
        <v>7879</v>
      </c>
      <c r="Y244" s="175" t="s">
        <v>7880</v>
      </c>
      <c r="Z244" s="175" t="s">
        <v>7896</v>
      </c>
    </row>
    <row r="245" spans="1:26" s="187" customFormat="1" ht="24.75" customHeight="1" x14ac:dyDescent="0.2">
      <c r="A245" s="171" t="s">
        <v>8299</v>
      </c>
      <c r="B245" s="175">
        <v>700124509</v>
      </c>
      <c r="C245" s="171" t="s">
        <v>81</v>
      </c>
      <c r="D245" s="171" t="s">
        <v>5935</v>
      </c>
      <c r="E245" s="171" t="s">
        <v>7293</v>
      </c>
      <c r="F245" s="171" t="s">
        <v>5936</v>
      </c>
      <c r="G245" s="171" t="s">
        <v>7294</v>
      </c>
      <c r="H245" s="171" t="s">
        <v>5937</v>
      </c>
      <c r="I245" s="171" t="s">
        <v>6743</v>
      </c>
      <c r="J245" s="171" t="s">
        <v>5938</v>
      </c>
      <c r="K245" s="171" t="s">
        <v>5940</v>
      </c>
      <c r="L245" s="171" t="s">
        <v>50</v>
      </c>
      <c r="M245" s="171" t="s">
        <v>5942</v>
      </c>
      <c r="N245" s="171" t="s">
        <v>5941</v>
      </c>
      <c r="O245" s="171" t="s">
        <v>5939</v>
      </c>
      <c r="P245" s="171">
        <v>0</v>
      </c>
      <c r="Q245" s="171">
        <v>93401</v>
      </c>
      <c r="R245" s="171" t="s">
        <v>7380</v>
      </c>
      <c r="S245" s="172">
        <v>37970</v>
      </c>
      <c r="T245" s="171">
        <v>6100</v>
      </c>
      <c r="U245" s="173">
        <v>31627359</v>
      </c>
      <c r="V245" s="173">
        <v>46397039</v>
      </c>
      <c r="W245" s="174">
        <v>44255</v>
      </c>
      <c r="X245" s="175" t="s">
        <v>7879</v>
      </c>
      <c r="Y245" s="175" t="s">
        <v>7880</v>
      </c>
      <c r="Z245" s="175" t="s">
        <v>7911</v>
      </c>
    </row>
    <row r="246" spans="1:26" s="187" customFormat="1" ht="24.75" customHeight="1" x14ac:dyDescent="0.2">
      <c r="A246" s="171" t="s">
        <v>8299</v>
      </c>
      <c r="B246" s="175">
        <v>700124509</v>
      </c>
      <c r="C246" s="171" t="s">
        <v>81</v>
      </c>
      <c r="D246" s="171" t="s">
        <v>5935</v>
      </c>
      <c r="E246" s="171" t="s">
        <v>7293</v>
      </c>
      <c r="F246" s="171" t="s">
        <v>5936</v>
      </c>
      <c r="G246" s="171" t="s">
        <v>7294</v>
      </c>
      <c r="H246" s="171" t="s">
        <v>5937</v>
      </c>
      <c r="I246" s="171" t="s">
        <v>6743</v>
      </c>
      <c r="J246" s="171" t="s">
        <v>5938</v>
      </c>
      <c r="K246" s="171" t="s">
        <v>5940</v>
      </c>
      <c r="L246" s="171" t="s">
        <v>50</v>
      </c>
      <c r="M246" s="171" t="s">
        <v>5942</v>
      </c>
      <c r="N246" s="171" t="s">
        <v>5941</v>
      </c>
      <c r="O246" s="171" t="s">
        <v>5939</v>
      </c>
      <c r="P246" s="171">
        <v>0</v>
      </c>
      <c r="Q246" s="171">
        <v>93401</v>
      </c>
      <c r="R246" s="171" t="s">
        <v>7380</v>
      </c>
      <c r="S246" s="172">
        <v>37970</v>
      </c>
      <c r="T246" s="171">
        <v>6100</v>
      </c>
      <c r="U246" s="173">
        <v>15624612</v>
      </c>
      <c r="V246" s="173">
        <v>32994463</v>
      </c>
      <c r="W246" s="174">
        <v>44255</v>
      </c>
      <c r="X246" s="175" t="s">
        <v>7879</v>
      </c>
      <c r="Y246" s="175" t="s">
        <v>7880</v>
      </c>
      <c r="Z246" s="175" t="s">
        <v>162</v>
      </c>
    </row>
    <row r="247" spans="1:26" s="187" customFormat="1" ht="24.75" customHeight="1" x14ac:dyDescent="0.2">
      <c r="A247" s="171" t="s">
        <v>8299</v>
      </c>
      <c r="B247" s="175">
        <v>700124509</v>
      </c>
      <c r="C247" s="171" t="s">
        <v>81</v>
      </c>
      <c r="D247" s="171" t="s">
        <v>5935</v>
      </c>
      <c r="E247" s="171" t="s">
        <v>7293</v>
      </c>
      <c r="F247" s="171" t="s">
        <v>5936</v>
      </c>
      <c r="G247" s="171" t="s">
        <v>7294</v>
      </c>
      <c r="H247" s="171" t="s">
        <v>5937</v>
      </c>
      <c r="I247" s="171" t="s">
        <v>6743</v>
      </c>
      <c r="J247" s="171" t="s">
        <v>5938</v>
      </c>
      <c r="K247" s="171" t="s">
        <v>5940</v>
      </c>
      <c r="L247" s="171" t="s">
        <v>50</v>
      </c>
      <c r="M247" s="171" t="s">
        <v>5942</v>
      </c>
      <c r="N247" s="171" t="s">
        <v>5941</v>
      </c>
      <c r="O247" s="171" t="s">
        <v>5939</v>
      </c>
      <c r="P247" s="171">
        <v>0</v>
      </c>
      <c r="Q247" s="171">
        <v>93401</v>
      </c>
      <c r="R247" s="171" t="s">
        <v>7380</v>
      </c>
      <c r="S247" s="172">
        <v>37970</v>
      </c>
      <c r="T247" s="171">
        <v>6100</v>
      </c>
      <c r="U247" s="173">
        <v>0</v>
      </c>
      <c r="V247" s="173">
        <v>7682670</v>
      </c>
      <c r="W247" s="174">
        <v>44255</v>
      </c>
      <c r="X247" s="175" t="s">
        <v>7879</v>
      </c>
      <c r="Y247" s="175" t="s">
        <v>7880</v>
      </c>
      <c r="Z247" s="175" t="s">
        <v>7959</v>
      </c>
    </row>
    <row r="248" spans="1:26" s="187" customFormat="1" ht="24.75" customHeight="1" x14ac:dyDescent="0.2">
      <c r="A248" s="171" t="s">
        <v>8299</v>
      </c>
      <c r="B248" s="175">
        <v>700124509</v>
      </c>
      <c r="C248" s="171" t="s">
        <v>81</v>
      </c>
      <c r="D248" s="171" t="s">
        <v>5935</v>
      </c>
      <c r="E248" s="171" t="s">
        <v>7293</v>
      </c>
      <c r="F248" s="171" t="s">
        <v>5936</v>
      </c>
      <c r="G248" s="171" t="s">
        <v>7294</v>
      </c>
      <c r="H248" s="171" t="s">
        <v>5937</v>
      </c>
      <c r="I248" s="171" t="s">
        <v>6743</v>
      </c>
      <c r="J248" s="171" t="s">
        <v>5938</v>
      </c>
      <c r="K248" s="171" t="s">
        <v>5940</v>
      </c>
      <c r="L248" s="171" t="s">
        <v>50</v>
      </c>
      <c r="M248" s="171" t="s">
        <v>5942</v>
      </c>
      <c r="N248" s="171" t="s">
        <v>5941</v>
      </c>
      <c r="O248" s="171" t="s">
        <v>5939</v>
      </c>
      <c r="P248" s="171">
        <v>0</v>
      </c>
      <c r="Q248" s="171">
        <v>93401</v>
      </c>
      <c r="R248" s="171" t="s">
        <v>7380</v>
      </c>
      <c r="S248" s="172">
        <v>37970</v>
      </c>
      <c r="T248" s="171">
        <v>6100</v>
      </c>
      <c r="U248" s="173">
        <v>51499215</v>
      </c>
      <c r="V248" s="173">
        <v>86937150</v>
      </c>
      <c r="W248" s="174">
        <v>44255</v>
      </c>
      <c r="X248" s="175" t="s">
        <v>7879</v>
      </c>
      <c r="Y248" s="175" t="s">
        <v>7880</v>
      </c>
      <c r="Z248" s="175" t="s">
        <v>7943</v>
      </c>
    </row>
    <row r="249" spans="1:26" s="187" customFormat="1" ht="24.75" customHeight="1" x14ac:dyDescent="0.2">
      <c r="A249" s="171" t="s">
        <v>8299</v>
      </c>
      <c r="B249" s="175">
        <v>700124509</v>
      </c>
      <c r="C249" s="171" t="s">
        <v>81</v>
      </c>
      <c r="D249" s="171" t="s">
        <v>5935</v>
      </c>
      <c r="E249" s="171" t="s">
        <v>7293</v>
      </c>
      <c r="F249" s="171" t="s">
        <v>5936</v>
      </c>
      <c r="G249" s="171" t="s">
        <v>7294</v>
      </c>
      <c r="H249" s="171" t="s">
        <v>5937</v>
      </c>
      <c r="I249" s="171" t="s">
        <v>6743</v>
      </c>
      <c r="J249" s="171" t="s">
        <v>5938</v>
      </c>
      <c r="K249" s="171" t="s">
        <v>5940</v>
      </c>
      <c r="L249" s="171" t="s">
        <v>50</v>
      </c>
      <c r="M249" s="171" t="s">
        <v>5942</v>
      </c>
      <c r="N249" s="171" t="s">
        <v>5941</v>
      </c>
      <c r="O249" s="171" t="s">
        <v>5939</v>
      </c>
      <c r="P249" s="171">
        <v>0</v>
      </c>
      <c r="Q249" s="171">
        <v>93401</v>
      </c>
      <c r="R249" s="171" t="s">
        <v>7380</v>
      </c>
      <c r="S249" s="172">
        <v>37970</v>
      </c>
      <c r="T249" s="171">
        <v>6100</v>
      </c>
      <c r="U249" s="173">
        <v>9930240</v>
      </c>
      <c r="V249" s="173">
        <v>16136640</v>
      </c>
      <c r="W249" s="174">
        <v>44255</v>
      </c>
      <c r="X249" s="175" t="s">
        <v>7879</v>
      </c>
      <c r="Y249" s="175" t="s">
        <v>7880</v>
      </c>
      <c r="Z249" s="175" t="s">
        <v>8006</v>
      </c>
    </row>
    <row r="250" spans="1:26" s="187" customFormat="1" ht="24.75" customHeight="1" x14ac:dyDescent="0.2">
      <c r="A250" s="171" t="s">
        <v>8299</v>
      </c>
      <c r="B250" s="175">
        <v>700124509</v>
      </c>
      <c r="C250" s="171" t="s">
        <v>81</v>
      </c>
      <c r="D250" s="171" t="s">
        <v>5935</v>
      </c>
      <c r="E250" s="171" t="s">
        <v>7293</v>
      </c>
      <c r="F250" s="171" t="s">
        <v>5936</v>
      </c>
      <c r="G250" s="171" t="s">
        <v>7294</v>
      </c>
      <c r="H250" s="171" t="s">
        <v>5937</v>
      </c>
      <c r="I250" s="171" t="s">
        <v>6743</v>
      </c>
      <c r="J250" s="171" t="s">
        <v>5938</v>
      </c>
      <c r="K250" s="171" t="s">
        <v>5940</v>
      </c>
      <c r="L250" s="171" t="s">
        <v>50</v>
      </c>
      <c r="M250" s="171" t="s">
        <v>5942</v>
      </c>
      <c r="N250" s="171" t="s">
        <v>5941</v>
      </c>
      <c r="O250" s="171" t="s">
        <v>5939</v>
      </c>
      <c r="P250" s="171">
        <v>0</v>
      </c>
      <c r="Q250" s="171">
        <v>93401</v>
      </c>
      <c r="R250" s="171" t="s">
        <v>7380</v>
      </c>
      <c r="S250" s="172">
        <v>37970</v>
      </c>
      <c r="T250" s="171">
        <v>6100</v>
      </c>
      <c r="U250" s="173">
        <v>10861200</v>
      </c>
      <c r="V250" s="173">
        <v>18929520</v>
      </c>
      <c r="W250" s="174">
        <v>44255</v>
      </c>
      <c r="X250" s="175" t="s">
        <v>7879</v>
      </c>
      <c r="Y250" s="175" t="s">
        <v>7880</v>
      </c>
      <c r="Z250" s="175" t="s">
        <v>7960</v>
      </c>
    </row>
    <row r="251" spans="1:26" s="187" customFormat="1" ht="24.75" customHeight="1" x14ac:dyDescent="0.2">
      <c r="A251" s="171" t="s">
        <v>8299</v>
      </c>
      <c r="B251" s="175">
        <v>700124509</v>
      </c>
      <c r="C251" s="171" t="s">
        <v>81</v>
      </c>
      <c r="D251" s="171" t="s">
        <v>5935</v>
      </c>
      <c r="E251" s="171" t="s">
        <v>7293</v>
      </c>
      <c r="F251" s="171" t="s">
        <v>5936</v>
      </c>
      <c r="G251" s="171" t="s">
        <v>7294</v>
      </c>
      <c r="H251" s="171" t="s">
        <v>5937</v>
      </c>
      <c r="I251" s="171" t="s">
        <v>6743</v>
      </c>
      <c r="J251" s="171" t="s">
        <v>5938</v>
      </c>
      <c r="K251" s="171" t="s">
        <v>5940</v>
      </c>
      <c r="L251" s="171" t="s">
        <v>50</v>
      </c>
      <c r="M251" s="171" t="s">
        <v>5942</v>
      </c>
      <c r="N251" s="171" t="s">
        <v>5941</v>
      </c>
      <c r="O251" s="171" t="s">
        <v>5939</v>
      </c>
      <c r="P251" s="171">
        <v>0</v>
      </c>
      <c r="Q251" s="171">
        <v>93401</v>
      </c>
      <c r="R251" s="171" t="s">
        <v>7380</v>
      </c>
      <c r="S251" s="172">
        <v>37970</v>
      </c>
      <c r="T251" s="171">
        <v>6100</v>
      </c>
      <c r="U251" s="173">
        <v>9197885</v>
      </c>
      <c r="V251" s="173">
        <v>22464065</v>
      </c>
      <c r="W251" s="174">
        <v>44255</v>
      </c>
      <c r="X251" s="175" t="s">
        <v>7879</v>
      </c>
      <c r="Y251" s="175" t="s">
        <v>7880</v>
      </c>
      <c r="Z251" s="175" t="s">
        <v>7893</v>
      </c>
    </row>
    <row r="252" spans="1:26" s="187" customFormat="1" ht="24.75" customHeight="1" x14ac:dyDescent="0.2">
      <c r="A252" s="171" t="s">
        <v>8299</v>
      </c>
      <c r="B252" s="175">
        <v>700124509</v>
      </c>
      <c r="C252" s="171" t="s">
        <v>81</v>
      </c>
      <c r="D252" s="171" t="s">
        <v>5935</v>
      </c>
      <c r="E252" s="171" t="s">
        <v>7293</v>
      </c>
      <c r="F252" s="171" t="s">
        <v>5936</v>
      </c>
      <c r="G252" s="171" t="s">
        <v>7294</v>
      </c>
      <c r="H252" s="171" t="s">
        <v>5937</v>
      </c>
      <c r="I252" s="171" t="s">
        <v>6743</v>
      </c>
      <c r="J252" s="171" t="s">
        <v>5938</v>
      </c>
      <c r="K252" s="171" t="s">
        <v>5940</v>
      </c>
      <c r="L252" s="171" t="s">
        <v>50</v>
      </c>
      <c r="M252" s="171" t="s">
        <v>5942</v>
      </c>
      <c r="N252" s="171" t="s">
        <v>5941</v>
      </c>
      <c r="O252" s="171" t="s">
        <v>5939</v>
      </c>
      <c r="P252" s="171">
        <v>0</v>
      </c>
      <c r="Q252" s="171">
        <v>93401</v>
      </c>
      <c r="R252" s="171" t="s">
        <v>7380</v>
      </c>
      <c r="S252" s="172">
        <v>37970</v>
      </c>
      <c r="T252" s="171">
        <v>6100</v>
      </c>
      <c r="U252" s="173">
        <v>10085400</v>
      </c>
      <c r="V252" s="173">
        <v>16291800</v>
      </c>
      <c r="W252" s="174">
        <v>44255</v>
      </c>
      <c r="X252" s="175" t="s">
        <v>7879</v>
      </c>
      <c r="Y252" s="175" t="s">
        <v>7880</v>
      </c>
      <c r="Z252" s="175" t="s">
        <v>7921</v>
      </c>
    </row>
    <row r="253" spans="1:26" s="187" customFormat="1" ht="24.75" customHeight="1" x14ac:dyDescent="0.2">
      <c r="A253" s="171" t="s">
        <v>8299</v>
      </c>
      <c r="B253" s="175">
        <v>700124509</v>
      </c>
      <c r="C253" s="171" t="s">
        <v>81</v>
      </c>
      <c r="D253" s="171" t="s">
        <v>5935</v>
      </c>
      <c r="E253" s="171" t="s">
        <v>7293</v>
      </c>
      <c r="F253" s="171" t="s">
        <v>5936</v>
      </c>
      <c r="G253" s="171" t="s">
        <v>7294</v>
      </c>
      <c r="H253" s="171" t="s">
        <v>5937</v>
      </c>
      <c r="I253" s="171" t="s">
        <v>6743</v>
      </c>
      <c r="J253" s="171" t="s">
        <v>5938</v>
      </c>
      <c r="K253" s="171" t="s">
        <v>5940</v>
      </c>
      <c r="L253" s="171" t="s">
        <v>50</v>
      </c>
      <c r="M253" s="171" t="s">
        <v>5942</v>
      </c>
      <c r="N253" s="171" t="s">
        <v>5941</v>
      </c>
      <c r="O253" s="171" t="s">
        <v>5939</v>
      </c>
      <c r="P253" s="171">
        <v>0</v>
      </c>
      <c r="Q253" s="171">
        <v>93401</v>
      </c>
      <c r="R253" s="171" t="s">
        <v>7380</v>
      </c>
      <c r="S253" s="172">
        <v>37970</v>
      </c>
      <c r="T253" s="171">
        <v>6100</v>
      </c>
      <c r="U253" s="173">
        <v>11637000</v>
      </c>
      <c r="V253" s="173">
        <v>19705320</v>
      </c>
      <c r="W253" s="174">
        <v>44255</v>
      </c>
      <c r="X253" s="175" t="s">
        <v>7879</v>
      </c>
      <c r="Y253" s="175" t="s">
        <v>7880</v>
      </c>
      <c r="Z253" s="175" t="s">
        <v>7926</v>
      </c>
    </row>
    <row r="254" spans="1:26" s="187" customFormat="1" ht="24.75" customHeight="1" x14ac:dyDescent="0.2">
      <c r="A254" s="171" t="s">
        <v>8299</v>
      </c>
      <c r="B254" s="175">
        <v>700124509</v>
      </c>
      <c r="C254" s="171" t="s">
        <v>81</v>
      </c>
      <c r="D254" s="171" t="s">
        <v>5935</v>
      </c>
      <c r="E254" s="171" t="s">
        <v>7293</v>
      </c>
      <c r="F254" s="171" t="s">
        <v>5936</v>
      </c>
      <c r="G254" s="171" t="s">
        <v>7294</v>
      </c>
      <c r="H254" s="171" t="s">
        <v>5937</v>
      </c>
      <c r="I254" s="171" t="s">
        <v>6743</v>
      </c>
      <c r="J254" s="171" t="s">
        <v>5938</v>
      </c>
      <c r="K254" s="171" t="s">
        <v>5940</v>
      </c>
      <c r="L254" s="171" t="s">
        <v>50</v>
      </c>
      <c r="M254" s="171" t="s">
        <v>5942</v>
      </c>
      <c r="N254" s="171" t="s">
        <v>5941</v>
      </c>
      <c r="O254" s="171" t="s">
        <v>5939</v>
      </c>
      <c r="P254" s="171">
        <v>0</v>
      </c>
      <c r="Q254" s="171">
        <v>93401</v>
      </c>
      <c r="R254" s="171" t="s">
        <v>7380</v>
      </c>
      <c r="S254" s="172">
        <v>37970</v>
      </c>
      <c r="T254" s="171">
        <v>6100</v>
      </c>
      <c r="U254" s="173">
        <v>102957314</v>
      </c>
      <c r="V254" s="173">
        <v>177460406</v>
      </c>
      <c r="W254" s="174">
        <v>44255</v>
      </c>
      <c r="X254" s="175" t="s">
        <v>7879</v>
      </c>
      <c r="Y254" s="175" t="s">
        <v>7880</v>
      </c>
      <c r="Z254" s="175" t="s">
        <v>7927</v>
      </c>
    </row>
    <row r="255" spans="1:26" s="187" customFormat="1" ht="24.75" customHeight="1" x14ac:dyDescent="0.2">
      <c r="A255" s="171" t="s">
        <v>8299</v>
      </c>
      <c r="B255" s="175">
        <v>700124509</v>
      </c>
      <c r="C255" s="171" t="s">
        <v>81</v>
      </c>
      <c r="D255" s="171" t="s">
        <v>5935</v>
      </c>
      <c r="E255" s="171" t="s">
        <v>7293</v>
      </c>
      <c r="F255" s="171" t="s">
        <v>5936</v>
      </c>
      <c r="G255" s="171" t="s">
        <v>7294</v>
      </c>
      <c r="H255" s="171" t="s">
        <v>5937</v>
      </c>
      <c r="I255" s="171" t="s">
        <v>6743</v>
      </c>
      <c r="J255" s="171" t="s">
        <v>5938</v>
      </c>
      <c r="K255" s="171" t="s">
        <v>5940</v>
      </c>
      <c r="L255" s="171" t="s">
        <v>50</v>
      </c>
      <c r="M255" s="171" t="s">
        <v>5942</v>
      </c>
      <c r="N255" s="171" t="s">
        <v>5941</v>
      </c>
      <c r="O255" s="171" t="s">
        <v>5939</v>
      </c>
      <c r="P255" s="171">
        <v>0</v>
      </c>
      <c r="Q255" s="171">
        <v>93401</v>
      </c>
      <c r="R255" s="171" t="s">
        <v>7380</v>
      </c>
      <c r="S255" s="172">
        <v>37970</v>
      </c>
      <c r="T255" s="171">
        <v>6100</v>
      </c>
      <c r="U255" s="173">
        <v>21179340</v>
      </c>
      <c r="V255" s="173">
        <v>33592140</v>
      </c>
      <c r="W255" s="174">
        <v>44255</v>
      </c>
      <c r="X255" s="175" t="s">
        <v>7879</v>
      </c>
      <c r="Y255" s="175" t="s">
        <v>7880</v>
      </c>
      <c r="Z255" s="175" t="s">
        <v>7967</v>
      </c>
    </row>
    <row r="256" spans="1:26" s="187" customFormat="1" ht="24.75" customHeight="1" x14ac:dyDescent="0.2">
      <c r="A256" s="171" t="s">
        <v>8299</v>
      </c>
      <c r="B256" s="175">
        <v>700124509</v>
      </c>
      <c r="C256" s="171" t="s">
        <v>81</v>
      </c>
      <c r="D256" s="171" t="s">
        <v>5935</v>
      </c>
      <c r="E256" s="171" t="s">
        <v>7293</v>
      </c>
      <c r="F256" s="171" t="s">
        <v>5936</v>
      </c>
      <c r="G256" s="171" t="s">
        <v>7294</v>
      </c>
      <c r="H256" s="171" t="s">
        <v>5937</v>
      </c>
      <c r="I256" s="171" t="s">
        <v>6743</v>
      </c>
      <c r="J256" s="171" t="s">
        <v>5938</v>
      </c>
      <c r="K256" s="171" t="s">
        <v>5940</v>
      </c>
      <c r="L256" s="171" t="s">
        <v>50</v>
      </c>
      <c r="M256" s="171" t="s">
        <v>5942</v>
      </c>
      <c r="N256" s="171" t="s">
        <v>5941</v>
      </c>
      <c r="O256" s="171" t="s">
        <v>5939</v>
      </c>
      <c r="P256" s="171">
        <v>0</v>
      </c>
      <c r="Q256" s="171">
        <v>93401</v>
      </c>
      <c r="R256" s="171" t="s">
        <v>7380</v>
      </c>
      <c r="S256" s="172">
        <v>37970</v>
      </c>
      <c r="T256" s="171">
        <v>6100</v>
      </c>
      <c r="U256" s="173">
        <v>22811090</v>
      </c>
      <c r="V256" s="173">
        <v>29109465</v>
      </c>
      <c r="W256" s="174">
        <v>44255</v>
      </c>
      <c r="X256" s="175" t="s">
        <v>7879</v>
      </c>
      <c r="Y256" s="175" t="s">
        <v>7880</v>
      </c>
      <c r="Z256" s="175" t="s">
        <v>7933</v>
      </c>
    </row>
    <row r="257" spans="1:26" s="187" customFormat="1" ht="24.75" customHeight="1" x14ac:dyDescent="0.2">
      <c r="A257" s="171" t="s">
        <v>8299</v>
      </c>
      <c r="B257" s="175">
        <v>700124509</v>
      </c>
      <c r="C257" s="171" t="s">
        <v>81</v>
      </c>
      <c r="D257" s="171" t="s">
        <v>5935</v>
      </c>
      <c r="E257" s="171" t="s">
        <v>7293</v>
      </c>
      <c r="F257" s="171" t="s">
        <v>5936</v>
      </c>
      <c r="G257" s="171" t="s">
        <v>7294</v>
      </c>
      <c r="H257" s="171" t="s">
        <v>5937</v>
      </c>
      <c r="I257" s="171" t="s">
        <v>6743</v>
      </c>
      <c r="J257" s="171" t="s">
        <v>5938</v>
      </c>
      <c r="K257" s="171" t="s">
        <v>5940</v>
      </c>
      <c r="L257" s="171" t="s">
        <v>50</v>
      </c>
      <c r="M257" s="171" t="s">
        <v>5942</v>
      </c>
      <c r="N257" s="171" t="s">
        <v>5941</v>
      </c>
      <c r="O257" s="171" t="s">
        <v>5939</v>
      </c>
      <c r="P257" s="171">
        <v>0</v>
      </c>
      <c r="Q257" s="171">
        <v>93401</v>
      </c>
      <c r="R257" s="171" t="s">
        <v>7380</v>
      </c>
      <c r="S257" s="172">
        <v>37970</v>
      </c>
      <c r="T257" s="171">
        <v>6100</v>
      </c>
      <c r="U257" s="173">
        <v>12257640</v>
      </c>
      <c r="V257" s="173">
        <v>20015640</v>
      </c>
      <c r="W257" s="174">
        <v>44255</v>
      </c>
      <c r="X257" s="175" t="s">
        <v>7879</v>
      </c>
      <c r="Y257" s="175" t="s">
        <v>7880</v>
      </c>
      <c r="Z257" s="175" t="s">
        <v>7969</v>
      </c>
    </row>
    <row r="258" spans="1:26" s="187" customFormat="1" ht="24.75" customHeight="1" x14ac:dyDescent="0.2">
      <c r="A258" s="171" t="s">
        <v>8299</v>
      </c>
      <c r="B258" s="175">
        <v>700124509</v>
      </c>
      <c r="C258" s="171" t="s">
        <v>81</v>
      </c>
      <c r="D258" s="171" t="s">
        <v>5935</v>
      </c>
      <c r="E258" s="171" t="s">
        <v>7293</v>
      </c>
      <c r="F258" s="171" t="s">
        <v>5936</v>
      </c>
      <c r="G258" s="171" t="s">
        <v>7294</v>
      </c>
      <c r="H258" s="171" t="s">
        <v>5937</v>
      </c>
      <c r="I258" s="171" t="s">
        <v>6743</v>
      </c>
      <c r="J258" s="171" t="s">
        <v>5938</v>
      </c>
      <c r="K258" s="171" t="s">
        <v>5940</v>
      </c>
      <c r="L258" s="171" t="s">
        <v>50</v>
      </c>
      <c r="M258" s="171" t="s">
        <v>5942</v>
      </c>
      <c r="N258" s="171" t="s">
        <v>5941</v>
      </c>
      <c r="O258" s="171" t="s">
        <v>5939</v>
      </c>
      <c r="P258" s="171">
        <v>0</v>
      </c>
      <c r="Q258" s="171">
        <v>93401</v>
      </c>
      <c r="R258" s="171" t="s">
        <v>7380</v>
      </c>
      <c r="S258" s="172">
        <v>37970</v>
      </c>
      <c r="T258" s="171">
        <v>6100</v>
      </c>
      <c r="U258" s="173">
        <v>0</v>
      </c>
      <c r="V258" s="173">
        <v>6206400</v>
      </c>
      <c r="W258" s="174">
        <v>44255</v>
      </c>
      <c r="X258" s="175" t="s">
        <v>7879</v>
      </c>
      <c r="Y258" s="175" t="s">
        <v>7880</v>
      </c>
      <c r="Z258" s="175" t="s">
        <v>8007</v>
      </c>
    </row>
    <row r="259" spans="1:26" s="187" customFormat="1" ht="24.75" customHeight="1" x14ac:dyDescent="0.2">
      <c r="A259" s="171" t="s">
        <v>8299</v>
      </c>
      <c r="B259" s="175">
        <v>700124509</v>
      </c>
      <c r="C259" s="171" t="s">
        <v>81</v>
      </c>
      <c r="D259" s="171" t="s">
        <v>5935</v>
      </c>
      <c r="E259" s="171" t="s">
        <v>7293</v>
      </c>
      <c r="F259" s="171" t="s">
        <v>5936</v>
      </c>
      <c r="G259" s="171" t="s">
        <v>7294</v>
      </c>
      <c r="H259" s="171" t="s">
        <v>5937</v>
      </c>
      <c r="I259" s="171" t="s">
        <v>6743</v>
      </c>
      <c r="J259" s="171" t="s">
        <v>5938</v>
      </c>
      <c r="K259" s="171" t="s">
        <v>5940</v>
      </c>
      <c r="L259" s="171" t="s">
        <v>50</v>
      </c>
      <c r="M259" s="171" t="s">
        <v>5942</v>
      </c>
      <c r="N259" s="171" t="s">
        <v>5941</v>
      </c>
      <c r="O259" s="171" t="s">
        <v>5939</v>
      </c>
      <c r="P259" s="171">
        <v>0</v>
      </c>
      <c r="Q259" s="171">
        <v>93401</v>
      </c>
      <c r="R259" s="171" t="s">
        <v>7380</v>
      </c>
      <c r="S259" s="172">
        <v>37970</v>
      </c>
      <c r="T259" s="171">
        <v>6100</v>
      </c>
      <c r="U259" s="173">
        <v>13964400</v>
      </c>
      <c r="V259" s="173">
        <v>21722400</v>
      </c>
      <c r="W259" s="174">
        <v>44255</v>
      </c>
      <c r="X259" s="175" t="s">
        <v>7879</v>
      </c>
      <c r="Y259" s="175" t="s">
        <v>7880</v>
      </c>
      <c r="Z259" s="175" t="s">
        <v>6479</v>
      </c>
    </row>
    <row r="260" spans="1:26" s="187" customFormat="1" ht="24.75" customHeight="1" x14ac:dyDescent="0.2">
      <c r="A260" s="171" t="s">
        <v>8299</v>
      </c>
      <c r="B260" s="175">
        <v>700124509</v>
      </c>
      <c r="C260" s="171" t="s">
        <v>81</v>
      </c>
      <c r="D260" s="171" t="s">
        <v>5935</v>
      </c>
      <c r="E260" s="171" t="s">
        <v>7293</v>
      </c>
      <c r="F260" s="171" t="s">
        <v>5936</v>
      </c>
      <c r="G260" s="171" t="s">
        <v>7294</v>
      </c>
      <c r="H260" s="171" t="s">
        <v>5937</v>
      </c>
      <c r="I260" s="171" t="s">
        <v>6743</v>
      </c>
      <c r="J260" s="171" t="s">
        <v>5938</v>
      </c>
      <c r="K260" s="171" t="s">
        <v>5940</v>
      </c>
      <c r="L260" s="171" t="s">
        <v>50</v>
      </c>
      <c r="M260" s="171" t="s">
        <v>5942</v>
      </c>
      <c r="N260" s="171" t="s">
        <v>5941</v>
      </c>
      <c r="O260" s="171" t="s">
        <v>5939</v>
      </c>
      <c r="P260" s="171">
        <v>0</v>
      </c>
      <c r="Q260" s="171">
        <v>93401</v>
      </c>
      <c r="R260" s="171" t="s">
        <v>7380</v>
      </c>
      <c r="S260" s="172">
        <v>37970</v>
      </c>
      <c r="T260" s="171">
        <v>6100</v>
      </c>
      <c r="U260" s="173">
        <v>28240226</v>
      </c>
      <c r="V260" s="173">
        <v>54737160</v>
      </c>
      <c r="W260" s="174">
        <v>44255</v>
      </c>
      <c r="X260" s="175" t="s">
        <v>7879</v>
      </c>
      <c r="Y260" s="175" t="s">
        <v>7880</v>
      </c>
      <c r="Z260" s="175" t="s">
        <v>7965</v>
      </c>
    </row>
    <row r="261" spans="1:26" s="187" customFormat="1" ht="24.75" customHeight="1" x14ac:dyDescent="0.2">
      <c r="A261" s="171" t="s">
        <v>8299</v>
      </c>
      <c r="B261" s="175">
        <v>700124509</v>
      </c>
      <c r="C261" s="171" t="s">
        <v>81</v>
      </c>
      <c r="D261" s="171" t="s">
        <v>5935</v>
      </c>
      <c r="E261" s="171" t="s">
        <v>7293</v>
      </c>
      <c r="F261" s="171" t="s">
        <v>5936</v>
      </c>
      <c r="G261" s="171" t="s">
        <v>7294</v>
      </c>
      <c r="H261" s="171" t="s">
        <v>5937</v>
      </c>
      <c r="I261" s="171" t="s">
        <v>6743</v>
      </c>
      <c r="J261" s="171" t="s">
        <v>5938</v>
      </c>
      <c r="K261" s="171" t="s">
        <v>5940</v>
      </c>
      <c r="L261" s="171" t="s">
        <v>50</v>
      </c>
      <c r="M261" s="171" t="s">
        <v>5942</v>
      </c>
      <c r="N261" s="171" t="s">
        <v>5941</v>
      </c>
      <c r="O261" s="171" t="s">
        <v>5939</v>
      </c>
      <c r="P261" s="171">
        <v>0</v>
      </c>
      <c r="Q261" s="171">
        <v>93401</v>
      </c>
      <c r="R261" s="171" t="s">
        <v>7380</v>
      </c>
      <c r="S261" s="172">
        <v>37970</v>
      </c>
      <c r="T261" s="171">
        <v>6100</v>
      </c>
      <c r="U261" s="173">
        <v>4021127</v>
      </c>
      <c r="V261" s="173">
        <v>8042254</v>
      </c>
      <c r="W261" s="174">
        <v>44255</v>
      </c>
      <c r="X261" s="175" t="s">
        <v>7879</v>
      </c>
      <c r="Y261" s="175" t="s">
        <v>7880</v>
      </c>
      <c r="Z261" s="175" t="s">
        <v>198</v>
      </c>
    </row>
    <row r="262" spans="1:26" s="187" customFormat="1" ht="24.75" customHeight="1" x14ac:dyDescent="0.2">
      <c r="A262" s="171" t="s">
        <v>8299</v>
      </c>
      <c r="B262" s="175">
        <v>700124509</v>
      </c>
      <c r="C262" s="171" t="s">
        <v>81</v>
      </c>
      <c r="D262" s="171" t="s">
        <v>5935</v>
      </c>
      <c r="E262" s="171" t="s">
        <v>7293</v>
      </c>
      <c r="F262" s="171" t="s">
        <v>5936</v>
      </c>
      <c r="G262" s="171" t="s">
        <v>7294</v>
      </c>
      <c r="H262" s="171" t="s">
        <v>5937</v>
      </c>
      <c r="I262" s="171" t="s">
        <v>6743</v>
      </c>
      <c r="J262" s="171" t="s">
        <v>5938</v>
      </c>
      <c r="K262" s="171" t="s">
        <v>5940</v>
      </c>
      <c r="L262" s="171" t="s">
        <v>50</v>
      </c>
      <c r="M262" s="171" t="s">
        <v>5942</v>
      </c>
      <c r="N262" s="171" t="s">
        <v>5941</v>
      </c>
      <c r="O262" s="171" t="s">
        <v>5939</v>
      </c>
      <c r="P262" s="171">
        <v>0</v>
      </c>
      <c r="Q262" s="171">
        <v>93401</v>
      </c>
      <c r="R262" s="171" t="s">
        <v>7380</v>
      </c>
      <c r="S262" s="172">
        <v>37970</v>
      </c>
      <c r="T262" s="171">
        <v>6100</v>
      </c>
      <c r="U262" s="173">
        <v>54110056</v>
      </c>
      <c r="V262" s="173">
        <v>54110056</v>
      </c>
      <c r="W262" s="174">
        <v>44255</v>
      </c>
      <c r="X262" s="175" t="s">
        <v>7879</v>
      </c>
      <c r="Y262" s="175" t="s">
        <v>7880</v>
      </c>
      <c r="Z262" s="175" t="s">
        <v>8657</v>
      </c>
    </row>
    <row r="263" spans="1:26" s="187" customFormat="1" ht="24.75" customHeight="1" x14ac:dyDescent="0.2">
      <c r="A263" s="171" t="s">
        <v>8300</v>
      </c>
      <c r="B263" s="175">
        <v>702758009</v>
      </c>
      <c r="C263" s="171" t="s">
        <v>81</v>
      </c>
      <c r="D263" s="171" t="s">
        <v>5944</v>
      </c>
      <c r="E263" s="171" t="s">
        <v>7757</v>
      </c>
      <c r="F263" s="171" t="s">
        <v>5945</v>
      </c>
      <c r="G263" s="171" t="s">
        <v>7758</v>
      </c>
      <c r="H263" s="171" t="s">
        <v>7759</v>
      </c>
      <c r="I263" s="171" t="s">
        <v>7760</v>
      </c>
      <c r="J263" s="171" t="s">
        <v>7761</v>
      </c>
      <c r="K263" s="171" t="s">
        <v>5946</v>
      </c>
      <c r="L263" s="171" t="s">
        <v>6172</v>
      </c>
      <c r="M263" s="171" t="s">
        <v>5948</v>
      </c>
      <c r="N263" s="171" t="s">
        <v>5947</v>
      </c>
      <c r="O263" s="171" t="s">
        <v>7772</v>
      </c>
      <c r="P263" s="171">
        <v>0</v>
      </c>
      <c r="Q263" s="171">
        <v>93401</v>
      </c>
      <c r="R263" s="171" t="s">
        <v>7719</v>
      </c>
      <c r="S263" s="172">
        <v>37970</v>
      </c>
      <c r="T263" s="171">
        <v>6150</v>
      </c>
      <c r="U263" s="173">
        <v>40871325</v>
      </c>
      <c r="V263" s="173">
        <v>69107505</v>
      </c>
      <c r="W263" s="174">
        <v>44255</v>
      </c>
      <c r="X263" s="175" t="s">
        <v>7879</v>
      </c>
      <c r="Y263" s="175" t="s">
        <v>7880</v>
      </c>
      <c r="Z263" s="175" t="s">
        <v>7938</v>
      </c>
    </row>
    <row r="264" spans="1:26" s="187" customFormat="1" ht="24.75" customHeight="1" x14ac:dyDescent="0.2">
      <c r="A264" s="171" t="s">
        <v>8620</v>
      </c>
      <c r="B264" s="175">
        <v>817325009</v>
      </c>
      <c r="C264" s="171" t="s">
        <v>152</v>
      </c>
      <c r="D264" s="171" t="s">
        <v>5780</v>
      </c>
      <c r="E264" s="171" t="s">
        <v>27</v>
      </c>
      <c r="F264" s="171" t="s">
        <v>154</v>
      </c>
      <c r="G264" s="171" t="s">
        <v>29</v>
      </c>
      <c r="H264" s="171">
        <v>0</v>
      </c>
      <c r="I264" s="171">
        <v>0</v>
      </c>
      <c r="J264" s="171" t="s">
        <v>6451</v>
      </c>
      <c r="K264" s="171" t="s">
        <v>6449</v>
      </c>
      <c r="L264" s="171" t="s">
        <v>51</v>
      </c>
      <c r="M264" s="171" t="s">
        <v>1690</v>
      </c>
      <c r="N264" s="171" t="s">
        <v>6448</v>
      </c>
      <c r="O264" s="171" t="s">
        <v>6450</v>
      </c>
      <c r="P264" s="171">
        <v>0</v>
      </c>
      <c r="Q264" s="171">
        <v>93910</v>
      </c>
      <c r="R264" s="171" t="s">
        <v>6447</v>
      </c>
      <c r="S264" s="172">
        <v>37970</v>
      </c>
      <c r="T264" s="171">
        <v>6350</v>
      </c>
      <c r="U264" s="173">
        <v>0</v>
      </c>
      <c r="V264" s="173">
        <v>0</v>
      </c>
      <c r="W264" s="174">
        <v>44255</v>
      </c>
      <c r="X264" s="175" t="s">
        <v>7879</v>
      </c>
      <c r="Y264" s="175" t="s">
        <v>7880</v>
      </c>
      <c r="Z264" s="175" t="s">
        <v>8008</v>
      </c>
    </row>
    <row r="265" spans="1:26" s="187" customFormat="1" ht="24.75" customHeight="1" x14ac:dyDescent="0.2">
      <c r="A265" s="171" t="s">
        <v>8301</v>
      </c>
      <c r="B265" s="175">
        <v>714506005</v>
      </c>
      <c r="C265" s="171" t="s">
        <v>81</v>
      </c>
      <c r="D265" s="171" t="s">
        <v>1191</v>
      </c>
      <c r="E265" s="171" t="s">
        <v>7510</v>
      </c>
      <c r="F265" s="171" t="s">
        <v>1192</v>
      </c>
      <c r="G265" s="171" t="s">
        <v>7511</v>
      </c>
      <c r="H265" s="171" t="s">
        <v>1193</v>
      </c>
      <c r="I265" s="171" t="s">
        <v>7512</v>
      </c>
      <c r="J265" s="171" t="s">
        <v>6690</v>
      </c>
      <c r="K265" s="171" t="s">
        <v>6914</v>
      </c>
      <c r="L265" s="171" t="s">
        <v>6166</v>
      </c>
      <c r="M265" s="171" t="s">
        <v>1194</v>
      </c>
      <c r="N265" s="171" t="s">
        <v>6688</v>
      </c>
      <c r="O265" s="171" t="s">
        <v>6689</v>
      </c>
      <c r="P265" s="171">
        <v>0</v>
      </c>
      <c r="Q265" s="171">
        <v>93401</v>
      </c>
      <c r="R265" s="171" t="s">
        <v>7486</v>
      </c>
      <c r="S265" s="172">
        <v>37970</v>
      </c>
      <c r="T265" s="171">
        <v>6400</v>
      </c>
      <c r="U265" s="173">
        <v>20693336</v>
      </c>
      <c r="V265" s="173">
        <v>28087396</v>
      </c>
      <c r="W265" s="174">
        <v>44255</v>
      </c>
      <c r="X265" s="175" t="s">
        <v>7879</v>
      </c>
      <c r="Y265" s="175" t="s">
        <v>7880</v>
      </c>
      <c r="Z265" s="175" t="s">
        <v>8009</v>
      </c>
    </row>
    <row r="266" spans="1:26" s="187" customFormat="1" ht="24.75" customHeight="1" x14ac:dyDescent="0.2">
      <c r="A266" s="171" t="s">
        <v>8302</v>
      </c>
      <c r="B266" s="175">
        <v>709836005</v>
      </c>
      <c r="C266" s="171" t="s">
        <v>81</v>
      </c>
      <c r="D266" s="171" t="s">
        <v>1219</v>
      </c>
      <c r="E266" s="171" t="s">
        <v>6266</v>
      </c>
      <c r="F266" s="171" t="s">
        <v>1220</v>
      </c>
      <c r="G266" s="171" t="s">
        <v>7667</v>
      </c>
      <c r="H266" s="171" t="s">
        <v>1221</v>
      </c>
      <c r="I266" s="171" t="s">
        <v>1222</v>
      </c>
      <c r="J266" s="171" t="s">
        <v>1223</v>
      </c>
      <c r="K266" s="171" t="s">
        <v>1224</v>
      </c>
      <c r="L266" s="171" t="s">
        <v>630</v>
      </c>
      <c r="M266" s="171" t="s">
        <v>811</v>
      </c>
      <c r="N266" s="171">
        <v>0</v>
      </c>
      <c r="O266" s="171">
        <v>0</v>
      </c>
      <c r="P266" s="171">
        <v>0</v>
      </c>
      <c r="Q266" s="171">
        <v>93401</v>
      </c>
      <c r="R266" s="171" t="s">
        <v>7688</v>
      </c>
      <c r="S266" s="172">
        <v>37970</v>
      </c>
      <c r="T266" s="171">
        <v>6410</v>
      </c>
      <c r="U266" s="173">
        <v>30314677</v>
      </c>
      <c r="V266" s="173">
        <v>40134740</v>
      </c>
      <c r="W266" s="174">
        <v>44255</v>
      </c>
      <c r="X266" s="175" t="s">
        <v>7879</v>
      </c>
      <c r="Y266" s="175" t="s">
        <v>7880</v>
      </c>
      <c r="Z266" s="175" t="s">
        <v>7939</v>
      </c>
    </row>
    <row r="267" spans="1:26" s="187" customFormat="1" ht="24.75" customHeight="1" x14ac:dyDescent="0.2">
      <c r="A267" s="171" t="s">
        <v>8303</v>
      </c>
      <c r="B267" s="175">
        <v>703130003</v>
      </c>
      <c r="C267" s="171" t="s">
        <v>139</v>
      </c>
      <c r="D267" s="171" t="s">
        <v>5768</v>
      </c>
      <c r="E267" s="171" t="s">
        <v>5756</v>
      </c>
      <c r="F267" s="171" t="s">
        <v>5757</v>
      </c>
      <c r="G267" s="171" t="s">
        <v>29</v>
      </c>
      <c r="H267" s="171">
        <v>0</v>
      </c>
      <c r="I267" s="171">
        <v>0</v>
      </c>
      <c r="J267" s="171" t="s">
        <v>8248</v>
      </c>
      <c r="K267" s="171" t="s">
        <v>5769</v>
      </c>
      <c r="L267" s="171" t="s">
        <v>630</v>
      </c>
      <c r="M267" s="171" t="s">
        <v>6231</v>
      </c>
      <c r="N267" s="171" t="s">
        <v>5770</v>
      </c>
      <c r="O267" s="171" t="s">
        <v>6985</v>
      </c>
      <c r="P267" s="171" t="s">
        <v>8249</v>
      </c>
      <c r="Q267" s="171" t="s">
        <v>5761</v>
      </c>
      <c r="R267" s="171" t="s">
        <v>6986</v>
      </c>
      <c r="S267" s="172">
        <v>37970</v>
      </c>
      <c r="T267" s="171">
        <v>6430</v>
      </c>
      <c r="U267" s="173">
        <v>54944403</v>
      </c>
      <c r="V267" s="173">
        <v>89477247</v>
      </c>
      <c r="W267" s="174">
        <v>44255</v>
      </c>
      <c r="X267" s="175" t="s">
        <v>7879</v>
      </c>
      <c r="Y267" s="175" t="s">
        <v>7880</v>
      </c>
      <c r="Z267" s="175" t="s">
        <v>8010</v>
      </c>
    </row>
    <row r="268" spans="1:26" s="187" customFormat="1" ht="24.75" customHeight="1" x14ac:dyDescent="0.2">
      <c r="A268" s="171" t="s">
        <v>8303</v>
      </c>
      <c r="B268" s="175">
        <v>703130003</v>
      </c>
      <c r="C268" s="171" t="s">
        <v>139</v>
      </c>
      <c r="D268" s="171" t="s">
        <v>5768</v>
      </c>
      <c r="E268" s="171" t="s">
        <v>5756</v>
      </c>
      <c r="F268" s="171" t="s">
        <v>5757</v>
      </c>
      <c r="G268" s="171" t="s">
        <v>29</v>
      </c>
      <c r="H268" s="171">
        <v>0</v>
      </c>
      <c r="I268" s="171">
        <v>0</v>
      </c>
      <c r="J268" s="171" t="s">
        <v>8248</v>
      </c>
      <c r="K268" s="171" t="s">
        <v>5769</v>
      </c>
      <c r="L268" s="171" t="s">
        <v>630</v>
      </c>
      <c r="M268" s="171" t="s">
        <v>6231</v>
      </c>
      <c r="N268" s="171" t="s">
        <v>5770</v>
      </c>
      <c r="O268" s="171" t="s">
        <v>6985</v>
      </c>
      <c r="P268" s="171" t="s">
        <v>8249</v>
      </c>
      <c r="Q268" s="171" t="s">
        <v>5761</v>
      </c>
      <c r="R268" s="171" t="s">
        <v>6986</v>
      </c>
      <c r="S268" s="172">
        <v>37970</v>
      </c>
      <c r="T268" s="171">
        <v>6430</v>
      </c>
      <c r="U268" s="173">
        <v>27208081</v>
      </c>
      <c r="V268" s="173">
        <v>55684375</v>
      </c>
      <c r="W268" s="174">
        <v>44255</v>
      </c>
      <c r="X268" s="175" t="s">
        <v>7879</v>
      </c>
      <c r="Y268" s="175" t="s">
        <v>7880</v>
      </c>
      <c r="Z268" s="175" t="s">
        <v>7887</v>
      </c>
    </row>
    <row r="269" spans="1:26" s="187" customFormat="1" ht="24.75" customHeight="1" x14ac:dyDescent="0.2">
      <c r="A269" s="171" t="s">
        <v>8304</v>
      </c>
      <c r="B269" s="175">
        <v>716316009</v>
      </c>
      <c r="C269" s="171" t="s">
        <v>1579</v>
      </c>
      <c r="D269" s="171" t="s">
        <v>2389</v>
      </c>
      <c r="E269" s="171" t="s">
        <v>7100</v>
      </c>
      <c r="F269" s="171" t="s">
        <v>2390</v>
      </c>
      <c r="G269" s="171" t="s">
        <v>7103</v>
      </c>
      <c r="H269" s="171" t="s">
        <v>2391</v>
      </c>
      <c r="I269" s="171" t="s">
        <v>7104</v>
      </c>
      <c r="J269" s="171" t="s">
        <v>2392</v>
      </c>
      <c r="K269" s="171" t="s">
        <v>7101</v>
      </c>
      <c r="L269" s="171" t="s">
        <v>50</v>
      </c>
      <c r="M269" s="171" t="s">
        <v>730</v>
      </c>
      <c r="N269" s="171" t="s">
        <v>7102</v>
      </c>
      <c r="O269" s="171" t="s">
        <v>4985</v>
      </c>
      <c r="P269" s="171">
        <v>0</v>
      </c>
      <c r="Q269" s="171">
        <v>93401</v>
      </c>
      <c r="R269" s="171" t="s">
        <v>7300</v>
      </c>
      <c r="S269" s="172">
        <v>37970</v>
      </c>
      <c r="T269" s="171">
        <v>6470</v>
      </c>
      <c r="U269" s="173">
        <v>18619200</v>
      </c>
      <c r="V269" s="173">
        <v>24049800</v>
      </c>
      <c r="W269" s="174">
        <v>44255</v>
      </c>
      <c r="X269" s="175" t="s">
        <v>7879</v>
      </c>
      <c r="Y269" s="175" t="s">
        <v>7880</v>
      </c>
      <c r="Z269" s="175" t="s">
        <v>7895</v>
      </c>
    </row>
    <row r="270" spans="1:26" s="187" customFormat="1" ht="24.75" customHeight="1" x14ac:dyDescent="0.2">
      <c r="A270" s="171" t="s">
        <v>8304</v>
      </c>
      <c r="B270" s="175">
        <v>716316009</v>
      </c>
      <c r="C270" s="171" t="s">
        <v>1579</v>
      </c>
      <c r="D270" s="171" t="s">
        <v>2389</v>
      </c>
      <c r="E270" s="171" t="s">
        <v>7100</v>
      </c>
      <c r="F270" s="171" t="s">
        <v>2390</v>
      </c>
      <c r="G270" s="171" t="s">
        <v>7103</v>
      </c>
      <c r="H270" s="171" t="s">
        <v>2391</v>
      </c>
      <c r="I270" s="171" t="s">
        <v>7104</v>
      </c>
      <c r="J270" s="171" t="s">
        <v>2392</v>
      </c>
      <c r="K270" s="171" t="s">
        <v>7101</v>
      </c>
      <c r="L270" s="171" t="s">
        <v>50</v>
      </c>
      <c r="M270" s="171" t="s">
        <v>730</v>
      </c>
      <c r="N270" s="171" t="s">
        <v>7102</v>
      </c>
      <c r="O270" s="171" t="s">
        <v>4985</v>
      </c>
      <c r="P270" s="171">
        <v>0</v>
      </c>
      <c r="Q270" s="171">
        <v>93401</v>
      </c>
      <c r="R270" s="171" t="s">
        <v>7300</v>
      </c>
      <c r="S270" s="172">
        <v>37970</v>
      </c>
      <c r="T270" s="171">
        <v>6470</v>
      </c>
      <c r="U270" s="173">
        <v>55897769</v>
      </c>
      <c r="V270" s="173">
        <v>93565445</v>
      </c>
      <c r="W270" s="174">
        <v>44255</v>
      </c>
      <c r="X270" s="175" t="s">
        <v>7879</v>
      </c>
      <c r="Y270" s="175" t="s">
        <v>7880</v>
      </c>
      <c r="Z270" s="175" t="s">
        <v>7942</v>
      </c>
    </row>
    <row r="271" spans="1:26" s="187" customFormat="1" ht="24.75" customHeight="1" x14ac:dyDescent="0.2">
      <c r="A271" s="171" t="s">
        <v>8304</v>
      </c>
      <c r="B271" s="175">
        <v>716316009</v>
      </c>
      <c r="C271" s="171" t="s">
        <v>1579</v>
      </c>
      <c r="D271" s="171" t="s">
        <v>2389</v>
      </c>
      <c r="E271" s="171" t="s">
        <v>7100</v>
      </c>
      <c r="F271" s="171" t="s">
        <v>2390</v>
      </c>
      <c r="G271" s="171" t="s">
        <v>7103</v>
      </c>
      <c r="H271" s="171" t="s">
        <v>2391</v>
      </c>
      <c r="I271" s="171" t="s">
        <v>7104</v>
      </c>
      <c r="J271" s="171" t="s">
        <v>2392</v>
      </c>
      <c r="K271" s="171" t="s">
        <v>7101</v>
      </c>
      <c r="L271" s="171" t="s">
        <v>50</v>
      </c>
      <c r="M271" s="171" t="s">
        <v>730</v>
      </c>
      <c r="N271" s="171" t="s">
        <v>7102</v>
      </c>
      <c r="O271" s="171" t="s">
        <v>4985</v>
      </c>
      <c r="P271" s="171">
        <v>0</v>
      </c>
      <c r="Q271" s="171">
        <v>93401</v>
      </c>
      <c r="R271" s="171" t="s">
        <v>7300</v>
      </c>
      <c r="S271" s="172">
        <v>37970</v>
      </c>
      <c r="T271" s="171">
        <v>6470</v>
      </c>
      <c r="U271" s="173">
        <v>13708386</v>
      </c>
      <c r="V271" s="173">
        <v>29610113</v>
      </c>
      <c r="W271" s="174">
        <v>44255</v>
      </c>
      <c r="X271" s="175" t="s">
        <v>7879</v>
      </c>
      <c r="Y271" s="175" t="s">
        <v>7880</v>
      </c>
      <c r="Z271" s="175" t="s">
        <v>7913</v>
      </c>
    </row>
    <row r="272" spans="1:26" s="187" customFormat="1" ht="24.75" customHeight="1" x14ac:dyDescent="0.2">
      <c r="A272" s="171" t="s">
        <v>8304</v>
      </c>
      <c r="B272" s="175">
        <v>716316009</v>
      </c>
      <c r="C272" s="171" t="s">
        <v>1579</v>
      </c>
      <c r="D272" s="171" t="s">
        <v>2389</v>
      </c>
      <c r="E272" s="171" t="s">
        <v>7100</v>
      </c>
      <c r="F272" s="171" t="s">
        <v>2390</v>
      </c>
      <c r="G272" s="171" t="s">
        <v>7103</v>
      </c>
      <c r="H272" s="171" t="s">
        <v>2391</v>
      </c>
      <c r="I272" s="171" t="s">
        <v>7104</v>
      </c>
      <c r="J272" s="171" t="s">
        <v>2392</v>
      </c>
      <c r="K272" s="171" t="s">
        <v>7101</v>
      </c>
      <c r="L272" s="171" t="s">
        <v>50</v>
      </c>
      <c r="M272" s="171" t="s">
        <v>730</v>
      </c>
      <c r="N272" s="171" t="s">
        <v>7102</v>
      </c>
      <c r="O272" s="171" t="s">
        <v>4985</v>
      </c>
      <c r="P272" s="171">
        <v>0</v>
      </c>
      <c r="Q272" s="171">
        <v>93401</v>
      </c>
      <c r="R272" s="171" t="s">
        <v>7300</v>
      </c>
      <c r="S272" s="172">
        <v>37970</v>
      </c>
      <c r="T272" s="171">
        <v>6470</v>
      </c>
      <c r="U272" s="173">
        <v>51065225</v>
      </c>
      <c r="V272" s="173">
        <v>101886676</v>
      </c>
      <c r="W272" s="174">
        <v>44255</v>
      </c>
      <c r="X272" s="175" t="s">
        <v>7879</v>
      </c>
      <c r="Y272" s="175" t="s">
        <v>7880</v>
      </c>
      <c r="Z272" s="175" t="s">
        <v>250</v>
      </c>
    </row>
    <row r="273" spans="1:26" s="187" customFormat="1" ht="24.75" customHeight="1" x14ac:dyDescent="0.2">
      <c r="A273" s="171" t="s">
        <v>8304</v>
      </c>
      <c r="B273" s="175">
        <v>716316009</v>
      </c>
      <c r="C273" s="171" t="s">
        <v>1579</v>
      </c>
      <c r="D273" s="171" t="s">
        <v>2389</v>
      </c>
      <c r="E273" s="171" t="s">
        <v>7100</v>
      </c>
      <c r="F273" s="171" t="s">
        <v>2390</v>
      </c>
      <c r="G273" s="171" t="s">
        <v>7103</v>
      </c>
      <c r="H273" s="171" t="s">
        <v>2391</v>
      </c>
      <c r="I273" s="171" t="s">
        <v>7104</v>
      </c>
      <c r="J273" s="171" t="s">
        <v>2392</v>
      </c>
      <c r="K273" s="171" t="s">
        <v>7101</v>
      </c>
      <c r="L273" s="171" t="s">
        <v>50</v>
      </c>
      <c r="M273" s="171" t="s">
        <v>730</v>
      </c>
      <c r="N273" s="171" t="s">
        <v>7102</v>
      </c>
      <c r="O273" s="171" t="s">
        <v>4985</v>
      </c>
      <c r="P273" s="171">
        <v>0</v>
      </c>
      <c r="Q273" s="171">
        <v>93401</v>
      </c>
      <c r="R273" s="171" t="s">
        <v>7300</v>
      </c>
      <c r="S273" s="172">
        <v>37970</v>
      </c>
      <c r="T273" s="171">
        <v>6470</v>
      </c>
      <c r="U273" s="173">
        <v>24049800</v>
      </c>
      <c r="V273" s="173">
        <v>40083000</v>
      </c>
      <c r="W273" s="174">
        <v>44255</v>
      </c>
      <c r="X273" s="175" t="s">
        <v>7879</v>
      </c>
      <c r="Y273" s="175" t="s">
        <v>7880</v>
      </c>
      <c r="Z273" s="175" t="s">
        <v>7978</v>
      </c>
    </row>
    <row r="274" spans="1:26" s="187" customFormat="1" ht="24.75" customHeight="1" x14ac:dyDescent="0.2">
      <c r="A274" s="171" t="s">
        <v>8304</v>
      </c>
      <c r="B274" s="175">
        <v>716316009</v>
      </c>
      <c r="C274" s="171" t="s">
        <v>1579</v>
      </c>
      <c r="D274" s="171" t="s">
        <v>2389</v>
      </c>
      <c r="E274" s="171" t="s">
        <v>7100</v>
      </c>
      <c r="F274" s="171" t="s">
        <v>2390</v>
      </c>
      <c r="G274" s="171" t="s">
        <v>7103</v>
      </c>
      <c r="H274" s="171" t="s">
        <v>2391</v>
      </c>
      <c r="I274" s="171" t="s">
        <v>7104</v>
      </c>
      <c r="J274" s="171" t="s">
        <v>2392</v>
      </c>
      <c r="K274" s="171" t="s">
        <v>7101</v>
      </c>
      <c r="L274" s="171" t="s">
        <v>50</v>
      </c>
      <c r="M274" s="171" t="s">
        <v>730</v>
      </c>
      <c r="N274" s="171" t="s">
        <v>7102</v>
      </c>
      <c r="O274" s="171" t="s">
        <v>4985</v>
      </c>
      <c r="P274" s="171">
        <v>0</v>
      </c>
      <c r="Q274" s="171">
        <v>93401</v>
      </c>
      <c r="R274" s="171" t="s">
        <v>7300</v>
      </c>
      <c r="S274" s="172">
        <v>37970</v>
      </c>
      <c r="T274" s="171">
        <v>6470</v>
      </c>
      <c r="U274" s="173">
        <v>29389890</v>
      </c>
      <c r="V274" s="173">
        <v>58779780</v>
      </c>
      <c r="W274" s="174">
        <v>44255</v>
      </c>
      <c r="X274" s="175" t="s">
        <v>7879</v>
      </c>
      <c r="Y274" s="175" t="s">
        <v>7880</v>
      </c>
      <c r="Z274" s="175" t="s">
        <v>7921</v>
      </c>
    </row>
    <row r="275" spans="1:26" s="187" customFormat="1" ht="24.75" customHeight="1" x14ac:dyDescent="0.2">
      <c r="A275" s="171" t="s">
        <v>8304</v>
      </c>
      <c r="B275" s="175">
        <v>716316009</v>
      </c>
      <c r="C275" s="171" t="s">
        <v>1579</v>
      </c>
      <c r="D275" s="171" t="s">
        <v>2389</v>
      </c>
      <c r="E275" s="171" t="s">
        <v>7100</v>
      </c>
      <c r="F275" s="171" t="s">
        <v>2390</v>
      </c>
      <c r="G275" s="171" t="s">
        <v>7103</v>
      </c>
      <c r="H275" s="171" t="s">
        <v>2391</v>
      </c>
      <c r="I275" s="171" t="s">
        <v>7104</v>
      </c>
      <c r="J275" s="171" t="s">
        <v>2392</v>
      </c>
      <c r="K275" s="171" t="s">
        <v>7101</v>
      </c>
      <c r="L275" s="171" t="s">
        <v>50</v>
      </c>
      <c r="M275" s="171" t="s">
        <v>730</v>
      </c>
      <c r="N275" s="171" t="s">
        <v>7102</v>
      </c>
      <c r="O275" s="171" t="s">
        <v>4985</v>
      </c>
      <c r="P275" s="171">
        <v>0</v>
      </c>
      <c r="Q275" s="171">
        <v>93401</v>
      </c>
      <c r="R275" s="171" t="s">
        <v>7300</v>
      </c>
      <c r="S275" s="172">
        <v>37970</v>
      </c>
      <c r="T275" s="171">
        <v>6470</v>
      </c>
      <c r="U275" s="173">
        <v>12024900</v>
      </c>
      <c r="V275" s="173">
        <v>24049800</v>
      </c>
      <c r="W275" s="174">
        <v>44255</v>
      </c>
      <c r="X275" s="175" t="s">
        <v>7879</v>
      </c>
      <c r="Y275" s="175" t="s">
        <v>7880</v>
      </c>
      <c r="Z275" s="175" t="s">
        <v>8011</v>
      </c>
    </row>
    <row r="276" spans="1:26" s="187" customFormat="1" ht="24.75" customHeight="1" x14ac:dyDescent="0.2">
      <c r="A276" s="171" t="s">
        <v>8304</v>
      </c>
      <c r="B276" s="175">
        <v>716316009</v>
      </c>
      <c r="C276" s="171" t="s">
        <v>1579</v>
      </c>
      <c r="D276" s="171" t="s">
        <v>2389</v>
      </c>
      <c r="E276" s="171" t="s">
        <v>7100</v>
      </c>
      <c r="F276" s="171" t="s">
        <v>2390</v>
      </c>
      <c r="G276" s="171" t="s">
        <v>7103</v>
      </c>
      <c r="H276" s="171" t="s">
        <v>2391</v>
      </c>
      <c r="I276" s="171" t="s">
        <v>7104</v>
      </c>
      <c r="J276" s="171" t="s">
        <v>2392</v>
      </c>
      <c r="K276" s="171" t="s">
        <v>7101</v>
      </c>
      <c r="L276" s="171" t="s">
        <v>50</v>
      </c>
      <c r="M276" s="171" t="s">
        <v>730</v>
      </c>
      <c r="N276" s="171" t="s">
        <v>7102</v>
      </c>
      <c r="O276" s="171" t="s">
        <v>4985</v>
      </c>
      <c r="P276" s="171">
        <v>0</v>
      </c>
      <c r="Q276" s="171">
        <v>93401</v>
      </c>
      <c r="R276" s="171" t="s">
        <v>7300</v>
      </c>
      <c r="S276" s="172">
        <v>37970</v>
      </c>
      <c r="T276" s="171">
        <v>6470</v>
      </c>
      <c r="U276" s="173">
        <v>105883770</v>
      </c>
      <c r="V276" s="173">
        <v>179882160</v>
      </c>
      <c r="W276" s="174">
        <v>44255</v>
      </c>
      <c r="X276" s="175" t="s">
        <v>7879</v>
      </c>
      <c r="Y276" s="175" t="s">
        <v>7880</v>
      </c>
      <c r="Z276" s="175" t="s">
        <v>7927</v>
      </c>
    </row>
    <row r="277" spans="1:26" s="187" customFormat="1" ht="24.75" customHeight="1" x14ac:dyDescent="0.2">
      <c r="A277" s="171" t="s">
        <v>8304</v>
      </c>
      <c r="B277" s="175">
        <v>716316009</v>
      </c>
      <c r="C277" s="171" t="s">
        <v>1579</v>
      </c>
      <c r="D277" s="171" t="s">
        <v>2389</v>
      </c>
      <c r="E277" s="171" t="s">
        <v>7100</v>
      </c>
      <c r="F277" s="171" t="s">
        <v>2390</v>
      </c>
      <c r="G277" s="171" t="s">
        <v>7103</v>
      </c>
      <c r="H277" s="171" t="s">
        <v>2391</v>
      </c>
      <c r="I277" s="171" t="s">
        <v>7104</v>
      </c>
      <c r="J277" s="171" t="s">
        <v>2392</v>
      </c>
      <c r="K277" s="171" t="s">
        <v>7101</v>
      </c>
      <c r="L277" s="171" t="s">
        <v>50</v>
      </c>
      <c r="M277" s="171" t="s">
        <v>730</v>
      </c>
      <c r="N277" s="171" t="s">
        <v>7102</v>
      </c>
      <c r="O277" s="171" t="s">
        <v>4985</v>
      </c>
      <c r="P277" s="171">
        <v>0</v>
      </c>
      <c r="Q277" s="171">
        <v>93401</v>
      </c>
      <c r="R277" s="171" t="s">
        <v>7300</v>
      </c>
      <c r="S277" s="172">
        <v>37970</v>
      </c>
      <c r="T277" s="171">
        <v>6470</v>
      </c>
      <c r="U277" s="173">
        <v>15537032</v>
      </c>
      <c r="V277" s="173">
        <v>31512133</v>
      </c>
      <c r="W277" s="174">
        <v>44255</v>
      </c>
      <c r="X277" s="175" t="s">
        <v>7879</v>
      </c>
      <c r="Y277" s="175" t="s">
        <v>7880</v>
      </c>
      <c r="Z277" s="175" t="s">
        <v>7967</v>
      </c>
    </row>
    <row r="278" spans="1:26" s="187" customFormat="1" ht="24.75" customHeight="1" x14ac:dyDescent="0.2">
      <c r="A278" s="171" t="s">
        <v>8304</v>
      </c>
      <c r="B278" s="175">
        <v>716316009</v>
      </c>
      <c r="C278" s="171" t="s">
        <v>1579</v>
      </c>
      <c r="D278" s="171" t="s">
        <v>2389</v>
      </c>
      <c r="E278" s="171" t="s">
        <v>7100</v>
      </c>
      <c r="F278" s="171" t="s">
        <v>2390</v>
      </c>
      <c r="G278" s="171" t="s">
        <v>7103</v>
      </c>
      <c r="H278" s="171" t="s">
        <v>2391</v>
      </c>
      <c r="I278" s="171" t="s">
        <v>7104</v>
      </c>
      <c r="J278" s="171" t="s">
        <v>2392</v>
      </c>
      <c r="K278" s="171" t="s">
        <v>7101</v>
      </c>
      <c r="L278" s="171" t="s">
        <v>50</v>
      </c>
      <c r="M278" s="171" t="s">
        <v>730</v>
      </c>
      <c r="N278" s="171" t="s">
        <v>7102</v>
      </c>
      <c r="O278" s="171" t="s">
        <v>4985</v>
      </c>
      <c r="P278" s="171">
        <v>0</v>
      </c>
      <c r="Q278" s="171">
        <v>93401</v>
      </c>
      <c r="R278" s="171" t="s">
        <v>7300</v>
      </c>
      <c r="S278" s="172">
        <v>37970</v>
      </c>
      <c r="T278" s="171">
        <v>6470</v>
      </c>
      <c r="U278" s="173">
        <v>9138924</v>
      </c>
      <c r="V278" s="173">
        <v>18277848</v>
      </c>
      <c r="W278" s="174">
        <v>44255</v>
      </c>
      <c r="X278" s="175" t="s">
        <v>7879</v>
      </c>
      <c r="Y278" s="175" t="s">
        <v>7880</v>
      </c>
      <c r="Z278" s="175" t="s">
        <v>7968</v>
      </c>
    </row>
    <row r="279" spans="1:26" s="187" customFormat="1" ht="24.75" customHeight="1" x14ac:dyDescent="0.2">
      <c r="A279" s="171" t="s">
        <v>8304</v>
      </c>
      <c r="B279" s="175">
        <v>716316009</v>
      </c>
      <c r="C279" s="171" t="s">
        <v>1579</v>
      </c>
      <c r="D279" s="171" t="s">
        <v>2389</v>
      </c>
      <c r="E279" s="171" t="s">
        <v>7100</v>
      </c>
      <c r="F279" s="171" t="s">
        <v>2390</v>
      </c>
      <c r="G279" s="171" t="s">
        <v>7103</v>
      </c>
      <c r="H279" s="171" t="s">
        <v>2391</v>
      </c>
      <c r="I279" s="171" t="s">
        <v>7104</v>
      </c>
      <c r="J279" s="171" t="s">
        <v>2392</v>
      </c>
      <c r="K279" s="171" t="s">
        <v>7101</v>
      </c>
      <c r="L279" s="171" t="s">
        <v>50</v>
      </c>
      <c r="M279" s="171" t="s">
        <v>730</v>
      </c>
      <c r="N279" s="171" t="s">
        <v>7102</v>
      </c>
      <c r="O279" s="171" t="s">
        <v>4985</v>
      </c>
      <c r="P279" s="171">
        <v>0</v>
      </c>
      <c r="Q279" s="171">
        <v>93401</v>
      </c>
      <c r="R279" s="171" t="s">
        <v>7300</v>
      </c>
      <c r="S279" s="172">
        <v>37970</v>
      </c>
      <c r="T279" s="171">
        <v>6470</v>
      </c>
      <c r="U279" s="173">
        <v>68160284</v>
      </c>
      <c r="V279" s="173">
        <v>98675084</v>
      </c>
      <c r="W279" s="174">
        <v>44255</v>
      </c>
      <c r="X279" s="175" t="s">
        <v>7879</v>
      </c>
      <c r="Y279" s="175" t="s">
        <v>7880</v>
      </c>
      <c r="Z279" s="175" t="s">
        <v>7969</v>
      </c>
    </row>
    <row r="280" spans="1:26" s="187" customFormat="1" ht="24.75" customHeight="1" x14ac:dyDescent="0.2">
      <c r="A280" s="171" t="s">
        <v>8304</v>
      </c>
      <c r="B280" s="175">
        <v>716316009</v>
      </c>
      <c r="C280" s="171" t="s">
        <v>1579</v>
      </c>
      <c r="D280" s="171" t="s">
        <v>2389</v>
      </c>
      <c r="E280" s="171" t="s">
        <v>7100</v>
      </c>
      <c r="F280" s="171" t="s">
        <v>2390</v>
      </c>
      <c r="G280" s="171" t="s">
        <v>7103</v>
      </c>
      <c r="H280" s="171" t="s">
        <v>2391</v>
      </c>
      <c r="I280" s="171" t="s">
        <v>7104</v>
      </c>
      <c r="J280" s="171" t="s">
        <v>2392</v>
      </c>
      <c r="K280" s="171" t="s">
        <v>7101</v>
      </c>
      <c r="L280" s="171" t="s">
        <v>50</v>
      </c>
      <c r="M280" s="171" t="s">
        <v>730</v>
      </c>
      <c r="N280" s="171" t="s">
        <v>7102</v>
      </c>
      <c r="O280" s="171" t="s">
        <v>4985</v>
      </c>
      <c r="P280" s="171">
        <v>0</v>
      </c>
      <c r="Q280" s="171">
        <v>93401</v>
      </c>
      <c r="R280" s="171" t="s">
        <v>7300</v>
      </c>
      <c r="S280" s="172">
        <v>37970</v>
      </c>
      <c r="T280" s="171">
        <v>6470</v>
      </c>
      <c r="U280" s="173">
        <v>21577584</v>
      </c>
      <c r="V280" s="173">
        <v>21577584</v>
      </c>
      <c r="W280" s="174">
        <v>44255</v>
      </c>
      <c r="X280" s="175" t="s">
        <v>7879</v>
      </c>
      <c r="Y280" s="175" t="s">
        <v>7880</v>
      </c>
      <c r="Z280" s="175" t="s">
        <v>7934</v>
      </c>
    </row>
    <row r="281" spans="1:26" s="187" customFormat="1" ht="24.75" customHeight="1" x14ac:dyDescent="0.2">
      <c r="A281" s="171" t="s">
        <v>8304</v>
      </c>
      <c r="B281" s="175">
        <v>716316009</v>
      </c>
      <c r="C281" s="171" t="s">
        <v>1579</v>
      </c>
      <c r="D281" s="171" t="s">
        <v>2389</v>
      </c>
      <c r="E281" s="171" t="s">
        <v>7100</v>
      </c>
      <c r="F281" s="171" t="s">
        <v>2390</v>
      </c>
      <c r="G281" s="171" t="s">
        <v>7103</v>
      </c>
      <c r="H281" s="171" t="s">
        <v>2391</v>
      </c>
      <c r="I281" s="171" t="s">
        <v>7104</v>
      </c>
      <c r="J281" s="171" t="s">
        <v>2392</v>
      </c>
      <c r="K281" s="171" t="s">
        <v>7101</v>
      </c>
      <c r="L281" s="171" t="s">
        <v>50</v>
      </c>
      <c r="M281" s="171" t="s">
        <v>730</v>
      </c>
      <c r="N281" s="171" t="s">
        <v>7102</v>
      </c>
      <c r="O281" s="171" t="s">
        <v>4985</v>
      </c>
      <c r="P281" s="171">
        <v>0</v>
      </c>
      <c r="Q281" s="171">
        <v>93401</v>
      </c>
      <c r="R281" s="171" t="s">
        <v>7300</v>
      </c>
      <c r="S281" s="172">
        <v>37970</v>
      </c>
      <c r="T281" s="171">
        <v>6470</v>
      </c>
      <c r="U281" s="173">
        <v>8009235</v>
      </c>
      <c r="V281" s="173">
        <v>16018470</v>
      </c>
      <c r="W281" s="174">
        <v>44255</v>
      </c>
      <c r="X281" s="175" t="s">
        <v>7879</v>
      </c>
      <c r="Y281" s="175" t="s">
        <v>7880</v>
      </c>
      <c r="Z281" s="175" t="s">
        <v>7935</v>
      </c>
    </row>
    <row r="282" spans="1:26" s="187" customFormat="1" ht="24.75" customHeight="1" x14ac:dyDescent="0.2">
      <c r="A282" s="171" t="s">
        <v>8304</v>
      </c>
      <c r="B282" s="175">
        <v>716316009</v>
      </c>
      <c r="C282" s="171" t="s">
        <v>1579</v>
      </c>
      <c r="D282" s="171" t="s">
        <v>2389</v>
      </c>
      <c r="E282" s="171" t="s">
        <v>7100</v>
      </c>
      <c r="F282" s="171" t="s">
        <v>2390</v>
      </c>
      <c r="G282" s="171" t="s">
        <v>7103</v>
      </c>
      <c r="H282" s="171" t="s">
        <v>2391</v>
      </c>
      <c r="I282" s="171" t="s">
        <v>7104</v>
      </c>
      <c r="J282" s="171" t="s">
        <v>2392</v>
      </c>
      <c r="K282" s="171" t="s">
        <v>7101</v>
      </c>
      <c r="L282" s="171" t="s">
        <v>50</v>
      </c>
      <c r="M282" s="171" t="s">
        <v>730</v>
      </c>
      <c r="N282" s="171" t="s">
        <v>7102</v>
      </c>
      <c r="O282" s="171" t="s">
        <v>4985</v>
      </c>
      <c r="P282" s="171">
        <v>0</v>
      </c>
      <c r="Q282" s="171">
        <v>93401</v>
      </c>
      <c r="R282" s="171" t="s">
        <v>7300</v>
      </c>
      <c r="S282" s="172">
        <v>37970</v>
      </c>
      <c r="T282" s="171">
        <v>6470</v>
      </c>
      <c r="U282" s="173">
        <v>10100916</v>
      </c>
      <c r="V282" s="173">
        <v>19720836</v>
      </c>
      <c r="W282" s="174">
        <v>44255</v>
      </c>
      <c r="X282" s="175" t="s">
        <v>7879</v>
      </c>
      <c r="Y282" s="175" t="s">
        <v>7880</v>
      </c>
      <c r="Z282" s="175" t="s">
        <v>7982</v>
      </c>
    </row>
    <row r="283" spans="1:26" s="187" customFormat="1" ht="24.75" customHeight="1" x14ac:dyDescent="0.2">
      <c r="A283" s="171" t="s">
        <v>8304</v>
      </c>
      <c r="B283" s="175">
        <v>716316009</v>
      </c>
      <c r="C283" s="171" t="s">
        <v>1579</v>
      </c>
      <c r="D283" s="171" t="s">
        <v>2389</v>
      </c>
      <c r="E283" s="171" t="s">
        <v>7100</v>
      </c>
      <c r="F283" s="171" t="s">
        <v>2390</v>
      </c>
      <c r="G283" s="171" t="s">
        <v>7103</v>
      </c>
      <c r="H283" s="171" t="s">
        <v>2391</v>
      </c>
      <c r="I283" s="171" t="s">
        <v>7104</v>
      </c>
      <c r="J283" s="171" t="s">
        <v>2392</v>
      </c>
      <c r="K283" s="171" t="s">
        <v>7101</v>
      </c>
      <c r="L283" s="171" t="s">
        <v>50</v>
      </c>
      <c r="M283" s="171" t="s">
        <v>730</v>
      </c>
      <c r="N283" s="171" t="s">
        <v>7102</v>
      </c>
      <c r="O283" s="171" t="s">
        <v>4985</v>
      </c>
      <c r="P283" s="171">
        <v>0</v>
      </c>
      <c r="Q283" s="171">
        <v>93401</v>
      </c>
      <c r="R283" s="171" t="s">
        <v>7300</v>
      </c>
      <c r="S283" s="172">
        <v>37970</v>
      </c>
      <c r="T283" s="171">
        <v>6470</v>
      </c>
      <c r="U283" s="173">
        <v>12024900</v>
      </c>
      <c r="V283" s="173">
        <v>24049800</v>
      </c>
      <c r="W283" s="174">
        <v>44255</v>
      </c>
      <c r="X283" s="175" t="s">
        <v>7879</v>
      </c>
      <c r="Y283" s="175" t="s">
        <v>7880</v>
      </c>
      <c r="Z283" s="175" t="s">
        <v>7989</v>
      </c>
    </row>
    <row r="284" spans="1:26" s="187" customFormat="1" ht="24.75" customHeight="1" x14ac:dyDescent="0.2">
      <c r="A284" s="171" t="s">
        <v>8304</v>
      </c>
      <c r="B284" s="175">
        <v>716316009</v>
      </c>
      <c r="C284" s="171" t="s">
        <v>1579</v>
      </c>
      <c r="D284" s="171" t="s">
        <v>2389</v>
      </c>
      <c r="E284" s="171" t="s">
        <v>7100</v>
      </c>
      <c r="F284" s="171" t="s">
        <v>2390</v>
      </c>
      <c r="G284" s="171" t="s">
        <v>7103</v>
      </c>
      <c r="H284" s="171" t="s">
        <v>2391</v>
      </c>
      <c r="I284" s="171" t="s">
        <v>7104</v>
      </c>
      <c r="J284" s="171" t="s">
        <v>2392</v>
      </c>
      <c r="K284" s="171" t="s">
        <v>7101</v>
      </c>
      <c r="L284" s="171" t="s">
        <v>50</v>
      </c>
      <c r="M284" s="171" t="s">
        <v>730</v>
      </c>
      <c r="N284" s="171" t="s">
        <v>7102</v>
      </c>
      <c r="O284" s="171" t="s">
        <v>4985</v>
      </c>
      <c r="P284" s="171">
        <v>0</v>
      </c>
      <c r="Q284" s="171">
        <v>93401</v>
      </c>
      <c r="R284" s="171" t="s">
        <v>7300</v>
      </c>
      <c r="S284" s="172">
        <v>37970</v>
      </c>
      <c r="T284" s="171">
        <v>6470</v>
      </c>
      <c r="U284" s="173">
        <v>0</v>
      </c>
      <c r="V284" s="173">
        <v>25972488</v>
      </c>
      <c r="W284" s="174">
        <v>44255</v>
      </c>
      <c r="X284" s="175" t="s">
        <v>7879</v>
      </c>
      <c r="Y284" s="175" t="s">
        <v>7880</v>
      </c>
      <c r="Z284" s="175" t="s">
        <v>7936</v>
      </c>
    </row>
    <row r="285" spans="1:26" s="187" customFormat="1" ht="24.75" customHeight="1" x14ac:dyDescent="0.2">
      <c r="A285" s="171" t="s">
        <v>8304</v>
      </c>
      <c r="B285" s="175">
        <v>716316009</v>
      </c>
      <c r="C285" s="171" t="s">
        <v>1579</v>
      </c>
      <c r="D285" s="171" t="s">
        <v>2389</v>
      </c>
      <c r="E285" s="171" t="s">
        <v>7100</v>
      </c>
      <c r="F285" s="171" t="s">
        <v>2390</v>
      </c>
      <c r="G285" s="171" t="s">
        <v>7103</v>
      </c>
      <c r="H285" s="171" t="s">
        <v>2391</v>
      </c>
      <c r="I285" s="171" t="s">
        <v>7104</v>
      </c>
      <c r="J285" s="171" t="s">
        <v>2392</v>
      </c>
      <c r="K285" s="171" t="s">
        <v>7101</v>
      </c>
      <c r="L285" s="171" t="s">
        <v>50</v>
      </c>
      <c r="M285" s="171" t="s">
        <v>730</v>
      </c>
      <c r="N285" s="171" t="s">
        <v>7102</v>
      </c>
      <c r="O285" s="171" t="s">
        <v>4985</v>
      </c>
      <c r="P285" s="171">
        <v>0</v>
      </c>
      <c r="Q285" s="171">
        <v>93401</v>
      </c>
      <c r="R285" s="171" t="s">
        <v>7300</v>
      </c>
      <c r="S285" s="172">
        <v>37970</v>
      </c>
      <c r="T285" s="171">
        <v>6470</v>
      </c>
      <c r="U285" s="173">
        <v>41042406</v>
      </c>
      <c r="V285" s="173">
        <v>70432296</v>
      </c>
      <c r="W285" s="174">
        <v>44255</v>
      </c>
      <c r="X285" s="175" t="s">
        <v>7879</v>
      </c>
      <c r="Y285" s="175" t="s">
        <v>7880</v>
      </c>
      <c r="Z285" s="175" t="s">
        <v>7937</v>
      </c>
    </row>
    <row r="286" spans="1:26" s="187" customFormat="1" ht="24.75" customHeight="1" x14ac:dyDescent="0.2">
      <c r="A286" s="171" t="s">
        <v>8304</v>
      </c>
      <c r="B286" s="175">
        <v>716316009</v>
      </c>
      <c r="C286" s="171" t="s">
        <v>1579</v>
      </c>
      <c r="D286" s="171" t="s">
        <v>2389</v>
      </c>
      <c r="E286" s="171" t="s">
        <v>7100</v>
      </c>
      <c r="F286" s="171" t="s">
        <v>2390</v>
      </c>
      <c r="G286" s="171" t="s">
        <v>7103</v>
      </c>
      <c r="H286" s="171" t="s">
        <v>2391</v>
      </c>
      <c r="I286" s="171" t="s">
        <v>7104</v>
      </c>
      <c r="J286" s="171" t="s">
        <v>2392</v>
      </c>
      <c r="K286" s="171" t="s">
        <v>7101</v>
      </c>
      <c r="L286" s="171" t="s">
        <v>50</v>
      </c>
      <c r="M286" s="171" t="s">
        <v>730</v>
      </c>
      <c r="N286" s="171" t="s">
        <v>7102</v>
      </c>
      <c r="O286" s="171" t="s">
        <v>4985</v>
      </c>
      <c r="P286" s="171">
        <v>0</v>
      </c>
      <c r="Q286" s="171">
        <v>93401</v>
      </c>
      <c r="R286" s="171" t="s">
        <v>7300</v>
      </c>
      <c r="S286" s="172">
        <v>37970</v>
      </c>
      <c r="T286" s="171">
        <v>6470</v>
      </c>
      <c r="U286" s="173">
        <v>27416772</v>
      </c>
      <c r="V286" s="173">
        <v>86650622</v>
      </c>
      <c r="W286" s="174">
        <v>44255</v>
      </c>
      <c r="X286" s="175" t="s">
        <v>7879</v>
      </c>
      <c r="Y286" s="175" t="s">
        <v>7880</v>
      </c>
      <c r="Z286" s="175" t="s">
        <v>7906</v>
      </c>
    </row>
    <row r="287" spans="1:26" s="187" customFormat="1" ht="24.75" customHeight="1" x14ac:dyDescent="0.2">
      <c r="A287" s="171" t="s">
        <v>8304</v>
      </c>
      <c r="B287" s="175">
        <v>716316009</v>
      </c>
      <c r="C287" s="171" t="s">
        <v>1579</v>
      </c>
      <c r="D287" s="171" t="s">
        <v>2389</v>
      </c>
      <c r="E287" s="171" t="s">
        <v>7100</v>
      </c>
      <c r="F287" s="171" t="s">
        <v>2390</v>
      </c>
      <c r="G287" s="171" t="s">
        <v>7103</v>
      </c>
      <c r="H287" s="171" t="s">
        <v>2391</v>
      </c>
      <c r="I287" s="171" t="s">
        <v>7104</v>
      </c>
      <c r="J287" s="171" t="s">
        <v>2392</v>
      </c>
      <c r="K287" s="171" t="s">
        <v>7101</v>
      </c>
      <c r="L287" s="171" t="s">
        <v>50</v>
      </c>
      <c r="M287" s="171" t="s">
        <v>730</v>
      </c>
      <c r="N287" s="171" t="s">
        <v>7102</v>
      </c>
      <c r="O287" s="171" t="s">
        <v>4985</v>
      </c>
      <c r="P287" s="171">
        <v>0</v>
      </c>
      <c r="Q287" s="171">
        <v>93401</v>
      </c>
      <c r="R287" s="171" t="s">
        <v>7300</v>
      </c>
      <c r="S287" s="172">
        <v>37970</v>
      </c>
      <c r="T287" s="171">
        <v>6470</v>
      </c>
      <c r="U287" s="173">
        <v>6413280</v>
      </c>
      <c r="V287" s="173">
        <v>14429880</v>
      </c>
      <c r="W287" s="174">
        <v>44255</v>
      </c>
      <c r="X287" s="175" t="s">
        <v>7879</v>
      </c>
      <c r="Y287" s="175" t="s">
        <v>7880</v>
      </c>
      <c r="Z287" s="175" t="s">
        <v>7888</v>
      </c>
    </row>
    <row r="288" spans="1:26" s="187" customFormat="1" ht="24.75" customHeight="1" x14ac:dyDescent="0.2">
      <c r="A288" s="171" t="s">
        <v>8305</v>
      </c>
      <c r="B288" s="175">
        <v>716569004</v>
      </c>
      <c r="C288" s="171" t="s">
        <v>1579</v>
      </c>
      <c r="D288" s="171" t="s">
        <v>2372</v>
      </c>
      <c r="E288" s="171" t="s">
        <v>7148</v>
      </c>
      <c r="F288" s="171" t="s">
        <v>2373</v>
      </c>
      <c r="G288" s="171" t="s">
        <v>6694</v>
      </c>
      <c r="H288" s="171" t="s">
        <v>2374</v>
      </c>
      <c r="I288" s="171" t="s">
        <v>7151</v>
      </c>
      <c r="J288" s="171" t="s">
        <v>2375</v>
      </c>
      <c r="K288" s="171" t="s">
        <v>2376</v>
      </c>
      <c r="L288" s="171" t="s">
        <v>50</v>
      </c>
      <c r="M288" s="171" t="s">
        <v>2260</v>
      </c>
      <c r="N288" s="171" t="s">
        <v>7149</v>
      </c>
      <c r="O288" s="171" t="s">
        <v>7150</v>
      </c>
      <c r="P288" s="171">
        <v>0</v>
      </c>
      <c r="Q288" s="171">
        <v>93105</v>
      </c>
      <c r="R288" s="171" t="s">
        <v>7187</v>
      </c>
      <c r="S288" s="172">
        <v>37970</v>
      </c>
      <c r="T288" s="171">
        <v>6560</v>
      </c>
      <c r="U288" s="173">
        <v>38326080</v>
      </c>
      <c r="V288" s="173">
        <v>88734600</v>
      </c>
      <c r="W288" s="174">
        <v>44255</v>
      </c>
      <c r="X288" s="175" t="s">
        <v>7879</v>
      </c>
      <c r="Y288" s="175" t="s">
        <v>7880</v>
      </c>
      <c r="Z288" s="175" t="s">
        <v>7925</v>
      </c>
    </row>
    <row r="289" spans="1:26" s="187" customFormat="1" ht="24.75" customHeight="1" x14ac:dyDescent="0.2">
      <c r="A289" s="171" t="s">
        <v>8306</v>
      </c>
      <c r="B289" s="175">
        <v>717150007</v>
      </c>
      <c r="C289" s="171" t="s">
        <v>81</v>
      </c>
      <c r="D289" s="171" t="s">
        <v>847</v>
      </c>
      <c r="E289" s="171" t="s">
        <v>6437</v>
      </c>
      <c r="F289" s="171" t="s">
        <v>848</v>
      </c>
      <c r="G289" s="171" t="s">
        <v>6438</v>
      </c>
      <c r="H289" s="171" t="s">
        <v>849</v>
      </c>
      <c r="I289" s="171" t="s">
        <v>6439</v>
      </c>
      <c r="J289" s="171" t="s">
        <v>850</v>
      </c>
      <c r="K289" s="171" t="s">
        <v>851</v>
      </c>
      <c r="L289" s="171" t="s">
        <v>50</v>
      </c>
      <c r="M289" s="171" t="s">
        <v>852</v>
      </c>
      <c r="N289" s="171" t="s">
        <v>6440</v>
      </c>
      <c r="O289" s="171">
        <v>0</v>
      </c>
      <c r="P289" s="171">
        <v>0</v>
      </c>
      <c r="Q289" s="171" t="s">
        <v>419</v>
      </c>
      <c r="R289" s="171" t="s">
        <v>7379</v>
      </c>
      <c r="S289" s="172">
        <v>37970</v>
      </c>
      <c r="T289" s="171">
        <v>6570</v>
      </c>
      <c r="U289" s="173">
        <v>53497513</v>
      </c>
      <c r="V289" s="173">
        <v>101502474</v>
      </c>
      <c r="W289" s="174">
        <v>44255</v>
      </c>
      <c r="X289" s="175" t="s">
        <v>7879</v>
      </c>
      <c r="Y289" s="175" t="s">
        <v>7880</v>
      </c>
      <c r="Z289" s="175" t="s">
        <v>8012</v>
      </c>
    </row>
    <row r="290" spans="1:26" s="187" customFormat="1" ht="24.75" customHeight="1" x14ac:dyDescent="0.2">
      <c r="A290" s="171" t="s">
        <v>8306</v>
      </c>
      <c r="B290" s="175">
        <v>717150007</v>
      </c>
      <c r="C290" s="171" t="s">
        <v>81</v>
      </c>
      <c r="D290" s="171" t="s">
        <v>847</v>
      </c>
      <c r="E290" s="171" t="s">
        <v>6437</v>
      </c>
      <c r="F290" s="171" t="s">
        <v>848</v>
      </c>
      <c r="G290" s="171" t="s">
        <v>6438</v>
      </c>
      <c r="H290" s="171" t="s">
        <v>849</v>
      </c>
      <c r="I290" s="171" t="s">
        <v>6439</v>
      </c>
      <c r="J290" s="171" t="s">
        <v>850</v>
      </c>
      <c r="K290" s="171" t="s">
        <v>851</v>
      </c>
      <c r="L290" s="171" t="s">
        <v>50</v>
      </c>
      <c r="M290" s="171" t="s">
        <v>852</v>
      </c>
      <c r="N290" s="171" t="s">
        <v>6440</v>
      </c>
      <c r="O290" s="171">
        <v>0</v>
      </c>
      <c r="P290" s="171">
        <v>0</v>
      </c>
      <c r="Q290" s="171" t="s">
        <v>419</v>
      </c>
      <c r="R290" s="171" t="s">
        <v>7379</v>
      </c>
      <c r="S290" s="172">
        <v>37970</v>
      </c>
      <c r="T290" s="171">
        <v>6570</v>
      </c>
      <c r="U290" s="173">
        <v>59328866</v>
      </c>
      <c r="V290" s="173">
        <v>115387278</v>
      </c>
      <c r="W290" s="174">
        <v>44255</v>
      </c>
      <c r="X290" s="175" t="s">
        <v>7879</v>
      </c>
      <c r="Y290" s="175" t="s">
        <v>7880</v>
      </c>
      <c r="Z290" s="175" t="s">
        <v>8013</v>
      </c>
    </row>
    <row r="291" spans="1:26" s="187" customFormat="1" ht="24.75" customHeight="1" x14ac:dyDescent="0.2">
      <c r="A291" s="171" t="s">
        <v>8306</v>
      </c>
      <c r="B291" s="175">
        <v>717150007</v>
      </c>
      <c r="C291" s="171" t="s">
        <v>81</v>
      </c>
      <c r="D291" s="171" t="s">
        <v>847</v>
      </c>
      <c r="E291" s="171" t="s">
        <v>6437</v>
      </c>
      <c r="F291" s="171" t="s">
        <v>848</v>
      </c>
      <c r="G291" s="171" t="s">
        <v>6438</v>
      </c>
      <c r="H291" s="171" t="s">
        <v>849</v>
      </c>
      <c r="I291" s="171" t="s">
        <v>6439</v>
      </c>
      <c r="J291" s="171" t="s">
        <v>850</v>
      </c>
      <c r="K291" s="171" t="s">
        <v>851</v>
      </c>
      <c r="L291" s="171" t="s">
        <v>50</v>
      </c>
      <c r="M291" s="171" t="s">
        <v>852</v>
      </c>
      <c r="N291" s="171" t="s">
        <v>6440</v>
      </c>
      <c r="O291" s="171">
        <v>0</v>
      </c>
      <c r="P291" s="171">
        <v>0</v>
      </c>
      <c r="Q291" s="171" t="s">
        <v>419</v>
      </c>
      <c r="R291" s="171" t="s">
        <v>7379</v>
      </c>
      <c r="S291" s="172">
        <v>37970</v>
      </c>
      <c r="T291" s="171">
        <v>6570</v>
      </c>
      <c r="U291" s="173">
        <v>1369463</v>
      </c>
      <c r="V291" s="173">
        <v>5320434</v>
      </c>
      <c r="W291" s="174">
        <v>44255</v>
      </c>
      <c r="X291" s="175" t="s">
        <v>7879</v>
      </c>
      <c r="Y291" s="175" t="s">
        <v>7880</v>
      </c>
      <c r="Z291" s="175" t="s">
        <v>7909</v>
      </c>
    </row>
    <row r="292" spans="1:26" s="187" customFormat="1" ht="24.75" customHeight="1" x14ac:dyDescent="0.2">
      <c r="A292" s="171" t="s">
        <v>8306</v>
      </c>
      <c r="B292" s="175">
        <v>717150007</v>
      </c>
      <c r="C292" s="171" t="s">
        <v>81</v>
      </c>
      <c r="D292" s="171" t="s">
        <v>847</v>
      </c>
      <c r="E292" s="171" t="s">
        <v>6437</v>
      </c>
      <c r="F292" s="171" t="s">
        <v>848</v>
      </c>
      <c r="G292" s="171" t="s">
        <v>6438</v>
      </c>
      <c r="H292" s="171" t="s">
        <v>849</v>
      </c>
      <c r="I292" s="171" t="s">
        <v>6439</v>
      </c>
      <c r="J292" s="171" t="s">
        <v>850</v>
      </c>
      <c r="K292" s="171" t="s">
        <v>851</v>
      </c>
      <c r="L292" s="171" t="s">
        <v>50</v>
      </c>
      <c r="M292" s="171" t="s">
        <v>852</v>
      </c>
      <c r="N292" s="171" t="s">
        <v>6440</v>
      </c>
      <c r="O292" s="171">
        <v>0</v>
      </c>
      <c r="P292" s="171">
        <v>0</v>
      </c>
      <c r="Q292" s="171" t="s">
        <v>419</v>
      </c>
      <c r="R292" s="171" t="s">
        <v>7379</v>
      </c>
      <c r="S292" s="172">
        <v>37970</v>
      </c>
      <c r="T292" s="171">
        <v>6570</v>
      </c>
      <c r="U292" s="173">
        <v>14636760</v>
      </c>
      <c r="V292" s="173">
        <v>29078363</v>
      </c>
      <c r="W292" s="174">
        <v>44255</v>
      </c>
      <c r="X292" s="175" t="s">
        <v>7879</v>
      </c>
      <c r="Y292" s="175" t="s">
        <v>7880</v>
      </c>
      <c r="Z292" s="175" t="s">
        <v>8014</v>
      </c>
    </row>
    <row r="293" spans="1:26" s="187" customFormat="1" ht="24.75" customHeight="1" x14ac:dyDescent="0.2">
      <c r="A293" s="171" t="s">
        <v>8306</v>
      </c>
      <c r="B293" s="175">
        <v>717150007</v>
      </c>
      <c r="C293" s="171" t="s">
        <v>81</v>
      </c>
      <c r="D293" s="171" t="s">
        <v>847</v>
      </c>
      <c r="E293" s="171" t="s">
        <v>6437</v>
      </c>
      <c r="F293" s="171" t="s">
        <v>848</v>
      </c>
      <c r="G293" s="171" t="s">
        <v>6438</v>
      </c>
      <c r="H293" s="171" t="s">
        <v>849</v>
      </c>
      <c r="I293" s="171" t="s">
        <v>6439</v>
      </c>
      <c r="J293" s="171" t="s">
        <v>850</v>
      </c>
      <c r="K293" s="171" t="s">
        <v>851</v>
      </c>
      <c r="L293" s="171" t="s">
        <v>50</v>
      </c>
      <c r="M293" s="171" t="s">
        <v>852</v>
      </c>
      <c r="N293" s="171" t="s">
        <v>6440</v>
      </c>
      <c r="O293" s="171">
        <v>0</v>
      </c>
      <c r="P293" s="171">
        <v>0</v>
      </c>
      <c r="Q293" s="171" t="s">
        <v>419</v>
      </c>
      <c r="R293" s="171" t="s">
        <v>7379</v>
      </c>
      <c r="S293" s="172">
        <v>37970</v>
      </c>
      <c r="T293" s="171">
        <v>6570</v>
      </c>
      <c r="U293" s="173">
        <v>65037212</v>
      </c>
      <c r="V293" s="173">
        <v>125560438</v>
      </c>
      <c r="W293" s="174">
        <v>44255</v>
      </c>
      <c r="X293" s="175" t="s">
        <v>7879</v>
      </c>
      <c r="Y293" s="175" t="s">
        <v>7880</v>
      </c>
      <c r="Z293" s="175" t="s">
        <v>7902</v>
      </c>
    </row>
    <row r="294" spans="1:26" s="187" customFormat="1" ht="24.75" customHeight="1" x14ac:dyDescent="0.2">
      <c r="A294" s="171" t="s">
        <v>8306</v>
      </c>
      <c r="B294" s="175">
        <v>717150007</v>
      </c>
      <c r="C294" s="171" t="s">
        <v>81</v>
      </c>
      <c r="D294" s="171" t="s">
        <v>847</v>
      </c>
      <c r="E294" s="171" t="s">
        <v>6437</v>
      </c>
      <c r="F294" s="171" t="s">
        <v>848</v>
      </c>
      <c r="G294" s="171" t="s">
        <v>6438</v>
      </c>
      <c r="H294" s="171" t="s">
        <v>849</v>
      </c>
      <c r="I294" s="171" t="s">
        <v>6439</v>
      </c>
      <c r="J294" s="171" t="s">
        <v>850</v>
      </c>
      <c r="K294" s="171" t="s">
        <v>851</v>
      </c>
      <c r="L294" s="171" t="s">
        <v>50</v>
      </c>
      <c r="M294" s="171" t="s">
        <v>852</v>
      </c>
      <c r="N294" s="171" t="s">
        <v>6440</v>
      </c>
      <c r="O294" s="171">
        <v>0</v>
      </c>
      <c r="P294" s="171">
        <v>0</v>
      </c>
      <c r="Q294" s="171" t="s">
        <v>419</v>
      </c>
      <c r="R294" s="171" t="s">
        <v>7379</v>
      </c>
      <c r="S294" s="172">
        <v>37970</v>
      </c>
      <c r="T294" s="171">
        <v>6570</v>
      </c>
      <c r="U294" s="173">
        <v>22882686</v>
      </c>
      <c r="V294" s="173">
        <v>63034989</v>
      </c>
      <c r="W294" s="174">
        <v>44255</v>
      </c>
      <c r="X294" s="175" t="s">
        <v>7879</v>
      </c>
      <c r="Y294" s="175" t="s">
        <v>7880</v>
      </c>
      <c r="Z294" s="175" t="s">
        <v>162</v>
      </c>
    </row>
    <row r="295" spans="1:26" s="187" customFormat="1" ht="24.75" customHeight="1" x14ac:dyDescent="0.2">
      <c r="A295" s="171" t="s">
        <v>8306</v>
      </c>
      <c r="B295" s="175">
        <v>717150007</v>
      </c>
      <c r="C295" s="171" t="s">
        <v>81</v>
      </c>
      <c r="D295" s="171" t="s">
        <v>847</v>
      </c>
      <c r="E295" s="171" t="s">
        <v>6437</v>
      </c>
      <c r="F295" s="171" t="s">
        <v>848</v>
      </c>
      <c r="G295" s="171" t="s">
        <v>6438</v>
      </c>
      <c r="H295" s="171" t="s">
        <v>849</v>
      </c>
      <c r="I295" s="171" t="s">
        <v>6439</v>
      </c>
      <c r="J295" s="171" t="s">
        <v>850</v>
      </c>
      <c r="K295" s="171" t="s">
        <v>851</v>
      </c>
      <c r="L295" s="171" t="s">
        <v>50</v>
      </c>
      <c r="M295" s="171" t="s">
        <v>852</v>
      </c>
      <c r="N295" s="171" t="s">
        <v>6440</v>
      </c>
      <c r="O295" s="171">
        <v>0</v>
      </c>
      <c r="P295" s="171">
        <v>0</v>
      </c>
      <c r="Q295" s="171" t="s">
        <v>419</v>
      </c>
      <c r="R295" s="171" t="s">
        <v>7379</v>
      </c>
      <c r="S295" s="172">
        <v>37970</v>
      </c>
      <c r="T295" s="171">
        <v>6570</v>
      </c>
      <c r="U295" s="173">
        <v>15271192</v>
      </c>
      <c r="V295" s="173">
        <v>30144892</v>
      </c>
      <c r="W295" s="174">
        <v>44255</v>
      </c>
      <c r="X295" s="175" t="s">
        <v>7879</v>
      </c>
      <c r="Y295" s="175" t="s">
        <v>7880</v>
      </c>
      <c r="Z295" s="175" t="s">
        <v>7959</v>
      </c>
    </row>
    <row r="296" spans="1:26" s="187" customFormat="1" ht="24.75" customHeight="1" x14ac:dyDescent="0.2">
      <c r="A296" s="171" t="s">
        <v>8306</v>
      </c>
      <c r="B296" s="175">
        <v>717150007</v>
      </c>
      <c r="C296" s="171" t="s">
        <v>81</v>
      </c>
      <c r="D296" s="171" t="s">
        <v>847</v>
      </c>
      <c r="E296" s="171" t="s">
        <v>6437</v>
      </c>
      <c r="F296" s="171" t="s">
        <v>848</v>
      </c>
      <c r="G296" s="171" t="s">
        <v>6438</v>
      </c>
      <c r="H296" s="171" t="s">
        <v>849</v>
      </c>
      <c r="I296" s="171" t="s">
        <v>6439</v>
      </c>
      <c r="J296" s="171" t="s">
        <v>850</v>
      </c>
      <c r="K296" s="171" t="s">
        <v>851</v>
      </c>
      <c r="L296" s="171" t="s">
        <v>50</v>
      </c>
      <c r="M296" s="171" t="s">
        <v>852</v>
      </c>
      <c r="N296" s="171" t="s">
        <v>6440</v>
      </c>
      <c r="O296" s="171">
        <v>0</v>
      </c>
      <c r="P296" s="171">
        <v>0</v>
      </c>
      <c r="Q296" s="171" t="s">
        <v>419</v>
      </c>
      <c r="R296" s="171" t="s">
        <v>7379</v>
      </c>
      <c r="S296" s="172">
        <v>37970</v>
      </c>
      <c r="T296" s="171">
        <v>6570</v>
      </c>
      <c r="U296" s="173">
        <v>10261248</v>
      </c>
      <c r="V296" s="173">
        <v>21324156</v>
      </c>
      <c r="W296" s="174">
        <v>44255</v>
      </c>
      <c r="X296" s="175" t="s">
        <v>7879</v>
      </c>
      <c r="Y296" s="175" t="s">
        <v>7880</v>
      </c>
      <c r="Z296" s="175" t="s">
        <v>7891</v>
      </c>
    </row>
    <row r="297" spans="1:26" s="187" customFormat="1" ht="24.75" customHeight="1" x14ac:dyDescent="0.2">
      <c r="A297" s="171" t="s">
        <v>8306</v>
      </c>
      <c r="B297" s="175">
        <v>717150007</v>
      </c>
      <c r="C297" s="171" t="s">
        <v>81</v>
      </c>
      <c r="D297" s="171" t="s">
        <v>847</v>
      </c>
      <c r="E297" s="171" t="s">
        <v>6437</v>
      </c>
      <c r="F297" s="171" t="s">
        <v>848</v>
      </c>
      <c r="G297" s="171" t="s">
        <v>6438</v>
      </c>
      <c r="H297" s="171" t="s">
        <v>849</v>
      </c>
      <c r="I297" s="171" t="s">
        <v>6439</v>
      </c>
      <c r="J297" s="171" t="s">
        <v>850</v>
      </c>
      <c r="K297" s="171" t="s">
        <v>851</v>
      </c>
      <c r="L297" s="171" t="s">
        <v>50</v>
      </c>
      <c r="M297" s="171" t="s">
        <v>852</v>
      </c>
      <c r="N297" s="171" t="s">
        <v>6440</v>
      </c>
      <c r="O297" s="171">
        <v>0</v>
      </c>
      <c r="P297" s="171">
        <v>0</v>
      </c>
      <c r="Q297" s="171" t="s">
        <v>419</v>
      </c>
      <c r="R297" s="171" t="s">
        <v>7379</v>
      </c>
      <c r="S297" s="172">
        <v>37970</v>
      </c>
      <c r="T297" s="171">
        <v>6570</v>
      </c>
      <c r="U297" s="173">
        <v>46696954</v>
      </c>
      <c r="V297" s="173">
        <v>124466250</v>
      </c>
      <c r="W297" s="174">
        <v>44255</v>
      </c>
      <c r="X297" s="175" t="s">
        <v>7879</v>
      </c>
      <c r="Y297" s="175" t="s">
        <v>7880</v>
      </c>
      <c r="Z297" s="175" t="s">
        <v>7954</v>
      </c>
    </row>
    <row r="298" spans="1:26" s="187" customFormat="1" ht="24.75" customHeight="1" x14ac:dyDescent="0.2">
      <c r="A298" s="171" t="s">
        <v>8306</v>
      </c>
      <c r="B298" s="175">
        <v>717150007</v>
      </c>
      <c r="C298" s="171" t="s">
        <v>81</v>
      </c>
      <c r="D298" s="171" t="s">
        <v>847</v>
      </c>
      <c r="E298" s="171" t="s">
        <v>6437</v>
      </c>
      <c r="F298" s="171" t="s">
        <v>848</v>
      </c>
      <c r="G298" s="171" t="s">
        <v>6438</v>
      </c>
      <c r="H298" s="171" t="s">
        <v>849</v>
      </c>
      <c r="I298" s="171" t="s">
        <v>6439</v>
      </c>
      <c r="J298" s="171" t="s">
        <v>850</v>
      </c>
      <c r="K298" s="171" t="s">
        <v>851</v>
      </c>
      <c r="L298" s="171" t="s">
        <v>50</v>
      </c>
      <c r="M298" s="171" t="s">
        <v>852</v>
      </c>
      <c r="N298" s="171" t="s">
        <v>6440</v>
      </c>
      <c r="O298" s="171">
        <v>0</v>
      </c>
      <c r="P298" s="171">
        <v>0</v>
      </c>
      <c r="Q298" s="171" t="s">
        <v>419</v>
      </c>
      <c r="R298" s="171" t="s">
        <v>7379</v>
      </c>
      <c r="S298" s="172">
        <v>37970</v>
      </c>
      <c r="T298" s="171">
        <v>6570</v>
      </c>
      <c r="U298" s="173">
        <v>19309676</v>
      </c>
      <c r="V298" s="173">
        <v>38240023</v>
      </c>
      <c r="W298" s="174">
        <v>44255</v>
      </c>
      <c r="X298" s="175" t="s">
        <v>7879</v>
      </c>
      <c r="Y298" s="175" t="s">
        <v>7880</v>
      </c>
      <c r="Z298" s="175" t="s">
        <v>7892</v>
      </c>
    </row>
    <row r="299" spans="1:26" s="187" customFormat="1" ht="24.75" customHeight="1" x14ac:dyDescent="0.2">
      <c r="A299" s="171" t="s">
        <v>8306</v>
      </c>
      <c r="B299" s="175">
        <v>717150007</v>
      </c>
      <c r="C299" s="171" t="s">
        <v>81</v>
      </c>
      <c r="D299" s="171" t="s">
        <v>847</v>
      </c>
      <c r="E299" s="171" t="s">
        <v>6437</v>
      </c>
      <c r="F299" s="171" t="s">
        <v>848</v>
      </c>
      <c r="G299" s="171" t="s">
        <v>6438</v>
      </c>
      <c r="H299" s="171" t="s">
        <v>849</v>
      </c>
      <c r="I299" s="171" t="s">
        <v>6439</v>
      </c>
      <c r="J299" s="171" t="s">
        <v>850</v>
      </c>
      <c r="K299" s="171" t="s">
        <v>851</v>
      </c>
      <c r="L299" s="171" t="s">
        <v>50</v>
      </c>
      <c r="M299" s="171" t="s">
        <v>852</v>
      </c>
      <c r="N299" s="171" t="s">
        <v>6440</v>
      </c>
      <c r="O299" s="171">
        <v>0</v>
      </c>
      <c r="P299" s="171">
        <v>0</v>
      </c>
      <c r="Q299" s="171" t="s">
        <v>419</v>
      </c>
      <c r="R299" s="171" t="s">
        <v>7379</v>
      </c>
      <c r="S299" s="172">
        <v>37970</v>
      </c>
      <c r="T299" s="171">
        <v>6570</v>
      </c>
      <c r="U299" s="173">
        <v>13708386</v>
      </c>
      <c r="V299" s="173">
        <v>44232392</v>
      </c>
      <c r="W299" s="174">
        <v>44255</v>
      </c>
      <c r="X299" s="175" t="s">
        <v>7879</v>
      </c>
      <c r="Y299" s="175" t="s">
        <v>7880</v>
      </c>
      <c r="Z299" s="175" t="s">
        <v>7913</v>
      </c>
    </row>
    <row r="300" spans="1:26" s="187" customFormat="1" ht="24.75" customHeight="1" x14ac:dyDescent="0.2">
      <c r="A300" s="171" t="s">
        <v>8306</v>
      </c>
      <c r="B300" s="175">
        <v>717150007</v>
      </c>
      <c r="C300" s="171" t="s">
        <v>81</v>
      </c>
      <c r="D300" s="171" t="s">
        <v>847</v>
      </c>
      <c r="E300" s="171" t="s">
        <v>6437</v>
      </c>
      <c r="F300" s="171" t="s">
        <v>848</v>
      </c>
      <c r="G300" s="171" t="s">
        <v>6438</v>
      </c>
      <c r="H300" s="171" t="s">
        <v>849</v>
      </c>
      <c r="I300" s="171" t="s">
        <v>6439</v>
      </c>
      <c r="J300" s="171" t="s">
        <v>850</v>
      </c>
      <c r="K300" s="171" t="s">
        <v>851</v>
      </c>
      <c r="L300" s="171" t="s">
        <v>50</v>
      </c>
      <c r="M300" s="171" t="s">
        <v>852</v>
      </c>
      <c r="N300" s="171" t="s">
        <v>6440</v>
      </c>
      <c r="O300" s="171">
        <v>0</v>
      </c>
      <c r="P300" s="171">
        <v>0</v>
      </c>
      <c r="Q300" s="171" t="s">
        <v>419</v>
      </c>
      <c r="R300" s="171" t="s">
        <v>7379</v>
      </c>
      <c r="S300" s="172">
        <v>37970</v>
      </c>
      <c r="T300" s="171">
        <v>6570</v>
      </c>
      <c r="U300" s="173">
        <v>0</v>
      </c>
      <c r="V300" s="173">
        <v>14390208</v>
      </c>
      <c r="W300" s="174">
        <v>44255</v>
      </c>
      <c r="X300" s="175" t="s">
        <v>7879</v>
      </c>
      <c r="Y300" s="175" t="s">
        <v>7880</v>
      </c>
      <c r="Z300" s="175" t="s">
        <v>7949</v>
      </c>
    </row>
    <row r="301" spans="1:26" s="187" customFormat="1" ht="24.75" customHeight="1" x14ac:dyDescent="0.2">
      <c r="A301" s="171" t="s">
        <v>8306</v>
      </c>
      <c r="B301" s="175">
        <v>717150007</v>
      </c>
      <c r="C301" s="171" t="s">
        <v>81</v>
      </c>
      <c r="D301" s="171" t="s">
        <v>847</v>
      </c>
      <c r="E301" s="171" t="s">
        <v>6437</v>
      </c>
      <c r="F301" s="171" t="s">
        <v>848</v>
      </c>
      <c r="G301" s="171" t="s">
        <v>6438</v>
      </c>
      <c r="H301" s="171" t="s">
        <v>849</v>
      </c>
      <c r="I301" s="171" t="s">
        <v>6439</v>
      </c>
      <c r="J301" s="171" t="s">
        <v>850</v>
      </c>
      <c r="K301" s="171" t="s">
        <v>851</v>
      </c>
      <c r="L301" s="171" t="s">
        <v>50</v>
      </c>
      <c r="M301" s="171" t="s">
        <v>852</v>
      </c>
      <c r="N301" s="171" t="s">
        <v>6440</v>
      </c>
      <c r="O301" s="171">
        <v>0</v>
      </c>
      <c r="P301" s="171">
        <v>0</v>
      </c>
      <c r="Q301" s="171" t="s">
        <v>419</v>
      </c>
      <c r="R301" s="171" t="s">
        <v>7379</v>
      </c>
      <c r="S301" s="172">
        <v>37970</v>
      </c>
      <c r="T301" s="171">
        <v>6570</v>
      </c>
      <c r="U301" s="173">
        <v>0</v>
      </c>
      <c r="V301" s="173">
        <v>0</v>
      </c>
      <c r="W301" s="174">
        <v>44255</v>
      </c>
      <c r="X301" s="175" t="s">
        <v>7879</v>
      </c>
      <c r="Y301" s="175" t="s">
        <v>7880</v>
      </c>
      <c r="Z301" s="175" t="s">
        <v>7966</v>
      </c>
    </row>
    <row r="302" spans="1:26" s="187" customFormat="1" ht="24.75" customHeight="1" x14ac:dyDescent="0.2">
      <c r="A302" s="171" t="s">
        <v>8306</v>
      </c>
      <c r="B302" s="175">
        <v>717150007</v>
      </c>
      <c r="C302" s="171" t="s">
        <v>81</v>
      </c>
      <c r="D302" s="171" t="s">
        <v>847</v>
      </c>
      <c r="E302" s="171" t="s">
        <v>6437</v>
      </c>
      <c r="F302" s="171" t="s">
        <v>848</v>
      </c>
      <c r="G302" s="171" t="s">
        <v>6438</v>
      </c>
      <c r="H302" s="171" t="s">
        <v>849</v>
      </c>
      <c r="I302" s="171" t="s">
        <v>6439</v>
      </c>
      <c r="J302" s="171" t="s">
        <v>850</v>
      </c>
      <c r="K302" s="171" t="s">
        <v>851</v>
      </c>
      <c r="L302" s="171" t="s">
        <v>50</v>
      </c>
      <c r="M302" s="171" t="s">
        <v>852</v>
      </c>
      <c r="N302" s="171" t="s">
        <v>6440</v>
      </c>
      <c r="O302" s="171">
        <v>0</v>
      </c>
      <c r="P302" s="171">
        <v>0</v>
      </c>
      <c r="Q302" s="171" t="s">
        <v>419</v>
      </c>
      <c r="R302" s="171" t="s">
        <v>7379</v>
      </c>
      <c r="S302" s="172">
        <v>37970</v>
      </c>
      <c r="T302" s="171">
        <v>6570</v>
      </c>
      <c r="U302" s="173">
        <v>12009384</v>
      </c>
      <c r="V302" s="173">
        <v>20312168</v>
      </c>
      <c r="W302" s="174">
        <v>44255</v>
      </c>
      <c r="X302" s="175" t="s">
        <v>7879</v>
      </c>
      <c r="Y302" s="175" t="s">
        <v>7880</v>
      </c>
      <c r="Z302" s="175" t="s">
        <v>250</v>
      </c>
    </row>
    <row r="303" spans="1:26" s="187" customFormat="1" ht="24.75" customHeight="1" x14ac:dyDescent="0.2">
      <c r="A303" s="171" t="s">
        <v>8306</v>
      </c>
      <c r="B303" s="175">
        <v>717150007</v>
      </c>
      <c r="C303" s="171" t="s">
        <v>81</v>
      </c>
      <c r="D303" s="171" t="s">
        <v>847</v>
      </c>
      <c r="E303" s="171" t="s">
        <v>6437</v>
      </c>
      <c r="F303" s="171" t="s">
        <v>848</v>
      </c>
      <c r="G303" s="171" t="s">
        <v>6438</v>
      </c>
      <c r="H303" s="171" t="s">
        <v>849</v>
      </c>
      <c r="I303" s="171" t="s">
        <v>6439</v>
      </c>
      <c r="J303" s="171" t="s">
        <v>850</v>
      </c>
      <c r="K303" s="171" t="s">
        <v>851</v>
      </c>
      <c r="L303" s="171" t="s">
        <v>50</v>
      </c>
      <c r="M303" s="171" t="s">
        <v>852</v>
      </c>
      <c r="N303" s="171" t="s">
        <v>6440</v>
      </c>
      <c r="O303" s="171">
        <v>0</v>
      </c>
      <c r="P303" s="171">
        <v>0</v>
      </c>
      <c r="Q303" s="171" t="s">
        <v>419</v>
      </c>
      <c r="R303" s="171" t="s">
        <v>7379</v>
      </c>
      <c r="S303" s="172">
        <v>37970</v>
      </c>
      <c r="T303" s="171">
        <v>6570</v>
      </c>
      <c r="U303" s="173">
        <v>98363664</v>
      </c>
      <c r="V303" s="173">
        <v>192822755</v>
      </c>
      <c r="W303" s="174">
        <v>44255</v>
      </c>
      <c r="X303" s="175" t="s">
        <v>7879</v>
      </c>
      <c r="Y303" s="175" t="s">
        <v>7880</v>
      </c>
      <c r="Z303" s="175" t="s">
        <v>187</v>
      </c>
    </row>
    <row r="304" spans="1:26" s="187" customFormat="1" ht="24.75" customHeight="1" x14ac:dyDescent="0.2">
      <c r="A304" s="171" t="s">
        <v>8306</v>
      </c>
      <c r="B304" s="175">
        <v>717150007</v>
      </c>
      <c r="C304" s="171" t="s">
        <v>81</v>
      </c>
      <c r="D304" s="171" t="s">
        <v>847</v>
      </c>
      <c r="E304" s="171" t="s">
        <v>6437</v>
      </c>
      <c r="F304" s="171" t="s">
        <v>848</v>
      </c>
      <c r="G304" s="171" t="s">
        <v>6438</v>
      </c>
      <c r="H304" s="171" t="s">
        <v>849</v>
      </c>
      <c r="I304" s="171" t="s">
        <v>6439</v>
      </c>
      <c r="J304" s="171" t="s">
        <v>850</v>
      </c>
      <c r="K304" s="171" t="s">
        <v>851</v>
      </c>
      <c r="L304" s="171" t="s">
        <v>50</v>
      </c>
      <c r="M304" s="171" t="s">
        <v>852</v>
      </c>
      <c r="N304" s="171" t="s">
        <v>6440</v>
      </c>
      <c r="O304" s="171">
        <v>0</v>
      </c>
      <c r="P304" s="171">
        <v>0</v>
      </c>
      <c r="Q304" s="171" t="s">
        <v>419</v>
      </c>
      <c r="R304" s="171" t="s">
        <v>7379</v>
      </c>
      <c r="S304" s="172">
        <v>37970</v>
      </c>
      <c r="T304" s="171">
        <v>6570</v>
      </c>
      <c r="U304" s="173">
        <v>36803607</v>
      </c>
      <c r="V304" s="173">
        <v>71834942</v>
      </c>
      <c r="W304" s="174">
        <v>44255</v>
      </c>
      <c r="X304" s="175" t="s">
        <v>7879</v>
      </c>
      <c r="Y304" s="175" t="s">
        <v>7880</v>
      </c>
      <c r="Z304" s="175" t="s">
        <v>7944</v>
      </c>
    </row>
    <row r="305" spans="1:26" s="187" customFormat="1" ht="24.75" customHeight="1" x14ac:dyDescent="0.2">
      <c r="A305" s="171" t="s">
        <v>8306</v>
      </c>
      <c r="B305" s="175">
        <v>717150007</v>
      </c>
      <c r="C305" s="171" t="s">
        <v>81</v>
      </c>
      <c r="D305" s="171" t="s">
        <v>847</v>
      </c>
      <c r="E305" s="171" t="s">
        <v>6437</v>
      </c>
      <c r="F305" s="171" t="s">
        <v>848</v>
      </c>
      <c r="G305" s="171" t="s">
        <v>6438</v>
      </c>
      <c r="H305" s="171" t="s">
        <v>849</v>
      </c>
      <c r="I305" s="171" t="s">
        <v>6439</v>
      </c>
      <c r="J305" s="171" t="s">
        <v>850</v>
      </c>
      <c r="K305" s="171" t="s">
        <v>851</v>
      </c>
      <c r="L305" s="171" t="s">
        <v>50</v>
      </c>
      <c r="M305" s="171" t="s">
        <v>852</v>
      </c>
      <c r="N305" s="171" t="s">
        <v>6440</v>
      </c>
      <c r="O305" s="171">
        <v>0</v>
      </c>
      <c r="P305" s="171">
        <v>0</v>
      </c>
      <c r="Q305" s="171" t="s">
        <v>419</v>
      </c>
      <c r="R305" s="171" t="s">
        <v>7379</v>
      </c>
      <c r="S305" s="172">
        <v>37970</v>
      </c>
      <c r="T305" s="171">
        <v>6570</v>
      </c>
      <c r="U305" s="173">
        <v>62129512</v>
      </c>
      <c r="V305" s="173">
        <v>99006140</v>
      </c>
      <c r="W305" s="174">
        <v>44255</v>
      </c>
      <c r="X305" s="175" t="s">
        <v>7879</v>
      </c>
      <c r="Y305" s="175" t="s">
        <v>7880</v>
      </c>
      <c r="Z305" s="175" t="s">
        <v>7960</v>
      </c>
    </row>
    <row r="306" spans="1:26" s="187" customFormat="1" ht="24.75" customHeight="1" x14ac:dyDescent="0.2">
      <c r="A306" s="171" t="s">
        <v>8306</v>
      </c>
      <c r="B306" s="175">
        <v>717150007</v>
      </c>
      <c r="C306" s="171" t="s">
        <v>81</v>
      </c>
      <c r="D306" s="171" t="s">
        <v>847</v>
      </c>
      <c r="E306" s="171" t="s">
        <v>6437</v>
      </c>
      <c r="F306" s="171" t="s">
        <v>848</v>
      </c>
      <c r="G306" s="171" t="s">
        <v>6438</v>
      </c>
      <c r="H306" s="171" t="s">
        <v>849</v>
      </c>
      <c r="I306" s="171" t="s">
        <v>6439</v>
      </c>
      <c r="J306" s="171" t="s">
        <v>850</v>
      </c>
      <c r="K306" s="171" t="s">
        <v>851</v>
      </c>
      <c r="L306" s="171" t="s">
        <v>50</v>
      </c>
      <c r="M306" s="171" t="s">
        <v>852</v>
      </c>
      <c r="N306" s="171" t="s">
        <v>6440</v>
      </c>
      <c r="O306" s="171">
        <v>0</v>
      </c>
      <c r="P306" s="171">
        <v>0</v>
      </c>
      <c r="Q306" s="171" t="s">
        <v>419</v>
      </c>
      <c r="R306" s="171" t="s">
        <v>7379</v>
      </c>
      <c r="S306" s="172">
        <v>37970</v>
      </c>
      <c r="T306" s="171">
        <v>6570</v>
      </c>
      <c r="U306" s="173">
        <v>28058100</v>
      </c>
      <c r="V306" s="173">
        <v>44091300</v>
      </c>
      <c r="W306" s="174">
        <v>44255</v>
      </c>
      <c r="X306" s="175" t="s">
        <v>7879</v>
      </c>
      <c r="Y306" s="175" t="s">
        <v>7880</v>
      </c>
      <c r="Z306" s="175" t="s">
        <v>7977</v>
      </c>
    </row>
    <row r="307" spans="1:26" s="187" customFormat="1" ht="24.75" customHeight="1" x14ac:dyDescent="0.2">
      <c r="A307" s="171" t="s">
        <v>8306</v>
      </c>
      <c r="B307" s="175">
        <v>717150007</v>
      </c>
      <c r="C307" s="171" t="s">
        <v>81</v>
      </c>
      <c r="D307" s="171" t="s">
        <v>847</v>
      </c>
      <c r="E307" s="171" t="s">
        <v>6437</v>
      </c>
      <c r="F307" s="171" t="s">
        <v>848</v>
      </c>
      <c r="G307" s="171" t="s">
        <v>6438</v>
      </c>
      <c r="H307" s="171" t="s">
        <v>849</v>
      </c>
      <c r="I307" s="171" t="s">
        <v>6439</v>
      </c>
      <c r="J307" s="171" t="s">
        <v>850</v>
      </c>
      <c r="K307" s="171" t="s">
        <v>851</v>
      </c>
      <c r="L307" s="171" t="s">
        <v>50</v>
      </c>
      <c r="M307" s="171" t="s">
        <v>852</v>
      </c>
      <c r="N307" s="171" t="s">
        <v>6440</v>
      </c>
      <c r="O307" s="171">
        <v>0</v>
      </c>
      <c r="P307" s="171">
        <v>0</v>
      </c>
      <c r="Q307" s="171" t="s">
        <v>419</v>
      </c>
      <c r="R307" s="171" t="s">
        <v>7379</v>
      </c>
      <c r="S307" s="172">
        <v>37970</v>
      </c>
      <c r="T307" s="171">
        <v>6570</v>
      </c>
      <c r="U307" s="173">
        <v>11574936</v>
      </c>
      <c r="V307" s="173">
        <v>23840506</v>
      </c>
      <c r="W307" s="174">
        <v>44255</v>
      </c>
      <c r="X307" s="175" t="s">
        <v>7879</v>
      </c>
      <c r="Y307" s="175" t="s">
        <v>7880</v>
      </c>
      <c r="Z307" s="175" t="s">
        <v>7941</v>
      </c>
    </row>
    <row r="308" spans="1:26" s="187" customFormat="1" ht="24.75" customHeight="1" x14ac:dyDescent="0.2">
      <c r="A308" s="171" t="s">
        <v>8306</v>
      </c>
      <c r="B308" s="175">
        <v>717150007</v>
      </c>
      <c r="C308" s="171" t="s">
        <v>81</v>
      </c>
      <c r="D308" s="171" t="s">
        <v>847</v>
      </c>
      <c r="E308" s="171" t="s">
        <v>6437</v>
      </c>
      <c r="F308" s="171" t="s">
        <v>848</v>
      </c>
      <c r="G308" s="171" t="s">
        <v>6438</v>
      </c>
      <c r="H308" s="171" t="s">
        <v>849</v>
      </c>
      <c r="I308" s="171" t="s">
        <v>6439</v>
      </c>
      <c r="J308" s="171" t="s">
        <v>850</v>
      </c>
      <c r="K308" s="171" t="s">
        <v>851</v>
      </c>
      <c r="L308" s="171" t="s">
        <v>50</v>
      </c>
      <c r="M308" s="171" t="s">
        <v>852</v>
      </c>
      <c r="N308" s="171" t="s">
        <v>6440</v>
      </c>
      <c r="O308" s="171">
        <v>0</v>
      </c>
      <c r="P308" s="171">
        <v>0</v>
      </c>
      <c r="Q308" s="171" t="s">
        <v>419</v>
      </c>
      <c r="R308" s="171" t="s">
        <v>7379</v>
      </c>
      <c r="S308" s="172">
        <v>37970</v>
      </c>
      <c r="T308" s="171">
        <v>6570</v>
      </c>
      <c r="U308" s="173">
        <v>1051123</v>
      </c>
      <c r="V308" s="173">
        <v>17749954</v>
      </c>
      <c r="W308" s="174">
        <v>44255</v>
      </c>
      <c r="X308" s="175" t="s">
        <v>7879</v>
      </c>
      <c r="Y308" s="175" t="s">
        <v>7880</v>
      </c>
      <c r="Z308" s="175" t="s">
        <v>7993</v>
      </c>
    </row>
    <row r="309" spans="1:26" s="187" customFormat="1" ht="24.75" customHeight="1" x14ac:dyDescent="0.2">
      <c r="A309" s="171" t="s">
        <v>8306</v>
      </c>
      <c r="B309" s="175">
        <v>717150007</v>
      </c>
      <c r="C309" s="171" t="s">
        <v>81</v>
      </c>
      <c r="D309" s="171" t="s">
        <v>847</v>
      </c>
      <c r="E309" s="171" t="s">
        <v>6437</v>
      </c>
      <c r="F309" s="171" t="s">
        <v>848</v>
      </c>
      <c r="G309" s="171" t="s">
        <v>6438</v>
      </c>
      <c r="H309" s="171" t="s">
        <v>849</v>
      </c>
      <c r="I309" s="171" t="s">
        <v>6439</v>
      </c>
      <c r="J309" s="171" t="s">
        <v>850</v>
      </c>
      <c r="K309" s="171" t="s">
        <v>851</v>
      </c>
      <c r="L309" s="171" t="s">
        <v>50</v>
      </c>
      <c r="M309" s="171" t="s">
        <v>852</v>
      </c>
      <c r="N309" s="171" t="s">
        <v>6440</v>
      </c>
      <c r="O309" s="171">
        <v>0</v>
      </c>
      <c r="P309" s="171">
        <v>0</v>
      </c>
      <c r="Q309" s="171" t="s">
        <v>419</v>
      </c>
      <c r="R309" s="171" t="s">
        <v>7379</v>
      </c>
      <c r="S309" s="172">
        <v>37970</v>
      </c>
      <c r="T309" s="171">
        <v>6570</v>
      </c>
      <c r="U309" s="173">
        <v>9138924</v>
      </c>
      <c r="V309" s="173">
        <v>16606266</v>
      </c>
      <c r="W309" s="174">
        <v>44255</v>
      </c>
      <c r="X309" s="175" t="s">
        <v>7879</v>
      </c>
      <c r="Y309" s="175" t="s">
        <v>7880</v>
      </c>
      <c r="Z309" s="175" t="s">
        <v>7994</v>
      </c>
    </row>
    <row r="310" spans="1:26" s="187" customFormat="1" ht="24.75" customHeight="1" x14ac:dyDescent="0.2">
      <c r="A310" s="171" t="s">
        <v>8306</v>
      </c>
      <c r="B310" s="175">
        <v>717150007</v>
      </c>
      <c r="C310" s="171" t="s">
        <v>81</v>
      </c>
      <c r="D310" s="171" t="s">
        <v>847</v>
      </c>
      <c r="E310" s="171" t="s">
        <v>6437</v>
      </c>
      <c r="F310" s="171" t="s">
        <v>848</v>
      </c>
      <c r="G310" s="171" t="s">
        <v>6438</v>
      </c>
      <c r="H310" s="171" t="s">
        <v>849</v>
      </c>
      <c r="I310" s="171" t="s">
        <v>6439</v>
      </c>
      <c r="J310" s="171" t="s">
        <v>850</v>
      </c>
      <c r="K310" s="171" t="s">
        <v>851</v>
      </c>
      <c r="L310" s="171" t="s">
        <v>50</v>
      </c>
      <c r="M310" s="171" t="s">
        <v>852</v>
      </c>
      <c r="N310" s="171" t="s">
        <v>6440</v>
      </c>
      <c r="O310" s="171">
        <v>0</v>
      </c>
      <c r="P310" s="171">
        <v>0</v>
      </c>
      <c r="Q310" s="171" t="s">
        <v>419</v>
      </c>
      <c r="R310" s="171" t="s">
        <v>7379</v>
      </c>
      <c r="S310" s="172">
        <v>37970</v>
      </c>
      <c r="T310" s="171">
        <v>6570</v>
      </c>
      <c r="U310" s="173">
        <v>27521419</v>
      </c>
      <c r="V310" s="173">
        <v>49861356</v>
      </c>
      <c r="W310" s="174">
        <v>44255</v>
      </c>
      <c r="X310" s="175" t="s">
        <v>7879</v>
      </c>
      <c r="Y310" s="175" t="s">
        <v>7880</v>
      </c>
      <c r="Z310" s="175" t="s">
        <v>7979</v>
      </c>
    </row>
    <row r="311" spans="1:26" s="187" customFormat="1" ht="24.75" customHeight="1" x14ac:dyDescent="0.2">
      <c r="A311" s="171" t="s">
        <v>8306</v>
      </c>
      <c r="B311" s="175">
        <v>717150007</v>
      </c>
      <c r="C311" s="171" t="s">
        <v>81</v>
      </c>
      <c r="D311" s="171" t="s">
        <v>847</v>
      </c>
      <c r="E311" s="171" t="s">
        <v>6437</v>
      </c>
      <c r="F311" s="171" t="s">
        <v>848</v>
      </c>
      <c r="G311" s="171" t="s">
        <v>6438</v>
      </c>
      <c r="H311" s="171" t="s">
        <v>849</v>
      </c>
      <c r="I311" s="171" t="s">
        <v>6439</v>
      </c>
      <c r="J311" s="171" t="s">
        <v>850</v>
      </c>
      <c r="K311" s="171" t="s">
        <v>851</v>
      </c>
      <c r="L311" s="171" t="s">
        <v>50</v>
      </c>
      <c r="M311" s="171" t="s">
        <v>852</v>
      </c>
      <c r="N311" s="171" t="s">
        <v>6440</v>
      </c>
      <c r="O311" s="171">
        <v>0</v>
      </c>
      <c r="P311" s="171">
        <v>0</v>
      </c>
      <c r="Q311" s="171" t="s">
        <v>419</v>
      </c>
      <c r="R311" s="171" t="s">
        <v>7379</v>
      </c>
      <c r="S311" s="172">
        <v>37970</v>
      </c>
      <c r="T311" s="171">
        <v>6570</v>
      </c>
      <c r="U311" s="173">
        <v>17724444</v>
      </c>
      <c r="V311" s="173">
        <v>35563706</v>
      </c>
      <c r="W311" s="174">
        <v>44255</v>
      </c>
      <c r="X311" s="175" t="s">
        <v>7879</v>
      </c>
      <c r="Y311" s="175" t="s">
        <v>7880</v>
      </c>
      <c r="Z311" s="175" t="s">
        <v>7921</v>
      </c>
    </row>
    <row r="312" spans="1:26" s="187" customFormat="1" ht="24.75" customHeight="1" x14ac:dyDescent="0.2">
      <c r="A312" s="171" t="s">
        <v>8306</v>
      </c>
      <c r="B312" s="175">
        <v>717150007</v>
      </c>
      <c r="C312" s="171" t="s">
        <v>81</v>
      </c>
      <c r="D312" s="171" t="s">
        <v>847</v>
      </c>
      <c r="E312" s="171" t="s">
        <v>6437</v>
      </c>
      <c r="F312" s="171" t="s">
        <v>848</v>
      </c>
      <c r="G312" s="171" t="s">
        <v>6438</v>
      </c>
      <c r="H312" s="171" t="s">
        <v>849</v>
      </c>
      <c r="I312" s="171" t="s">
        <v>6439</v>
      </c>
      <c r="J312" s="171" t="s">
        <v>850</v>
      </c>
      <c r="K312" s="171" t="s">
        <v>851</v>
      </c>
      <c r="L312" s="171" t="s">
        <v>50</v>
      </c>
      <c r="M312" s="171" t="s">
        <v>852</v>
      </c>
      <c r="N312" s="171" t="s">
        <v>6440</v>
      </c>
      <c r="O312" s="171">
        <v>0</v>
      </c>
      <c r="P312" s="171">
        <v>0</v>
      </c>
      <c r="Q312" s="171" t="s">
        <v>419</v>
      </c>
      <c r="R312" s="171" t="s">
        <v>7379</v>
      </c>
      <c r="S312" s="172">
        <v>37970</v>
      </c>
      <c r="T312" s="171">
        <v>6570</v>
      </c>
      <c r="U312" s="173">
        <v>0</v>
      </c>
      <c r="V312" s="173">
        <v>1779168</v>
      </c>
      <c r="W312" s="174">
        <v>44255</v>
      </c>
      <c r="X312" s="175" t="s">
        <v>7879</v>
      </c>
      <c r="Y312" s="175" t="s">
        <v>7880</v>
      </c>
      <c r="Z312" s="175" t="s">
        <v>7922</v>
      </c>
    </row>
    <row r="313" spans="1:26" s="187" customFormat="1" ht="24.75" customHeight="1" x14ac:dyDescent="0.2">
      <c r="A313" s="171" t="s">
        <v>8306</v>
      </c>
      <c r="B313" s="175">
        <v>717150007</v>
      </c>
      <c r="C313" s="171" t="s">
        <v>81</v>
      </c>
      <c r="D313" s="171" t="s">
        <v>847</v>
      </c>
      <c r="E313" s="171" t="s">
        <v>6437</v>
      </c>
      <c r="F313" s="171" t="s">
        <v>848</v>
      </c>
      <c r="G313" s="171" t="s">
        <v>6438</v>
      </c>
      <c r="H313" s="171" t="s">
        <v>849</v>
      </c>
      <c r="I313" s="171" t="s">
        <v>6439</v>
      </c>
      <c r="J313" s="171" t="s">
        <v>850</v>
      </c>
      <c r="K313" s="171" t="s">
        <v>851</v>
      </c>
      <c r="L313" s="171" t="s">
        <v>50</v>
      </c>
      <c r="M313" s="171" t="s">
        <v>852</v>
      </c>
      <c r="N313" s="171" t="s">
        <v>6440</v>
      </c>
      <c r="O313" s="171">
        <v>0</v>
      </c>
      <c r="P313" s="171">
        <v>0</v>
      </c>
      <c r="Q313" s="171" t="s">
        <v>419</v>
      </c>
      <c r="R313" s="171" t="s">
        <v>7379</v>
      </c>
      <c r="S313" s="172">
        <v>37970</v>
      </c>
      <c r="T313" s="171">
        <v>6570</v>
      </c>
      <c r="U313" s="173">
        <v>24485902</v>
      </c>
      <c r="V313" s="173">
        <v>45153773</v>
      </c>
      <c r="W313" s="174">
        <v>44255</v>
      </c>
      <c r="X313" s="175" t="s">
        <v>7879</v>
      </c>
      <c r="Y313" s="175" t="s">
        <v>7880</v>
      </c>
      <c r="Z313" s="175" t="s">
        <v>7996</v>
      </c>
    </row>
    <row r="314" spans="1:26" s="187" customFormat="1" ht="24.75" customHeight="1" x14ac:dyDescent="0.2">
      <c r="A314" s="171" t="s">
        <v>8306</v>
      </c>
      <c r="B314" s="175">
        <v>717150007</v>
      </c>
      <c r="C314" s="171" t="s">
        <v>81</v>
      </c>
      <c r="D314" s="171" t="s">
        <v>847</v>
      </c>
      <c r="E314" s="171" t="s">
        <v>6437</v>
      </c>
      <c r="F314" s="171" t="s">
        <v>848</v>
      </c>
      <c r="G314" s="171" t="s">
        <v>6438</v>
      </c>
      <c r="H314" s="171" t="s">
        <v>849</v>
      </c>
      <c r="I314" s="171" t="s">
        <v>6439</v>
      </c>
      <c r="J314" s="171" t="s">
        <v>850</v>
      </c>
      <c r="K314" s="171" t="s">
        <v>851</v>
      </c>
      <c r="L314" s="171" t="s">
        <v>50</v>
      </c>
      <c r="M314" s="171" t="s">
        <v>852</v>
      </c>
      <c r="N314" s="171" t="s">
        <v>6440</v>
      </c>
      <c r="O314" s="171">
        <v>0</v>
      </c>
      <c r="P314" s="171">
        <v>0</v>
      </c>
      <c r="Q314" s="171" t="s">
        <v>419</v>
      </c>
      <c r="R314" s="171" t="s">
        <v>7379</v>
      </c>
      <c r="S314" s="172">
        <v>37970</v>
      </c>
      <c r="T314" s="171">
        <v>6570</v>
      </c>
      <c r="U314" s="173">
        <v>63086332</v>
      </c>
      <c r="V314" s="173">
        <v>117995732</v>
      </c>
      <c r="W314" s="174">
        <v>44255</v>
      </c>
      <c r="X314" s="175" t="s">
        <v>7879</v>
      </c>
      <c r="Y314" s="175" t="s">
        <v>7880</v>
      </c>
      <c r="Z314" s="175" t="s">
        <v>7946</v>
      </c>
    </row>
    <row r="315" spans="1:26" s="187" customFormat="1" ht="24.75" customHeight="1" x14ac:dyDescent="0.2">
      <c r="A315" s="171" t="s">
        <v>8306</v>
      </c>
      <c r="B315" s="175">
        <v>717150007</v>
      </c>
      <c r="C315" s="171" t="s">
        <v>81</v>
      </c>
      <c r="D315" s="171" t="s">
        <v>847</v>
      </c>
      <c r="E315" s="171" t="s">
        <v>6437</v>
      </c>
      <c r="F315" s="171" t="s">
        <v>848</v>
      </c>
      <c r="G315" s="171" t="s">
        <v>6438</v>
      </c>
      <c r="H315" s="171" t="s">
        <v>849</v>
      </c>
      <c r="I315" s="171" t="s">
        <v>6439</v>
      </c>
      <c r="J315" s="171" t="s">
        <v>850</v>
      </c>
      <c r="K315" s="171" t="s">
        <v>851</v>
      </c>
      <c r="L315" s="171" t="s">
        <v>50</v>
      </c>
      <c r="M315" s="171" t="s">
        <v>852</v>
      </c>
      <c r="N315" s="171" t="s">
        <v>6440</v>
      </c>
      <c r="O315" s="171">
        <v>0</v>
      </c>
      <c r="P315" s="171">
        <v>0</v>
      </c>
      <c r="Q315" s="171" t="s">
        <v>419</v>
      </c>
      <c r="R315" s="171" t="s">
        <v>7379</v>
      </c>
      <c r="S315" s="172">
        <v>37970</v>
      </c>
      <c r="T315" s="171">
        <v>6570</v>
      </c>
      <c r="U315" s="173">
        <v>8844120</v>
      </c>
      <c r="V315" s="173">
        <v>21933417</v>
      </c>
      <c r="W315" s="174">
        <v>44255</v>
      </c>
      <c r="X315" s="175" t="s">
        <v>7879</v>
      </c>
      <c r="Y315" s="175" t="s">
        <v>7880</v>
      </c>
      <c r="Z315" s="175" t="s">
        <v>7956</v>
      </c>
    </row>
    <row r="316" spans="1:26" s="187" customFormat="1" ht="24.75" customHeight="1" x14ac:dyDescent="0.2">
      <c r="A316" s="171" t="s">
        <v>8306</v>
      </c>
      <c r="B316" s="175">
        <v>717150007</v>
      </c>
      <c r="C316" s="171" t="s">
        <v>81</v>
      </c>
      <c r="D316" s="171" t="s">
        <v>847</v>
      </c>
      <c r="E316" s="171" t="s">
        <v>6437</v>
      </c>
      <c r="F316" s="171" t="s">
        <v>848</v>
      </c>
      <c r="G316" s="171" t="s">
        <v>6438</v>
      </c>
      <c r="H316" s="171" t="s">
        <v>849</v>
      </c>
      <c r="I316" s="171" t="s">
        <v>6439</v>
      </c>
      <c r="J316" s="171" t="s">
        <v>850</v>
      </c>
      <c r="K316" s="171" t="s">
        <v>851</v>
      </c>
      <c r="L316" s="171" t="s">
        <v>50</v>
      </c>
      <c r="M316" s="171" t="s">
        <v>852</v>
      </c>
      <c r="N316" s="171" t="s">
        <v>6440</v>
      </c>
      <c r="O316" s="171">
        <v>0</v>
      </c>
      <c r="P316" s="171">
        <v>0</v>
      </c>
      <c r="Q316" s="171" t="s">
        <v>419</v>
      </c>
      <c r="R316" s="171" t="s">
        <v>7379</v>
      </c>
      <c r="S316" s="172">
        <v>37970</v>
      </c>
      <c r="T316" s="171">
        <v>6570</v>
      </c>
      <c r="U316" s="173">
        <v>24049800</v>
      </c>
      <c r="V316" s="173">
        <v>25575000</v>
      </c>
      <c r="W316" s="174">
        <v>44255</v>
      </c>
      <c r="X316" s="175" t="s">
        <v>7879</v>
      </c>
      <c r="Y316" s="175" t="s">
        <v>7880</v>
      </c>
      <c r="Z316" s="175" t="s">
        <v>7951</v>
      </c>
    </row>
    <row r="317" spans="1:26" s="187" customFormat="1" ht="24.75" customHeight="1" x14ac:dyDescent="0.2">
      <c r="A317" s="171" t="s">
        <v>8306</v>
      </c>
      <c r="B317" s="175">
        <v>717150007</v>
      </c>
      <c r="C317" s="171" t="s">
        <v>81</v>
      </c>
      <c r="D317" s="171" t="s">
        <v>847</v>
      </c>
      <c r="E317" s="171" t="s">
        <v>6437</v>
      </c>
      <c r="F317" s="171" t="s">
        <v>848</v>
      </c>
      <c r="G317" s="171" t="s">
        <v>6438</v>
      </c>
      <c r="H317" s="171" t="s">
        <v>849</v>
      </c>
      <c r="I317" s="171" t="s">
        <v>6439</v>
      </c>
      <c r="J317" s="171" t="s">
        <v>850</v>
      </c>
      <c r="K317" s="171" t="s">
        <v>851</v>
      </c>
      <c r="L317" s="171" t="s">
        <v>50</v>
      </c>
      <c r="M317" s="171" t="s">
        <v>852</v>
      </c>
      <c r="N317" s="171" t="s">
        <v>6440</v>
      </c>
      <c r="O317" s="171">
        <v>0</v>
      </c>
      <c r="P317" s="171">
        <v>0</v>
      </c>
      <c r="Q317" s="171" t="s">
        <v>419</v>
      </c>
      <c r="R317" s="171" t="s">
        <v>7379</v>
      </c>
      <c r="S317" s="172">
        <v>37970</v>
      </c>
      <c r="T317" s="171">
        <v>6570</v>
      </c>
      <c r="U317" s="173">
        <v>16033200</v>
      </c>
      <c r="V317" s="173">
        <v>32066400</v>
      </c>
      <c r="W317" s="174">
        <v>44255</v>
      </c>
      <c r="X317" s="175" t="s">
        <v>7879</v>
      </c>
      <c r="Y317" s="175" t="s">
        <v>7880</v>
      </c>
      <c r="Z317" s="175" t="s">
        <v>7961</v>
      </c>
    </row>
    <row r="318" spans="1:26" s="187" customFormat="1" ht="24.75" customHeight="1" x14ac:dyDescent="0.2">
      <c r="A318" s="171" t="s">
        <v>8306</v>
      </c>
      <c r="B318" s="175">
        <v>717150007</v>
      </c>
      <c r="C318" s="171" t="s">
        <v>81</v>
      </c>
      <c r="D318" s="171" t="s">
        <v>847</v>
      </c>
      <c r="E318" s="171" t="s">
        <v>6437</v>
      </c>
      <c r="F318" s="171" t="s">
        <v>848</v>
      </c>
      <c r="G318" s="171" t="s">
        <v>6438</v>
      </c>
      <c r="H318" s="171" t="s">
        <v>849</v>
      </c>
      <c r="I318" s="171" t="s">
        <v>6439</v>
      </c>
      <c r="J318" s="171" t="s">
        <v>850</v>
      </c>
      <c r="K318" s="171" t="s">
        <v>851</v>
      </c>
      <c r="L318" s="171" t="s">
        <v>50</v>
      </c>
      <c r="M318" s="171" t="s">
        <v>852</v>
      </c>
      <c r="N318" s="171" t="s">
        <v>6440</v>
      </c>
      <c r="O318" s="171">
        <v>0</v>
      </c>
      <c r="P318" s="171">
        <v>0</v>
      </c>
      <c r="Q318" s="171" t="s">
        <v>419</v>
      </c>
      <c r="R318" s="171" t="s">
        <v>7379</v>
      </c>
      <c r="S318" s="172">
        <v>37970</v>
      </c>
      <c r="T318" s="171">
        <v>6570</v>
      </c>
      <c r="U318" s="173">
        <v>9459588</v>
      </c>
      <c r="V318" s="173">
        <v>18919176</v>
      </c>
      <c r="W318" s="174">
        <v>44255</v>
      </c>
      <c r="X318" s="175" t="s">
        <v>7879</v>
      </c>
      <c r="Y318" s="175" t="s">
        <v>7880</v>
      </c>
      <c r="Z318" s="175" t="s">
        <v>78</v>
      </c>
    </row>
    <row r="319" spans="1:26" s="187" customFormat="1" ht="24.75" customHeight="1" x14ac:dyDescent="0.2">
      <c r="A319" s="171" t="s">
        <v>8306</v>
      </c>
      <c r="B319" s="175">
        <v>717150007</v>
      </c>
      <c r="C319" s="171" t="s">
        <v>81</v>
      </c>
      <c r="D319" s="171" t="s">
        <v>847</v>
      </c>
      <c r="E319" s="171" t="s">
        <v>6437</v>
      </c>
      <c r="F319" s="171" t="s">
        <v>848</v>
      </c>
      <c r="G319" s="171" t="s">
        <v>6438</v>
      </c>
      <c r="H319" s="171" t="s">
        <v>849</v>
      </c>
      <c r="I319" s="171" t="s">
        <v>6439</v>
      </c>
      <c r="J319" s="171" t="s">
        <v>850</v>
      </c>
      <c r="K319" s="171" t="s">
        <v>851</v>
      </c>
      <c r="L319" s="171" t="s">
        <v>50</v>
      </c>
      <c r="M319" s="171" t="s">
        <v>852</v>
      </c>
      <c r="N319" s="171" t="s">
        <v>6440</v>
      </c>
      <c r="O319" s="171">
        <v>0</v>
      </c>
      <c r="P319" s="171">
        <v>0</v>
      </c>
      <c r="Q319" s="171" t="s">
        <v>419</v>
      </c>
      <c r="R319" s="171" t="s">
        <v>7379</v>
      </c>
      <c r="S319" s="172">
        <v>37970</v>
      </c>
      <c r="T319" s="171">
        <v>6570</v>
      </c>
      <c r="U319" s="173">
        <v>14147144</v>
      </c>
      <c r="V319" s="173">
        <v>28963200</v>
      </c>
      <c r="W319" s="174">
        <v>44255</v>
      </c>
      <c r="X319" s="175" t="s">
        <v>7879</v>
      </c>
      <c r="Y319" s="175" t="s">
        <v>7880</v>
      </c>
      <c r="Z319" s="175" t="s">
        <v>7926</v>
      </c>
    </row>
    <row r="320" spans="1:26" s="187" customFormat="1" ht="24.75" customHeight="1" x14ac:dyDescent="0.2">
      <c r="A320" s="171" t="s">
        <v>8306</v>
      </c>
      <c r="B320" s="175">
        <v>717150007</v>
      </c>
      <c r="C320" s="171" t="s">
        <v>81</v>
      </c>
      <c r="D320" s="171" t="s">
        <v>847</v>
      </c>
      <c r="E320" s="171" t="s">
        <v>6437</v>
      </c>
      <c r="F320" s="171" t="s">
        <v>848</v>
      </c>
      <c r="G320" s="171" t="s">
        <v>6438</v>
      </c>
      <c r="H320" s="171" t="s">
        <v>849</v>
      </c>
      <c r="I320" s="171" t="s">
        <v>6439</v>
      </c>
      <c r="J320" s="171" t="s">
        <v>850</v>
      </c>
      <c r="K320" s="171" t="s">
        <v>851</v>
      </c>
      <c r="L320" s="171" t="s">
        <v>50</v>
      </c>
      <c r="M320" s="171" t="s">
        <v>852</v>
      </c>
      <c r="N320" s="171" t="s">
        <v>6440</v>
      </c>
      <c r="O320" s="171">
        <v>0</v>
      </c>
      <c r="P320" s="171">
        <v>0</v>
      </c>
      <c r="Q320" s="171" t="s">
        <v>419</v>
      </c>
      <c r="R320" s="171" t="s">
        <v>7379</v>
      </c>
      <c r="S320" s="172">
        <v>37970</v>
      </c>
      <c r="T320" s="171">
        <v>6570</v>
      </c>
      <c r="U320" s="173">
        <v>15035004</v>
      </c>
      <c r="V320" s="173">
        <v>35464404</v>
      </c>
      <c r="W320" s="174">
        <v>44255</v>
      </c>
      <c r="X320" s="175" t="s">
        <v>7879</v>
      </c>
      <c r="Y320" s="175" t="s">
        <v>7880</v>
      </c>
      <c r="Z320" s="175" t="s">
        <v>7927</v>
      </c>
    </row>
    <row r="321" spans="1:26" s="187" customFormat="1" ht="24.75" customHeight="1" x14ac:dyDescent="0.2">
      <c r="A321" s="171" t="s">
        <v>8306</v>
      </c>
      <c r="B321" s="175">
        <v>717150007</v>
      </c>
      <c r="C321" s="171" t="s">
        <v>81</v>
      </c>
      <c r="D321" s="171" t="s">
        <v>847</v>
      </c>
      <c r="E321" s="171" t="s">
        <v>6437</v>
      </c>
      <c r="F321" s="171" t="s">
        <v>848</v>
      </c>
      <c r="G321" s="171" t="s">
        <v>6438</v>
      </c>
      <c r="H321" s="171" t="s">
        <v>849</v>
      </c>
      <c r="I321" s="171" t="s">
        <v>6439</v>
      </c>
      <c r="J321" s="171" t="s">
        <v>850</v>
      </c>
      <c r="K321" s="171" t="s">
        <v>851</v>
      </c>
      <c r="L321" s="171" t="s">
        <v>50</v>
      </c>
      <c r="M321" s="171" t="s">
        <v>852</v>
      </c>
      <c r="N321" s="171" t="s">
        <v>6440</v>
      </c>
      <c r="O321" s="171">
        <v>0</v>
      </c>
      <c r="P321" s="171">
        <v>0</v>
      </c>
      <c r="Q321" s="171" t="s">
        <v>419</v>
      </c>
      <c r="R321" s="171" t="s">
        <v>7379</v>
      </c>
      <c r="S321" s="172">
        <v>37970</v>
      </c>
      <c r="T321" s="171">
        <v>6570</v>
      </c>
      <c r="U321" s="173">
        <v>18277848</v>
      </c>
      <c r="V321" s="173">
        <v>38383480</v>
      </c>
      <c r="W321" s="174">
        <v>44255</v>
      </c>
      <c r="X321" s="175" t="s">
        <v>7879</v>
      </c>
      <c r="Y321" s="175" t="s">
        <v>7880</v>
      </c>
      <c r="Z321" s="175" t="s">
        <v>8015</v>
      </c>
    </row>
    <row r="322" spans="1:26" s="187" customFormat="1" ht="24.75" customHeight="1" x14ac:dyDescent="0.2">
      <c r="A322" s="171" t="s">
        <v>8306</v>
      </c>
      <c r="B322" s="175">
        <v>717150007</v>
      </c>
      <c r="C322" s="171" t="s">
        <v>81</v>
      </c>
      <c r="D322" s="171" t="s">
        <v>847</v>
      </c>
      <c r="E322" s="171" t="s">
        <v>6437</v>
      </c>
      <c r="F322" s="171" t="s">
        <v>848</v>
      </c>
      <c r="G322" s="171" t="s">
        <v>6438</v>
      </c>
      <c r="H322" s="171" t="s">
        <v>849</v>
      </c>
      <c r="I322" s="171" t="s">
        <v>6439</v>
      </c>
      <c r="J322" s="171" t="s">
        <v>850</v>
      </c>
      <c r="K322" s="171" t="s">
        <v>851</v>
      </c>
      <c r="L322" s="171" t="s">
        <v>50</v>
      </c>
      <c r="M322" s="171" t="s">
        <v>852</v>
      </c>
      <c r="N322" s="171" t="s">
        <v>6440</v>
      </c>
      <c r="O322" s="171">
        <v>0</v>
      </c>
      <c r="P322" s="171">
        <v>0</v>
      </c>
      <c r="Q322" s="171" t="s">
        <v>419</v>
      </c>
      <c r="R322" s="171" t="s">
        <v>7379</v>
      </c>
      <c r="S322" s="172">
        <v>37970</v>
      </c>
      <c r="T322" s="171">
        <v>6570</v>
      </c>
      <c r="U322" s="173">
        <v>45618817</v>
      </c>
      <c r="V322" s="173">
        <v>82961153</v>
      </c>
      <c r="W322" s="174">
        <v>44255</v>
      </c>
      <c r="X322" s="175" t="s">
        <v>7879</v>
      </c>
      <c r="Y322" s="175" t="s">
        <v>7880</v>
      </c>
      <c r="Z322" s="175" t="s">
        <v>7958</v>
      </c>
    </row>
    <row r="323" spans="1:26" s="187" customFormat="1" ht="24.75" customHeight="1" x14ac:dyDescent="0.2">
      <c r="A323" s="171" t="s">
        <v>8306</v>
      </c>
      <c r="B323" s="175">
        <v>717150007</v>
      </c>
      <c r="C323" s="171" t="s">
        <v>81</v>
      </c>
      <c r="D323" s="171" t="s">
        <v>847</v>
      </c>
      <c r="E323" s="171" t="s">
        <v>6437</v>
      </c>
      <c r="F323" s="171" t="s">
        <v>848</v>
      </c>
      <c r="G323" s="171" t="s">
        <v>6438</v>
      </c>
      <c r="H323" s="171" t="s">
        <v>849</v>
      </c>
      <c r="I323" s="171" t="s">
        <v>6439</v>
      </c>
      <c r="J323" s="171" t="s">
        <v>850</v>
      </c>
      <c r="K323" s="171" t="s">
        <v>851</v>
      </c>
      <c r="L323" s="171" t="s">
        <v>50</v>
      </c>
      <c r="M323" s="171" t="s">
        <v>852</v>
      </c>
      <c r="N323" s="171" t="s">
        <v>6440</v>
      </c>
      <c r="O323" s="171">
        <v>0</v>
      </c>
      <c r="P323" s="171">
        <v>0</v>
      </c>
      <c r="Q323" s="171" t="s">
        <v>419</v>
      </c>
      <c r="R323" s="171" t="s">
        <v>7379</v>
      </c>
      <c r="S323" s="172">
        <v>37970</v>
      </c>
      <c r="T323" s="171">
        <v>6570</v>
      </c>
      <c r="U323" s="173">
        <v>16250424</v>
      </c>
      <c r="V323" s="173">
        <v>30473424</v>
      </c>
      <c r="W323" s="174">
        <v>44255</v>
      </c>
      <c r="X323" s="175" t="s">
        <v>7879</v>
      </c>
      <c r="Y323" s="175" t="s">
        <v>7880</v>
      </c>
      <c r="Z323" s="175" t="s">
        <v>8016</v>
      </c>
    </row>
    <row r="324" spans="1:26" s="187" customFormat="1" ht="24.75" customHeight="1" x14ac:dyDescent="0.2">
      <c r="A324" s="171" t="s">
        <v>8306</v>
      </c>
      <c r="B324" s="175">
        <v>717150007</v>
      </c>
      <c r="C324" s="171" t="s">
        <v>81</v>
      </c>
      <c r="D324" s="171" t="s">
        <v>847</v>
      </c>
      <c r="E324" s="171" t="s">
        <v>6437</v>
      </c>
      <c r="F324" s="171" t="s">
        <v>848</v>
      </c>
      <c r="G324" s="171" t="s">
        <v>6438</v>
      </c>
      <c r="H324" s="171" t="s">
        <v>849</v>
      </c>
      <c r="I324" s="171" t="s">
        <v>6439</v>
      </c>
      <c r="J324" s="171" t="s">
        <v>850</v>
      </c>
      <c r="K324" s="171" t="s">
        <v>851</v>
      </c>
      <c r="L324" s="171" t="s">
        <v>50</v>
      </c>
      <c r="M324" s="171" t="s">
        <v>852</v>
      </c>
      <c r="N324" s="171" t="s">
        <v>6440</v>
      </c>
      <c r="O324" s="171">
        <v>0</v>
      </c>
      <c r="P324" s="171">
        <v>0</v>
      </c>
      <c r="Q324" s="171" t="s">
        <v>419</v>
      </c>
      <c r="R324" s="171" t="s">
        <v>7379</v>
      </c>
      <c r="S324" s="172">
        <v>37970</v>
      </c>
      <c r="T324" s="171">
        <v>6570</v>
      </c>
      <c r="U324" s="173">
        <v>56670638</v>
      </c>
      <c r="V324" s="173">
        <v>113002166</v>
      </c>
      <c r="W324" s="174">
        <v>44255</v>
      </c>
      <c r="X324" s="175" t="s">
        <v>7879</v>
      </c>
      <c r="Y324" s="175" t="s">
        <v>7880</v>
      </c>
      <c r="Z324" s="175" t="s">
        <v>7898</v>
      </c>
    </row>
    <row r="325" spans="1:26" s="187" customFormat="1" ht="24.75" customHeight="1" x14ac:dyDescent="0.2">
      <c r="A325" s="171" t="s">
        <v>8306</v>
      </c>
      <c r="B325" s="175">
        <v>717150007</v>
      </c>
      <c r="C325" s="171" t="s">
        <v>81</v>
      </c>
      <c r="D325" s="171" t="s">
        <v>847</v>
      </c>
      <c r="E325" s="171" t="s">
        <v>6437</v>
      </c>
      <c r="F325" s="171" t="s">
        <v>848</v>
      </c>
      <c r="G325" s="171" t="s">
        <v>6438</v>
      </c>
      <c r="H325" s="171" t="s">
        <v>849</v>
      </c>
      <c r="I325" s="171" t="s">
        <v>6439</v>
      </c>
      <c r="J325" s="171" t="s">
        <v>850</v>
      </c>
      <c r="K325" s="171" t="s">
        <v>851</v>
      </c>
      <c r="L325" s="171" t="s">
        <v>50</v>
      </c>
      <c r="M325" s="171" t="s">
        <v>852</v>
      </c>
      <c r="N325" s="171" t="s">
        <v>6440</v>
      </c>
      <c r="O325" s="171">
        <v>0</v>
      </c>
      <c r="P325" s="171">
        <v>0</v>
      </c>
      <c r="Q325" s="171" t="s">
        <v>419</v>
      </c>
      <c r="R325" s="171" t="s">
        <v>7379</v>
      </c>
      <c r="S325" s="172">
        <v>37970</v>
      </c>
      <c r="T325" s="171">
        <v>6570</v>
      </c>
      <c r="U325" s="173">
        <v>55867698</v>
      </c>
      <c r="V325" s="173">
        <v>94706832</v>
      </c>
      <c r="W325" s="174">
        <v>44255</v>
      </c>
      <c r="X325" s="175" t="s">
        <v>7879</v>
      </c>
      <c r="Y325" s="175" t="s">
        <v>7880</v>
      </c>
      <c r="Z325" s="175" t="s">
        <v>7967</v>
      </c>
    </row>
    <row r="326" spans="1:26" s="187" customFormat="1" ht="24.75" customHeight="1" x14ac:dyDescent="0.2">
      <c r="A326" s="171" t="s">
        <v>8306</v>
      </c>
      <c r="B326" s="175">
        <v>717150007</v>
      </c>
      <c r="C326" s="171" t="s">
        <v>81</v>
      </c>
      <c r="D326" s="171" t="s">
        <v>847</v>
      </c>
      <c r="E326" s="171" t="s">
        <v>6437</v>
      </c>
      <c r="F326" s="171" t="s">
        <v>848</v>
      </c>
      <c r="G326" s="171" t="s">
        <v>6438</v>
      </c>
      <c r="H326" s="171" t="s">
        <v>849</v>
      </c>
      <c r="I326" s="171" t="s">
        <v>6439</v>
      </c>
      <c r="J326" s="171" t="s">
        <v>850</v>
      </c>
      <c r="K326" s="171" t="s">
        <v>851</v>
      </c>
      <c r="L326" s="171" t="s">
        <v>50</v>
      </c>
      <c r="M326" s="171" t="s">
        <v>852</v>
      </c>
      <c r="N326" s="171" t="s">
        <v>6440</v>
      </c>
      <c r="O326" s="171">
        <v>0</v>
      </c>
      <c r="P326" s="171">
        <v>0</v>
      </c>
      <c r="Q326" s="171" t="s">
        <v>419</v>
      </c>
      <c r="R326" s="171" t="s">
        <v>7379</v>
      </c>
      <c r="S326" s="172">
        <v>37970</v>
      </c>
      <c r="T326" s="171">
        <v>6570</v>
      </c>
      <c r="U326" s="173">
        <v>24039456</v>
      </c>
      <c r="V326" s="173">
        <v>48078912</v>
      </c>
      <c r="W326" s="174">
        <v>44255</v>
      </c>
      <c r="X326" s="175" t="s">
        <v>7879</v>
      </c>
      <c r="Y326" s="175" t="s">
        <v>7880</v>
      </c>
      <c r="Z326" s="175" t="s">
        <v>7968</v>
      </c>
    </row>
    <row r="327" spans="1:26" s="187" customFormat="1" ht="24.75" customHeight="1" x14ac:dyDescent="0.2">
      <c r="A327" s="171" t="s">
        <v>8306</v>
      </c>
      <c r="B327" s="175">
        <v>717150007</v>
      </c>
      <c r="C327" s="171" t="s">
        <v>81</v>
      </c>
      <c r="D327" s="171" t="s">
        <v>847</v>
      </c>
      <c r="E327" s="171" t="s">
        <v>6437</v>
      </c>
      <c r="F327" s="171" t="s">
        <v>848</v>
      </c>
      <c r="G327" s="171" t="s">
        <v>6438</v>
      </c>
      <c r="H327" s="171" t="s">
        <v>849</v>
      </c>
      <c r="I327" s="171" t="s">
        <v>6439</v>
      </c>
      <c r="J327" s="171" t="s">
        <v>850</v>
      </c>
      <c r="K327" s="171" t="s">
        <v>851</v>
      </c>
      <c r="L327" s="171" t="s">
        <v>50</v>
      </c>
      <c r="M327" s="171" t="s">
        <v>852</v>
      </c>
      <c r="N327" s="171" t="s">
        <v>6440</v>
      </c>
      <c r="O327" s="171">
        <v>0</v>
      </c>
      <c r="P327" s="171">
        <v>0</v>
      </c>
      <c r="Q327" s="171" t="s">
        <v>419</v>
      </c>
      <c r="R327" s="171" t="s">
        <v>7379</v>
      </c>
      <c r="S327" s="172">
        <v>37970</v>
      </c>
      <c r="T327" s="171">
        <v>6570</v>
      </c>
      <c r="U327" s="173">
        <v>0</v>
      </c>
      <c r="V327" s="173">
        <v>12750704</v>
      </c>
      <c r="W327" s="174">
        <v>44255</v>
      </c>
      <c r="X327" s="175" t="s">
        <v>7879</v>
      </c>
      <c r="Y327" s="175" t="s">
        <v>7880</v>
      </c>
      <c r="Z327" s="175" t="s">
        <v>7969</v>
      </c>
    </row>
    <row r="328" spans="1:26" s="187" customFormat="1" ht="24.75" customHeight="1" x14ac:dyDescent="0.2">
      <c r="A328" s="171" t="s">
        <v>8306</v>
      </c>
      <c r="B328" s="175">
        <v>717150007</v>
      </c>
      <c r="C328" s="171" t="s">
        <v>81</v>
      </c>
      <c r="D328" s="171" t="s">
        <v>847</v>
      </c>
      <c r="E328" s="171" t="s">
        <v>6437</v>
      </c>
      <c r="F328" s="171" t="s">
        <v>848</v>
      </c>
      <c r="G328" s="171" t="s">
        <v>6438</v>
      </c>
      <c r="H328" s="171" t="s">
        <v>849</v>
      </c>
      <c r="I328" s="171" t="s">
        <v>6439</v>
      </c>
      <c r="J328" s="171" t="s">
        <v>850</v>
      </c>
      <c r="K328" s="171" t="s">
        <v>851</v>
      </c>
      <c r="L328" s="171" t="s">
        <v>50</v>
      </c>
      <c r="M328" s="171" t="s">
        <v>852</v>
      </c>
      <c r="N328" s="171" t="s">
        <v>6440</v>
      </c>
      <c r="O328" s="171">
        <v>0</v>
      </c>
      <c r="P328" s="171">
        <v>0</v>
      </c>
      <c r="Q328" s="171" t="s">
        <v>419</v>
      </c>
      <c r="R328" s="171" t="s">
        <v>7379</v>
      </c>
      <c r="S328" s="172">
        <v>37970</v>
      </c>
      <c r="T328" s="171">
        <v>6570</v>
      </c>
      <c r="U328" s="173">
        <v>10601151</v>
      </c>
      <c r="V328" s="173">
        <v>17912290</v>
      </c>
      <c r="W328" s="174">
        <v>44255</v>
      </c>
      <c r="X328" s="175" t="s">
        <v>7879</v>
      </c>
      <c r="Y328" s="175" t="s">
        <v>7880</v>
      </c>
      <c r="Z328" s="175" t="s">
        <v>7981</v>
      </c>
    </row>
    <row r="329" spans="1:26" s="187" customFormat="1" ht="24.75" customHeight="1" x14ac:dyDescent="0.2">
      <c r="A329" s="171" t="s">
        <v>8306</v>
      </c>
      <c r="B329" s="175">
        <v>717150007</v>
      </c>
      <c r="C329" s="171" t="s">
        <v>81</v>
      </c>
      <c r="D329" s="171" t="s">
        <v>847</v>
      </c>
      <c r="E329" s="171" t="s">
        <v>6437</v>
      </c>
      <c r="F329" s="171" t="s">
        <v>848</v>
      </c>
      <c r="G329" s="171" t="s">
        <v>6438</v>
      </c>
      <c r="H329" s="171" t="s">
        <v>849</v>
      </c>
      <c r="I329" s="171" t="s">
        <v>6439</v>
      </c>
      <c r="J329" s="171" t="s">
        <v>850</v>
      </c>
      <c r="K329" s="171" t="s">
        <v>851</v>
      </c>
      <c r="L329" s="171" t="s">
        <v>50</v>
      </c>
      <c r="M329" s="171" t="s">
        <v>852</v>
      </c>
      <c r="N329" s="171" t="s">
        <v>6440</v>
      </c>
      <c r="O329" s="171">
        <v>0</v>
      </c>
      <c r="P329" s="171">
        <v>0</v>
      </c>
      <c r="Q329" s="171" t="s">
        <v>419</v>
      </c>
      <c r="R329" s="171" t="s">
        <v>7379</v>
      </c>
      <c r="S329" s="172">
        <v>37970</v>
      </c>
      <c r="T329" s="171">
        <v>6570</v>
      </c>
      <c r="U329" s="173">
        <v>35471300</v>
      </c>
      <c r="V329" s="173">
        <v>70942600</v>
      </c>
      <c r="W329" s="174">
        <v>44255</v>
      </c>
      <c r="X329" s="175" t="s">
        <v>7879</v>
      </c>
      <c r="Y329" s="175" t="s">
        <v>7880</v>
      </c>
      <c r="Z329" s="175" t="s">
        <v>7934</v>
      </c>
    </row>
    <row r="330" spans="1:26" s="187" customFormat="1" ht="24.75" customHeight="1" x14ac:dyDescent="0.2">
      <c r="A330" s="171" t="s">
        <v>8306</v>
      </c>
      <c r="B330" s="175">
        <v>717150007</v>
      </c>
      <c r="C330" s="171" t="s">
        <v>81</v>
      </c>
      <c r="D330" s="171" t="s">
        <v>847</v>
      </c>
      <c r="E330" s="171" t="s">
        <v>6437</v>
      </c>
      <c r="F330" s="171" t="s">
        <v>848</v>
      </c>
      <c r="G330" s="171" t="s">
        <v>6438</v>
      </c>
      <c r="H330" s="171" t="s">
        <v>849</v>
      </c>
      <c r="I330" s="171" t="s">
        <v>6439</v>
      </c>
      <c r="J330" s="171" t="s">
        <v>850</v>
      </c>
      <c r="K330" s="171" t="s">
        <v>851</v>
      </c>
      <c r="L330" s="171" t="s">
        <v>50</v>
      </c>
      <c r="M330" s="171" t="s">
        <v>852</v>
      </c>
      <c r="N330" s="171" t="s">
        <v>6440</v>
      </c>
      <c r="O330" s="171">
        <v>0</v>
      </c>
      <c r="P330" s="171">
        <v>0</v>
      </c>
      <c r="Q330" s="171" t="s">
        <v>419</v>
      </c>
      <c r="R330" s="171" t="s">
        <v>7379</v>
      </c>
      <c r="S330" s="172">
        <v>37970</v>
      </c>
      <c r="T330" s="171">
        <v>6570</v>
      </c>
      <c r="U330" s="173">
        <v>61857120</v>
      </c>
      <c r="V330" s="173">
        <v>101344108</v>
      </c>
      <c r="W330" s="174">
        <v>44255</v>
      </c>
      <c r="X330" s="175" t="s">
        <v>7879</v>
      </c>
      <c r="Y330" s="175" t="s">
        <v>7880</v>
      </c>
      <c r="Z330" s="175" t="s">
        <v>8000</v>
      </c>
    </row>
    <row r="331" spans="1:26" s="187" customFormat="1" ht="24.75" customHeight="1" x14ac:dyDescent="0.2">
      <c r="A331" s="171" t="s">
        <v>8306</v>
      </c>
      <c r="B331" s="175">
        <v>717150007</v>
      </c>
      <c r="C331" s="171" t="s">
        <v>81</v>
      </c>
      <c r="D331" s="171" t="s">
        <v>847</v>
      </c>
      <c r="E331" s="171" t="s">
        <v>6437</v>
      </c>
      <c r="F331" s="171" t="s">
        <v>848</v>
      </c>
      <c r="G331" s="171" t="s">
        <v>6438</v>
      </c>
      <c r="H331" s="171" t="s">
        <v>849</v>
      </c>
      <c r="I331" s="171" t="s">
        <v>6439</v>
      </c>
      <c r="J331" s="171" t="s">
        <v>850</v>
      </c>
      <c r="K331" s="171" t="s">
        <v>851</v>
      </c>
      <c r="L331" s="171" t="s">
        <v>50</v>
      </c>
      <c r="M331" s="171" t="s">
        <v>852</v>
      </c>
      <c r="N331" s="171" t="s">
        <v>6440</v>
      </c>
      <c r="O331" s="171">
        <v>0</v>
      </c>
      <c r="P331" s="171">
        <v>0</v>
      </c>
      <c r="Q331" s="171" t="s">
        <v>419</v>
      </c>
      <c r="R331" s="171" t="s">
        <v>7379</v>
      </c>
      <c r="S331" s="172">
        <v>37970</v>
      </c>
      <c r="T331" s="171">
        <v>6570</v>
      </c>
      <c r="U331" s="173">
        <v>15319464</v>
      </c>
      <c r="V331" s="173">
        <v>30638928</v>
      </c>
      <c r="W331" s="174">
        <v>44255</v>
      </c>
      <c r="X331" s="175" t="s">
        <v>7879</v>
      </c>
      <c r="Y331" s="175" t="s">
        <v>7880</v>
      </c>
      <c r="Z331" s="175" t="s">
        <v>7936</v>
      </c>
    </row>
    <row r="332" spans="1:26" s="187" customFormat="1" ht="24.75" customHeight="1" x14ac:dyDescent="0.2">
      <c r="A332" s="171" t="s">
        <v>8306</v>
      </c>
      <c r="B332" s="175">
        <v>717150007</v>
      </c>
      <c r="C332" s="171" t="s">
        <v>81</v>
      </c>
      <c r="D332" s="171" t="s">
        <v>847</v>
      </c>
      <c r="E332" s="171" t="s">
        <v>6437</v>
      </c>
      <c r="F332" s="171" t="s">
        <v>848</v>
      </c>
      <c r="G332" s="171" t="s">
        <v>6438</v>
      </c>
      <c r="H332" s="171" t="s">
        <v>849</v>
      </c>
      <c r="I332" s="171" t="s">
        <v>6439</v>
      </c>
      <c r="J332" s="171" t="s">
        <v>850</v>
      </c>
      <c r="K332" s="171" t="s">
        <v>851</v>
      </c>
      <c r="L332" s="171" t="s">
        <v>50</v>
      </c>
      <c r="M332" s="171" t="s">
        <v>852</v>
      </c>
      <c r="N332" s="171" t="s">
        <v>6440</v>
      </c>
      <c r="O332" s="171">
        <v>0</v>
      </c>
      <c r="P332" s="171">
        <v>0</v>
      </c>
      <c r="Q332" s="171" t="s">
        <v>419</v>
      </c>
      <c r="R332" s="171" t="s">
        <v>7379</v>
      </c>
      <c r="S332" s="172">
        <v>37970</v>
      </c>
      <c r="T332" s="171">
        <v>6570</v>
      </c>
      <c r="U332" s="173">
        <v>80489250</v>
      </c>
      <c r="V332" s="173">
        <v>132515130</v>
      </c>
      <c r="W332" s="174">
        <v>44255</v>
      </c>
      <c r="X332" s="175" t="s">
        <v>7879</v>
      </c>
      <c r="Y332" s="175" t="s">
        <v>7880</v>
      </c>
      <c r="Z332" s="175" t="s">
        <v>6479</v>
      </c>
    </row>
    <row r="333" spans="1:26" s="187" customFormat="1" ht="24.75" customHeight="1" x14ac:dyDescent="0.2">
      <c r="A333" s="171" t="s">
        <v>8306</v>
      </c>
      <c r="B333" s="175">
        <v>717150007</v>
      </c>
      <c r="C333" s="171" t="s">
        <v>81</v>
      </c>
      <c r="D333" s="171" t="s">
        <v>847</v>
      </c>
      <c r="E333" s="171" t="s">
        <v>6437</v>
      </c>
      <c r="F333" s="171" t="s">
        <v>848</v>
      </c>
      <c r="G333" s="171" t="s">
        <v>6438</v>
      </c>
      <c r="H333" s="171" t="s">
        <v>849</v>
      </c>
      <c r="I333" s="171" t="s">
        <v>6439</v>
      </c>
      <c r="J333" s="171" t="s">
        <v>850</v>
      </c>
      <c r="K333" s="171" t="s">
        <v>851</v>
      </c>
      <c r="L333" s="171" t="s">
        <v>50</v>
      </c>
      <c r="M333" s="171" t="s">
        <v>852</v>
      </c>
      <c r="N333" s="171" t="s">
        <v>6440</v>
      </c>
      <c r="O333" s="171">
        <v>0</v>
      </c>
      <c r="P333" s="171">
        <v>0</v>
      </c>
      <c r="Q333" s="171" t="s">
        <v>419</v>
      </c>
      <c r="R333" s="171" t="s">
        <v>7379</v>
      </c>
      <c r="S333" s="172">
        <v>37970</v>
      </c>
      <c r="T333" s="171">
        <v>6570</v>
      </c>
      <c r="U333" s="173">
        <v>16353864</v>
      </c>
      <c r="V333" s="173">
        <v>51306240</v>
      </c>
      <c r="W333" s="174">
        <v>44255</v>
      </c>
      <c r="X333" s="175" t="s">
        <v>7879</v>
      </c>
      <c r="Y333" s="175" t="s">
        <v>7880</v>
      </c>
      <c r="Z333" s="175" t="s">
        <v>7899</v>
      </c>
    </row>
    <row r="334" spans="1:26" s="187" customFormat="1" ht="24.75" customHeight="1" x14ac:dyDescent="0.2">
      <c r="A334" s="171" t="s">
        <v>8307</v>
      </c>
      <c r="B334" s="175">
        <v>714523007</v>
      </c>
      <c r="C334" s="171" t="s">
        <v>81</v>
      </c>
      <c r="D334" s="171" t="s">
        <v>1015</v>
      </c>
      <c r="E334" s="171" t="s">
        <v>7709</v>
      </c>
      <c r="F334" s="171" t="s">
        <v>1016</v>
      </c>
      <c r="G334" s="171" t="s">
        <v>1017</v>
      </c>
      <c r="H334" s="171" t="s">
        <v>1018</v>
      </c>
      <c r="I334" s="171" t="s">
        <v>6424</v>
      </c>
      <c r="J334" s="171" t="s">
        <v>1019</v>
      </c>
      <c r="K334" s="171" t="s">
        <v>1020</v>
      </c>
      <c r="L334" s="171" t="s">
        <v>50</v>
      </c>
      <c r="M334" s="171" t="s">
        <v>1021</v>
      </c>
      <c r="N334" s="171" t="s">
        <v>6425</v>
      </c>
      <c r="O334" s="171" t="s">
        <v>6426</v>
      </c>
      <c r="P334" s="171">
        <v>0</v>
      </c>
      <c r="Q334" s="171">
        <v>93401</v>
      </c>
      <c r="R334" s="171" t="s">
        <v>7710</v>
      </c>
      <c r="S334" s="172">
        <v>37970</v>
      </c>
      <c r="T334" s="171">
        <v>6580</v>
      </c>
      <c r="U334" s="173">
        <v>59753931</v>
      </c>
      <c r="V334" s="173">
        <v>78223239</v>
      </c>
      <c r="W334" s="174">
        <v>44255</v>
      </c>
      <c r="X334" s="175" t="s">
        <v>7879</v>
      </c>
      <c r="Y334" s="175" t="s">
        <v>7880</v>
      </c>
      <c r="Z334" s="175" t="s">
        <v>7941</v>
      </c>
    </row>
    <row r="335" spans="1:26" s="187" customFormat="1" ht="24.75" customHeight="1" x14ac:dyDescent="0.2">
      <c r="A335" s="171" t="s">
        <v>8308</v>
      </c>
      <c r="B335" s="175" t="s">
        <v>7871</v>
      </c>
      <c r="C335" s="171" t="s">
        <v>152</v>
      </c>
      <c r="D335" s="171" t="s">
        <v>5892</v>
      </c>
      <c r="E335" s="171" t="s">
        <v>27</v>
      </c>
      <c r="F335" s="171" t="s">
        <v>5823</v>
      </c>
      <c r="G335" s="171" t="s">
        <v>29</v>
      </c>
      <c r="H335" s="171">
        <v>0</v>
      </c>
      <c r="I335" s="171">
        <v>0</v>
      </c>
      <c r="J335" s="171" t="s">
        <v>6987</v>
      </c>
      <c r="K335" s="171" t="s">
        <v>5893</v>
      </c>
      <c r="L335" s="171" t="s">
        <v>344</v>
      </c>
      <c r="M335" s="171" t="s">
        <v>5894</v>
      </c>
      <c r="N335" s="171" t="s">
        <v>6675</v>
      </c>
      <c r="O335" s="171" t="s">
        <v>6676</v>
      </c>
      <c r="P335" s="171">
        <v>0</v>
      </c>
      <c r="Q335" s="171" t="s">
        <v>281</v>
      </c>
      <c r="R335" s="171" t="s">
        <v>7308</v>
      </c>
      <c r="S335" s="172">
        <v>37970</v>
      </c>
      <c r="T335" s="171">
        <v>6650</v>
      </c>
      <c r="U335" s="173">
        <v>7075296</v>
      </c>
      <c r="V335" s="173">
        <v>14592798</v>
      </c>
      <c r="W335" s="174">
        <v>44255</v>
      </c>
      <c r="X335" s="175" t="s">
        <v>7879</v>
      </c>
      <c r="Y335" s="175" t="s">
        <v>7880</v>
      </c>
      <c r="Z335" s="175" t="s">
        <v>8017</v>
      </c>
    </row>
    <row r="336" spans="1:26" s="187" customFormat="1" ht="24.75" customHeight="1" x14ac:dyDescent="0.2">
      <c r="A336" s="171" t="s">
        <v>8309</v>
      </c>
      <c r="B336" s="175">
        <v>703553001</v>
      </c>
      <c r="C336" s="171" t="s">
        <v>139</v>
      </c>
      <c r="D336" s="171" t="s">
        <v>7457</v>
      </c>
      <c r="E336" s="171" t="s">
        <v>7458</v>
      </c>
      <c r="F336" s="171" t="s">
        <v>5777</v>
      </c>
      <c r="G336" s="171" t="s">
        <v>29</v>
      </c>
      <c r="H336" s="171" t="s">
        <v>7185</v>
      </c>
      <c r="I336" s="171" t="s">
        <v>7185</v>
      </c>
      <c r="J336" s="171" t="s">
        <v>7401</v>
      </c>
      <c r="K336" s="171" t="s">
        <v>6629</v>
      </c>
      <c r="L336" s="171" t="s">
        <v>6172</v>
      </c>
      <c r="M336" s="171" t="s">
        <v>1113</v>
      </c>
      <c r="N336" s="171" t="s">
        <v>5778</v>
      </c>
      <c r="O336" s="171" t="s">
        <v>7402</v>
      </c>
      <c r="P336" s="171" t="s">
        <v>6630</v>
      </c>
      <c r="Q336" s="171" t="s">
        <v>5761</v>
      </c>
      <c r="R336" s="171" t="s">
        <v>7459</v>
      </c>
      <c r="S336" s="172">
        <v>37970</v>
      </c>
      <c r="T336" s="171">
        <v>6690</v>
      </c>
      <c r="U336" s="173">
        <v>12697959</v>
      </c>
      <c r="V336" s="173">
        <v>35264339</v>
      </c>
      <c r="W336" s="174">
        <v>44255</v>
      </c>
      <c r="X336" s="175" t="s">
        <v>7879</v>
      </c>
      <c r="Y336" s="175" t="s">
        <v>7880</v>
      </c>
      <c r="Z336" s="175" t="s">
        <v>7938</v>
      </c>
    </row>
    <row r="337" spans="1:26" s="187" customFormat="1" ht="24.75" customHeight="1" x14ac:dyDescent="0.2">
      <c r="A337" s="171" t="s">
        <v>8310</v>
      </c>
      <c r="B337" s="175">
        <v>690811006</v>
      </c>
      <c r="C337" s="171" t="s">
        <v>2854</v>
      </c>
      <c r="D337" s="171" t="s">
        <v>633</v>
      </c>
      <c r="E337" s="171" t="s">
        <v>27</v>
      </c>
      <c r="F337" s="171" t="s">
        <v>634</v>
      </c>
      <c r="G337" s="171" t="s">
        <v>29</v>
      </c>
      <c r="H337" s="171">
        <v>0</v>
      </c>
      <c r="I337" s="171">
        <v>0</v>
      </c>
      <c r="J337" s="171" t="s">
        <v>3675</v>
      </c>
      <c r="K337" s="171" t="s">
        <v>3677</v>
      </c>
      <c r="L337" s="171" t="s">
        <v>50</v>
      </c>
      <c r="M337" s="171" t="s">
        <v>1476</v>
      </c>
      <c r="N337" s="171" t="s">
        <v>3678</v>
      </c>
      <c r="O337" s="171" t="s">
        <v>3676</v>
      </c>
      <c r="P337" s="171">
        <v>0</v>
      </c>
      <c r="Q337" s="171">
        <v>91001</v>
      </c>
      <c r="R337" s="171" t="s">
        <v>3040</v>
      </c>
      <c r="S337" s="172">
        <v>42032</v>
      </c>
      <c r="T337" s="171">
        <v>6720</v>
      </c>
      <c r="U337" s="173">
        <v>4149668</v>
      </c>
      <c r="V337" s="173">
        <v>8100426</v>
      </c>
      <c r="W337" s="174">
        <v>44255</v>
      </c>
      <c r="X337" s="175" t="s">
        <v>7879</v>
      </c>
      <c r="Y337" s="175" t="s">
        <v>7880</v>
      </c>
      <c r="Z337" s="175" t="s">
        <v>8018</v>
      </c>
    </row>
    <row r="338" spans="1:26" s="187" customFormat="1" ht="24.75" customHeight="1" x14ac:dyDescent="0.2">
      <c r="A338" s="171" t="s">
        <v>8311</v>
      </c>
      <c r="B338" s="175">
        <v>714792008</v>
      </c>
      <c r="C338" s="171" t="s">
        <v>1566</v>
      </c>
      <c r="D338" s="171" t="s">
        <v>2178</v>
      </c>
      <c r="E338" s="171" t="s">
        <v>6281</v>
      </c>
      <c r="F338" s="171" t="s">
        <v>2179</v>
      </c>
      <c r="G338" s="171" t="s">
        <v>2180</v>
      </c>
      <c r="H338" s="171" t="s">
        <v>2181</v>
      </c>
      <c r="I338" s="171" t="s">
        <v>2182</v>
      </c>
      <c r="J338" s="171" t="s">
        <v>2183</v>
      </c>
      <c r="K338" s="171" t="s">
        <v>6408</v>
      </c>
      <c r="L338" s="171" t="s">
        <v>6166</v>
      </c>
      <c r="M338" s="171" t="s">
        <v>2185</v>
      </c>
      <c r="N338" s="171" t="s">
        <v>2184</v>
      </c>
      <c r="O338" s="171" t="s">
        <v>6307</v>
      </c>
      <c r="P338" s="171" t="s">
        <v>6407</v>
      </c>
      <c r="Q338" s="171" t="s">
        <v>1274</v>
      </c>
      <c r="R338" s="171" t="s">
        <v>7067</v>
      </c>
      <c r="S338" s="172">
        <v>37970</v>
      </c>
      <c r="T338" s="171">
        <v>6740</v>
      </c>
      <c r="U338" s="173">
        <v>25618778</v>
      </c>
      <c r="V338" s="173">
        <v>38957961</v>
      </c>
      <c r="W338" s="174">
        <v>44255</v>
      </c>
      <c r="X338" s="175" t="s">
        <v>7879</v>
      </c>
      <c r="Y338" s="175" t="s">
        <v>7880</v>
      </c>
      <c r="Z338" s="175" t="s">
        <v>7913</v>
      </c>
    </row>
    <row r="339" spans="1:26" s="187" customFormat="1" ht="24.75" customHeight="1" x14ac:dyDescent="0.2">
      <c r="A339" s="171" t="s">
        <v>8311</v>
      </c>
      <c r="B339" s="175">
        <v>714792008</v>
      </c>
      <c r="C339" s="171" t="s">
        <v>1566</v>
      </c>
      <c r="D339" s="171" t="s">
        <v>2178</v>
      </c>
      <c r="E339" s="171" t="s">
        <v>6281</v>
      </c>
      <c r="F339" s="171" t="s">
        <v>2179</v>
      </c>
      <c r="G339" s="171" t="s">
        <v>2180</v>
      </c>
      <c r="H339" s="171" t="s">
        <v>2181</v>
      </c>
      <c r="I339" s="171" t="s">
        <v>2182</v>
      </c>
      <c r="J339" s="171" t="s">
        <v>2183</v>
      </c>
      <c r="K339" s="171" t="s">
        <v>6408</v>
      </c>
      <c r="L339" s="171" t="s">
        <v>6166</v>
      </c>
      <c r="M339" s="171" t="s">
        <v>2185</v>
      </c>
      <c r="N339" s="171" t="s">
        <v>2184</v>
      </c>
      <c r="O339" s="171" t="s">
        <v>6307</v>
      </c>
      <c r="P339" s="171" t="s">
        <v>6407</v>
      </c>
      <c r="Q339" s="171" t="s">
        <v>1274</v>
      </c>
      <c r="R339" s="171" t="s">
        <v>7067</v>
      </c>
      <c r="S339" s="172">
        <v>37970</v>
      </c>
      <c r="T339" s="171">
        <v>6740</v>
      </c>
      <c r="U339" s="173">
        <v>21039696</v>
      </c>
      <c r="V339" s="173">
        <v>29987309</v>
      </c>
      <c r="W339" s="174">
        <v>44255</v>
      </c>
      <c r="X339" s="175" t="s">
        <v>7879</v>
      </c>
      <c r="Y339" s="175" t="s">
        <v>7880</v>
      </c>
      <c r="Z339" s="175" t="s">
        <v>7881</v>
      </c>
    </row>
    <row r="340" spans="1:26" s="187" customFormat="1" ht="24.75" customHeight="1" x14ac:dyDescent="0.2">
      <c r="A340" s="171" t="s">
        <v>8311</v>
      </c>
      <c r="B340" s="175">
        <v>714792008</v>
      </c>
      <c r="C340" s="171" t="s">
        <v>1566</v>
      </c>
      <c r="D340" s="171" t="s">
        <v>2178</v>
      </c>
      <c r="E340" s="171" t="s">
        <v>6281</v>
      </c>
      <c r="F340" s="171" t="s">
        <v>2179</v>
      </c>
      <c r="G340" s="171" t="s">
        <v>2180</v>
      </c>
      <c r="H340" s="171" t="s">
        <v>2181</v>
      </c>
      <c r="I340" s="171" t="s">
        <v>2182</v>
      </c>
      <c r="J340" s="171" t="s">
        <v>2183</v>
      </c>
      <c r="K340" s="171" t="s">
        <v>6408</v>
      </c>
      <c r="L340" s="171" t="s">
        <v>6166</v>
      </c>
      <c r="M340" s="171" t="s">
        <v>2185</v>
      </c>
      <c r="N340" s="171" t="s">
        <v>2184</v>
      </c>
      <c r="O340" s="171" t="s">
        <v>6307</v>
      </c>
      <c r="P340" s="171" t="s">
        <v>6407</v>
      </c>
      <c r="Q340" s="171" t="s">
        <v>1274</v>
      </c>
      <c r="R340" s="171" t="s">
        <v>7067</v>
      </c>
      <c r="S340" s="172">
        <v>37970</v>
      </c>
      <c r="T340" s="171">
        <v>6740</v>
      </c>
      <c r="U340" s="173">
        <v>26622323</v>
      </c>
      <c r="V340" s="173">
        <v>39296957</v>
      </c>
      <c r="W340" s="174">
        <v>44255</v>
      </c>
      <c r="X340" s="175" t="s">
        <v>7879</v>
      </c>
      <c r="Y340" s="175" t="s">
        <v>7880</v>
      </c>
      <c r="Z340" s="175" t="s">
        <v>7928</v>
      </c>
    </row>
    <row r="341" spans="1:26" s="187" customFormat="1" ht="24.75" customHeight="1" x14ac:dyDescent="0.2">
      <c r="A341" s="171" t="s">
        <v>8311</v>
      </c>
      <c r="B341" s="175">
        <v>714792008</v>
      </c>
      <c r="C341" s="171" t="s">
        <v>1566</v>
      </c>
      <c r="D341" s="171" t="s">
        <v>2178</v>
      </c>
      <c r="E341" s="171" t="s">
        <v>6281</v>
      </c>
      <c r="F341" s="171" t="s">
        <v>2179</v>
      </c>
      <c r="G341" s="171" t="s">
        <v>2180</v>
      </c>
      <c r="H341" s="171" t="s">
        <v>2181</v>
      </c>
      <c r="I341" s="171" t="s">
        <v>2182</v>
      </c>
      <c r="J341" s="171" t="s">
        <v>2183</v>
      </c>
      <c r="K341" s="171" t="s">
        <v>6408</v>
      </c>
      <c r="L341" s="171" t="s">
        <v>6166</v>
      </c>
      <c r="M341" s="171" t="s">
        <v>2185</v>
      </c>
      <c r="N341" s="171" t="s">
        <v>2184</v>
      </c>
      <c r="O341" s="171" t="s">
        <v>6307</v>
      </c>
      <c r="P341" s="171" t="s">
        <v>6407</v>
      </c>
      <c r="Q341" s="171" t="s">
        <v>1274</v>
      </c>
      <c r="R341" s="171" t="s">
        <v>7067</v>
      </c>
      <c r="S341" s="172">
        <v>37970</v>
      </c>
      <c r="T341" s="171">
        <v>6740</v>
      </c>
      <c r="U341" s="173">
        <v>147374104</v>
      </c>
      <c r="V341" s="173">
        <v>206737577</v>
      </c>
      <c r="W341" s="174">
        <v>44255</v>
      </c>
      <c r="X341" s="175" t="s">
        <v>7879</v>
      </c>
      <c r="Y341" s="175" t="s">
        <v>7880</v>
      </c>
      <c r="Z341" s="175" t="s">
        <v>8019</v>
      </c>
    </row>
    <row r="342" spans="1:26" s="187" customFormat="1" ht="24.75" customHeight="1" x14ac:dyDescent="0.2">
      <c r="A342" s="171" t="s">
        <v>8312</v>
      </c>
      <c r="B342" s="175">
        <v>718362008</v>
      </c>
      <c r="C342" s="171" t="s">
        <v>81</v>
      </c>
      <c r="D342" s="171" t="s">
        <v>265</v>
      </c>
      <c r="E342" s="171" t="s">
        <v>7669</v>
      </c>
      <c r="F342" s="171" t="s">
        <v>266</v>
      </c>
      <c r="G342" s="171" t="s">
        <v>267</v>
      </c>
      <c r="H342" s="171" t="s">
        <v>268</v>
      </c>
      <c r="I342" s="171" t="s">
        <v>6592</v>
      </c>
      <c r="J342" s="171" t="s">
        <v>7755</v>
      </c>
      <c r="K342" s="171" t="s">
        <v>6575</v>
      </c>
      <c r="L342" s="171" t="s">
        <v>630</v>
      </c>
      <c r="M342" s="171" t="s">
        <v>205</v>
      </c>
      <c r="N342" s="171" t="s">
        <v>6573</v>
      </c>
      <c r="O342" s="171" t="s">
        <v>6574</v>
      </c>
      <c r="P342" s="171">
        <v>0</v>
      </c>
      <c r="Q342" s="171" t="s">
        <v>92</v>
      </c>
      <c r="R342" s="171" t="s">
        <v>7690</v>
      </c>
      <c r="S342" s="172">
        <v>37970</v>
      </c>
      <c r="T342" s="171">
        <v>6760</v>
      </c>
      <c r="U342" s="173">
        <v>7758000</v>
      </c>
      <c r="V342" s="173">
        <v>15516000</v>
      </c>
      <c r="W342" s="174">
        <v>44255</v>
      </c>
      <c r="X342" s="175" t="s">
        <v>7879</v>
      </c>
      <c r="Y342" s="175" t="s">
        <v>7880</v>
      </c>
      <c r="Z342" s="175" t="s">
        <v>7889</v>
      </c>
    </row>
    <row r="343" spans="1:26" s="187" customFormat="1" ht="24.75" customHeight="1" x14ac:dyDescent="0.2">
      <c r="A343" s="171" t="s">
        <v>8313</v>
      </c>
      <c r="B343" s="175">
        <v>717449002</v>
      </c>
      <c r="C343" s="171" t="s">
        <v>81</v>
      </c>
      <c r="D343" s="171" t="s">
        <v>842</v>
      </c>
      <c r="E343" s="171" t="s">
        <v>7099</v>
      </c>
      <c r="F343" s="171" t="s">
        <v>843</v>
      </c>
      <c r="G343" s="171" t="s">
        <v>7328</v>
      </c>
      <c r="H343" s="171" t="s">
        <v>844</v>
      </c>
      <c r="I343" s="171" t="s">
        <v>6421</v>
      </c>
      <c r="J343" s="171" t="s">
        <v>845</v>
      </c>
      <c r="K343" s="171" t="s">
        <v>846</v>
      </c>
      <c r="L343" s="171" t="s">
        <v>217</v>
      </c>
      <c r="M343" s="171" t="s">
        <v>501</v>
      </c>
      <c r="N343" s="171" t="s">
        <v>6422</v>
      </c>
      <c r="O343" s="171" t="s">
        <v>6423</v>
      </c>
      <c r="P343" s="171">
        <v>0</v>
      </c>
      <c r="Q343" s="171" t="s">
        <v>419</v>
      </c>
      <c r="R343" s="171" t="s">
        <v>7165</v>
      </c>
      <c r="S343" s="172">
        <v>37970</v>
      </c>
      <c r="T343" s="171">
        <v>6830</v>
      </c>
      <c r="U343" s="173">
        <v>68095628</v>
      </c>
      <c r="V343" s="173">
        <v>151826529</v>
      </c>
      <c r="W343" s="174">
        <v>44255</v>
      </c>
      <c r="X343" s="175" t="s">
        <v>7879</v>
      </c>
      <c r="Y343" s="175" t="s">
        <v>7880</v>
      </c>
      <c r="Z343" s="175" t="s">
        <v>7900</v>
      </c>
    </row>
    <row r="344" spans="1:26" s="187" customFormat="1" ht="24.75" customHeight="1" x14ac:dyDescent="0.2">
      <c r="A344" s="171" t="s">
        <v>8314</v>
      </c>
      <c r="B344" s="175">
        <v>721476006</v>
      </c>
      <c r="C344" s="171" t="s">
        <v>1658</v>
      </c>
      <c r="D344" s="171" t="s">
        <v>2029</v>
      </c>
      <c r="E344" s="171" t="s">
        <v>2030</v>
      </c>
      <c r="F344" s="171" t="s">
        <v>2030</v>
      </c>
      <c r="G344" s="171" t="s">
        <v>2031</v>
      </c>
      <c r="H344" s="171" t="s">
        <v>1112</v>
      </c>
      <c r="I344" s="171" t="s">
        <v>2032</v>
      </c>
      <c r="J344" s="171" t="s">
        <v>2033</v>
      </c>
      <c r="K344" s="171" t="s">
        <v>2035</v>
      </c>
      <c r="L344" s="171" t="s">
        <v>6222</v>
      </c>
      <c r="M344" s="171" t="s">
        <v>2037</v>
      </c>
      <c r="N344" s="171" t="s">
        <v>2036</v>
      </c>
      <c r="O344" s="171" t="s">
        <v>2034</v>
      </c>
      <c r="P344" s="171">
        <v>0</v>
      </c>
      <c r="Q344" s="171">
        <v>93910</v>
      </c>
      <c r="R344" s="171" t="s">
        <v>7147</v>
      </c>
      <c r="S344" s="172">
        <v>37970</v>
      </c>
      <c r="T344" s="171">
        <v>6864</v>
      </c>
      <c r="U344" s="173">
        <v>26309086</v>
      </c>
      <c r="V344" s="173">
        <v>37397968</v>
      </c>
      <c r="W344" s="174">
        <v>44255</v>
      </c>
      <c r="X344" s="175" t="s">
        <v>7879</v>
      </c>
      <c r="Y344" s="175" t="s">
        <v>7880</v>
      </c>
      <c r="Z344" s="175" t="s">
        <v>7996</v>
      </c>
    </row>
    <row r="345" spans="1:26" s="187" customFormat="1" ht="24.75" customHeight="1" x14ac:dyDescent="0.2">
      <c r="A345" s="171" t="s">
        <v>8314</v>
      </c>
      <c r="B345" s="175">
        <v>721476006</v>
      </c>
      <c r="C345" s="171" t="s">
        <v>1658</v>
      </c>
      <c r="D345" s="171" t="s">
        <v>2029</v>
      </c>
      <c r="E345" s="171" t="s">
        <v>2030</v>
      </c>
      <c r="F345" s="171" t="s">
        <v>2030</v>
      </c>
      <c r="G345" s="171" t="s">
        <v>2031</v>
      </c>
      <c r="H345" s="171" t="s">
        <v>1112</v>
      </c>
      <c r="I345" s="171" t="s">
        <v>2032</v>
      </c>
      <c r="J345" s="171" t="s">
        <v>2033</v>
      </c>
      <c r="K345" s="171" t="s">
        <v>2035</v>
      </c>
      <c r="L345" s="171" t="s">
        <v>6222</v>
      </c>
      <c r="M345" s="171" t="s">
        <v>2037</v>
      </c>
      <c r="N345" s="171" t="s">
        <v>2036</v>
      </c>
      <c r="O345" s="171" t="s">
        <v>2034</v>
      </c>
      <c r="P345" s="171">
        <v>0</v>
      </c>
      <c r="Q345" s="171">
        <v>93910</v>
      </c>
      <c r="R345" s="171" t="s">
        <v>7147</v>
      </c>
      <c r="S345" s="172">
        <v>37970</v>
      </c>
      <c r="T345" s="171">
        <v>6864</v>
      </c>
      <c r="U345" s="173">
        <v>9421315</v>
      </c>
      <c r="V345" s="173">
        <v>18699883</v>
      </c>
      <c r="W345" s="174">
        <v>44255</v>
      </c>
      <c r="X345" s="175" t="s">
        <v>7879</v>
      </c>
      <c r="Y345" s="175" t="s">
        <v>7880</v>
      </c>
      <c r="Z345" s="175" t="s">
        <v>8020</v>
      </c>
    </row>
    <row r="346" spans="1:26" s="187" customFormat="1" ht="24.75" customHeight="1" x14ac:dyDescent="0.2">
      <c r="A346" s="171" t="s">
        <v>8314</v>
      </c>
      <c r="B346" s="175">
        <v>721476006</v>
      </c>
      <c r="C346" s="171" t="s">
        <v>1658</v>
      </c>
      <c r="D346" s="171" t="s">
        <v>2029</v>
      </c>
      <c r="E346" s="171" t="s">
        <v>2030</v>
      </c>
      <c r="F346" s="171" t="s">
        <v>2030</v>
      </c>
      <c r="G346" s="171" t="s">
        <v>2031</v>
      </c>
      <c r="H346" s="171" t="s">
        <v>1112</v>
      </c>
      <c r="I346" s="171" t="s">
        <v>2032</v>
      </c>
      <c r="J346" s="171" t="s">
        <v>2033</v>
      </c>
      <c r="K346" s="171" t="s">
        <v>2035</v>
      </c>
      <c r="L346" s="171" t="s">
        <v>6222</v>
      </c>
      <c r="M346" s="171" t="s">
        <v>2037</v>
      </c>
      <c r="N346" s="171" t="s">
        <v>2036</v>
      </c>
      <c r="O346" s="171" t="s">
        <v>2034</v>
      </c>
      <c r="P346" s="171">
        <v>0</v>
      </c>
      <c r="Q346" s="171">
        <v>93910</v>
      </c>
      <c r="R346" s="171" t="s">
        <v>7147</v>
      </c>
      <c r="S346" s="172">
        <v>37970</v>
      </c>
      <c r="T346" s="171">
        <v>6864</v>
      </c>
      <c r="U346" s="173">
        <v>45158385</v>
      </c>
      <c r="V346" s="173">
        <v>107882125</v>
      </c>
      <c r="W346" s="174">
        <v>44255</v>
      </c>
      <c r="X346" s="175" t="s">
        <v>7879</v>
      </c>
      <c r="Y346" s="175" t="s">
        <v>7880</v>
      </c>
      <c r="Z346" s="175" t="s">
        <v>7958</v>
      </c>
    </row>
    <row r="347" spans="1:26" s="187" customFormat="1" ht="24.75" customHeight="1" x14ac:dyDescent="0.2">
      <c r="A347" s="171" t="s">
        <v>8315</v>
      </c>
      <c r="B347" s="175">
        <v>719926002</v>
      </c>
      <c r="C347" s="171" t="s">
        <v>53</v>
      </c>
      <c r="D347" s="171" t="s">
        <v>588</v>
      </c>
      <c r="E347" s="171" t="s">
        <v>6669</v>
      </c>
      <c r="F347" s="171" t="s">
        <v>589</v>
      </c>
      <c r="G347" s="171" t="s">
        <v>6670</v>
      </c>
      <c r="H347" s="171" t="s">
        <v>590</v>
      </c>
      <c r="I347" s="171" t="s">
        <v>6671</v>
      </c>
      <c r="J347" s="171" t="s">
        <v>591</v>
      </c>
      <c r="K347" s="171" t="s">
        <v>6929</v>
      </c>
      <c r="L347" s="171" t="s">
        <v>6168</v>
      </c>
      <c r="M347" s="171" t="s">
        <v>592</v>
      </c>
      <c r="N347" s="171" t="s">
        <v>6672</v>
      </c>
      <c r="O347" s="171" t="s">
        <v>6673</v>
      </c>
      <c r="P347" s="171">
        <v>0</v>
      </c>
      <c r="Q347" s="171" t="s">
        <v>419</v>
      </c>
      <c r="R347" s="171" t="s">
        <v>6933</v>
      </c>
      <c r="S347" s="172">
        <v>37970</v>
      </c>
      <c r="T347" s="171">
        <v>6866</v>
      </c>
      <c r="U347" s="173">
        <v>7075296</v>
      </c>
      <c r="V347" s="173">
        <v>17865122</v>
      </c>
      <c r="W347" s="174">
        <v>44255</v>
      </c>
      <c r="X347" s="175" t="s">
        <v>7879</v>
      </c>
      <c r="Y347" s="175" t="s">
        <v>7880</v>
      </c>
      <c r="Z347" s="175" t="s">
        <v>8021</v>
      </c>
    </row>
    <row r="348" spans="1:26" s="187" customFormat="1" ht="24.75" customHeight="1" x14ac:dyDescent="0.2">
      <c r="A348" s="171" t="s">
        <v>8315</v>
      </c>
      <c r="B348" s="175">
        <v>719926002</v>
      </c>
      <c r="C348" s="171" t="s">
        <v>53</v>
      </c>
      <c r="D348" s="171" t="s">
        <v>588</v>
      </c>
      <c r="E348" s="171" t="s">
        <v>6669</v>
      </c>
      <c r="F348" s="171" t="s">
        <v>589</v>
      </c>
      <c r="G348" s="171" t="s">
        <v>6670</v>
      </c>
      <c r="H348" s="171" t="s">
        <v>590</v>
      </c>
      <c r="I348" s="171" t="s">
        <v>6671</v>
      </c>
      <c r="J348" s="171" t="s">
        <v>591</v>
      </c>
      <c r="K348" s="171" t="s">
        <v>6929</v>
      </c>
      <c r="L348" s="171" t="s">
        <v>6168</v>
      </c>
      <c r="M348" s="171" t="s">
        <v>592</v>
      </c>
      <c r="N348" s="171" t="s">
        <v>6672</v>
      </c>
      <c r="O348" s="171" t="s">
        <v>6673</v>
      </c>
      <c r="P348" s="171">
        <v>0</v>
      </c>
      <c r="Q348" s="171" t="s">
        <v>419</v>
      </c>
      <c r="R348" s="171" t="s">
        <v>6933</v>
      </c>
      <c r="S348" s="172">
        <v>37970</v>
      </c>
      <c r="T348" s="171">
        <v>6866</v>
      </c>
      <c r="U348" s="173">
        <v>31614814</v>
      </c>
      <c r="V348" s="173">
        <v>74038693</v>
      </c>
      <c r="W348" s="174">
        <v>44255</v>
      </c>
      <c r="X348" s="175" t="s">
        <v>7879</v>
      </c>
      <c r="Y348" s="175" t="s">
        <v>7880</v>
      </c>
      <c r="Z348" s="175" t="s">
        <v>7901</v>
      </c>
    </row>
    <row r="349" spans="1:26" s="187" customFormat="1" ht="24.75" customHeight="1" x14ac:dyDescent="0.2">
      <c r="A349" s="171" t="s">
        <v>8315</v>
      </c>
      <c r="B349" s="175">
        <v>719926002</v>
      </c>
      <c r="C349" s="171" t="s">
        <v>53</v>
      </c>
      <c r="D349" s="171" t="s">
        <v>588</v>
      </c>
      <c r="E349" s="171" t="s">
        <v>6669</v>
      </c>
      <c r="F349" s="171" t="s">
        <v>589</v>
      </c>
      <c r="G349" s="171" t="s">
        <v>6670</v>
      </c>
      <c r="H349" s="171" t="s">
        <v>590</v>
      </c>
      <c r="I349" s="171" t="s">
        <v>6671</v>
      </c>
      <c r="J349" s="171" t="s">
        <v>591</v>
      </c>
      <c r="K349" s="171" t="s">
        <v>6929</v>
      </c>
      <c r="L349" s="171" t="s">
        <v>6168</v>
      </c>
      <c r="M349" s="171" t="s">
        <v>592</v>
      </c>
      <c r="N349" s="171" t="s">
        <v>6672</v>
      </c>
      <c r="O349" s="171" t="s">
        <v>6673</v>
      </c>
      <c r="P349" s="171">
        <v>0</v>
      </c>
      <c r="Q349" s="171" t="s">
        <v>419</v>
      </c>
      <c r="R349" s="171" t="s">
        <v>6933</v>
      </c>
      <c r="S349" s="172">
        <v>37970</v>
      </c>
      <c r="T349" s="171">
        <v>6866</v>
      </c>
      <c r="U349" s="173">
        <v>263427989</v>
      </c>
      <c r="V349" s="173">
        <v>375184486</v>
      </c>
      <c r="W349" s="174">
        <v>44255</v>
      </c>
      <c r="X349" s="175" t="s">
        <v>7879</v>
      </c>
      <c r="Y349" s="175" t="s">
        <v>7880</v>
      </c>
      <c r="Z349" s="175" t="s">
        <v>7911</v>
      </c>
    </row>
    <row r="350" spans="1:26" s="187" customFormat="1" ht="24.75" customHeight="1" x14ac:dyDescent="0.2">
      <c r="A350" s="171" t="s">
        <v>8315</v>
      </c>
      <c r="B350" s="175">
        <v>719926002</v>
      </c>
      <c r="C350" s="171" t="s">
        <v>53</v>
      </c>
      <c r="D350" s="171" t="s">
        <v>588</v>
      </c>
      <c r="E350" s="171" t="s">
        <v>6669</v>
      </c>
      <c r="F350" s="171" t="s">
        <v>589</v>
      </c>
      <c r="G350" s="171" t="s">
        <v>6670</v>
      </c>
      <c r="H350" s="171" t="s">
        <v>590</v>
      </c>
      <c r="I350" s="171" t="s">
        <v>6671</v>
      </c>
      <c r="J350" s="171" t="s">
        <v>591</v>
      </c>
      <c r="K350" s="171" t="s">
        <v>6929</v>
      </c>
      <c r="L350" s="171" t="s">
        <v>6168</v>
      </c>
      <c r="M350" s="171" t="s">
        <v>592</v>
      </c>
      <c r="N350" s="171" t="s">
        <v>6672</v>
      </c>
      <c r="O350" s="171" t="s">
        <v>6673</v>
      </c>
      <c r="P350" s="171">
        <v>0</v>
      </c>
      <c r="Q350" s="171" t="s">
        <v>419</v>
      </c>
      <c r="R350" s="171" t="s">
        <v>6933</v>
      </c>
      <c r="S350" s="172">
        <v>37970</v>
      </c>
      <c r="T350" s="171">
        <v>6866</v>
      </c>
      <c r="U350" s="173">
        <v>8789090</v>
      </c>
      <c r="V350" s="173">
        <v>18423284</v>
      </c>
      <c r="W350" s="174">
        <v>44255</v>
      </c>
      <c r="X350" s="175" t="s">
        <v>7879</v>
      </c>
      <c r="Y350" s="175" t="s">
        <v>7880</v>
      </c>
      <c r="Z350" s="175" t="s">
        <v>162</v>
      </c>
    </row>
    <row r="351" spans="1:26" s="187" customFormat="1" ht="24.75" customHeight="1" x14ac:dyDescent="0.2">
      <c r="A351" s="171" t="s">
        <v>8315</v>
      </c>
      <c r="B351" s="175">
        <v>719926002</v>
      </c>
      <c r="C351" s="171" t="s">
        <v>53</v>
      </c>
      <c r="D351" s="171" t="s">
        <v>588</v>
      </c>
      <c r="E351" s="171" t="s">
        <v>6669</v>
      </c>
      <c r="F351" s="171" t="s">
        <v>589</v>
      </c>
      <c r="G351" s="171" t="s">
        <v>6670</v>
      </c>
      <c r="H351" s="171" t="s">
        <v>590</v>
      </c>
      <c r="I351" s="171" t="s">
        <v>6671</v>
      </c>
      <c r="J351" s="171" t="s">
        <v>591</v>
      </c>
      <c r="K351" s="171" t="s">
        <v>6929</v>
      </c>
      <c r="L351" s="171" t="s">
        <v>6168</v>
      </c>
      <c r="M351" s="171" t="s">
        <v>592</v>
      </c>
      <c r="N351" s="171" t="s">
        <v>6672</v>
      </c>
      <c r="O351" s="171" t="s">
        <v>6673</v>
      </c>
      <c r="P351" s="171">
        <v>0</v>
      </c>
      <c r="Q351" s="171" t="s">
        <v>419</v>
      </c>
      <c r="R351" s="171" t="s">
        <v>6933</v>
      </c>
      <c r="S351" s="172">
        <v>37970</v>
      </c>
      <c r="T351" s="171">
        <v>6866</v>
      </c>
      <c r="U351" s="173">
        <v>22043064</v>
      </c>
      <c r="V351" s="173">
        <v>45953416</v>
      </c>
      <c r="W351" s="174">
        <v>44255</v>
      </c>
      <c r="X351" s="175" t="s">
        <v>7879</v>
      </c>
      <c r="Y351" s="175" t="s">
        <v>7880</v>
      </c>
      <c r="Z351" s="175" t="s">
        <v>7970</v>
      </c>
    </row>
    <row r="352" spans="1:26" s="187" customFormat="1" ht="24.75" customHeight="1" x14ac:dyDescent="0.2">
      <c r="A352" s="171" t="s">
        <v>8315</v>
      </c>
      <c r="B352" s="175">
        <v>719926002</v>
      </c>
      <c r="C352" s="171" t="s">
        <v>53</v>
      </c>
      <c r="D352" s="171" t="s">
        <v>588</v>
      </c>
      <c r="E352" s="171" t="s">
        <v>6669</v>
      </c>
      <c r="F352" s="171" t="s">
        <v>589</v>
      </c>
      <c r="G352" s="171" t="s">
        <v>6670</v>
      </c>
      <c r="H352" s="171" t="s">
        <v>590</v>
      </c>
      <c r="I352" s="171" t="s">
        <v>6671</v>
      </c>
      <c r="J352" s="171" t="s">
        <v>591</v>
      </c>
      <c r="K352" s="171" t="s">
        <v>6929</v>
      </c>
      <c r="L352" s="171" t="s">
        <v>6168</v>
      </c>
      <c r="M352" s="171" t="s">
        <v>592</v>
      </c>
      <c r="N352" s="171" t="s">
        <v>6672</v>
      </c>
      <c r="O352" s="171" t="s">
        <v>6673</v>
      </c>
      <c r="P352" s="171">
        <v>0</v>
      </c>
      <c r="Q352" s="171" t="s">
        <v>419</v>
      </c>
      <c r="R352" s="171" t="s">
        <v>6933</v>
      </c>
      <c r="S352" s="172">
        <v>37970</v>
      </c>
      <c r="T352" s="171">
        <v>6866</v>
      </c>
      <c r="U352" s="173">
        <v>88598852</v>
      </c>
      <c r="V352" s="173">
        <v>194925105</v>
      </c>
      <c r="W352" s="174">
        <v>44255</v>
      </c>
      <c r="X352" s="175" t="s">
        <v>7879</v>
      </c>
      <c r="Y352" s="175" t="s">
        <v>7880</v>
      </c>
      <c r="Z352" s="175" t="s">
        <v>7893</v>
      </c>
    </row>
    <row r="353" spans="1:26" s="187" customFormat="1" ht="24.75" customHeight="1" x14ac:dyDescent="0.2">
      <c r="A353" s="171" t="s">
        <v>8315</v>
      </c>
      <c r="B353" s="175">
        <v>719926002</v>
      </c>
      <c r="C353" s="171" t="s">
        <v>53</v>
      </c>
      <c r="D353" s="171" t="s">
        <v>588</v>
      </c>
      <c r="E353" s="171" t="s">
        <v>6669</v>
      </c>
      <c r="F353" s="171" t="s">
        <v>589</v>
      </c>
      <c r="G353" s="171" t="s">
        <v>6670</v>
      </c>
      <c r="H353" s="171" t="s">
        <v>590</v>
      </c>
      <c r="I353" s="171" t="s">
        <v>6671</v>
      </c>
      <c r="J353" s="171" t="s">
        <v>591</v>
      </c>
      <c r="K353" s="171" t="s">
        <v>6929</v>
      </c>
      <c r="L353" s="171" t="s">
        <v>6168</v>
      </c>
      <c r="M353" s="171" t="s">
        <v>592</v>
      </c>
      <c r="N353" s="171" t="s">
        <v>6672</v>
      </c>
      <c r="O353" s="171" t="s">
        <v>6673</v>
      </c>
      <c r="P353" s="171">
        <v>0</v>
      </c>
      <c r="Q353" s="171" t="s">
        <v>419</v>
      </c>
      <c r="R353" s="171" t="s">
        <v>6933</v>
      </c>
      <c r="S353" s="172">
        <v>37970</v>
      </c>
      <c r="T353" s="171">
        <v>6866</v>
      </c>
      <c r="U353" s="173">
        <v>16033200</v>
      </c>
      <c r="V353" s="173">
        <v>37197024</v>
      </c>
      <c r="W353" s="174">
        <v>44255</v>
      </c>
      <c r="X353" s="175" t="s">
        <v>7879</v>
      </c>
      <c r="Y353" s="175" t="s">
        <v>7880</v>
      </c>
      <c r="Z353" s="175" t="s">
        <v>7997</v>
      </c>
    </row>
    <row r="354" spans="1:26" s="187" customFormat="1" ht="24.75" customHeight="1" x14ac:dyDescent="0.2">
      <c r="A354" s="171" t="s">
        <v>8315</v>
      </c>
      <c r="B354" s="175">
        <v>719926002</v>
      </c>
      <c r="C354" s="171" t="s">
        <v>53</v>
      </c>
      <c r="D354" s="171" t="s">
        <v>588</v>
      </c>
      <c r="E354" s="171" t="s">
        <v>6669</v>
      </c>
      <c r="F354" s="171" t="s">
        <v>589</v>
      </c>
      <c r="G354" s="171" t="s">
        <v>6670</v>
      </c>
      <c r="H354" s="171" t="s">
        <v>590</v>
      </c>
      <c r="I354" s="171" t="s">
        <v>6671</v>
      </c>
      <c r="J354" s="171" t="s">
        <v>591</v>
      </c>
      <c r="K354" s="171" t="s">
        <v>6929</v>
      </c>
      <c r="L354" s="171" t="s">
        <v>6168</v>
      </c>
      <c r="M354" s="171" t="s">
        <v>592</v>
      </c>
      <c r="N354" s="171" t="s">
        <v>6672</v>
      </c>
      <c r="O354" s="171" t="s">
        <v>6673</v>
      </c>
      <c r="P354" s="171">
        <v>0</v>
      </c>
      <c r="Q354" s="171" t="s">
        <v>419</v>
      </c>
      <c r="R354" s="171" t="s">
        <v>6933</v>
      </c>
      <c r="S354" s="172">
        <v>37970</v>
      </c>
      <c r="T354" s="171">
        <v>6866</v>
      </c>
      <c r="U354" s="173">
        <v>7694384</v>
      </c>
      <c r="V354" s="173">
        <v>22198740</v>
      </c>
      <c r="W354" s="174">
        <v>44255</v>
      </c>
      <c r="X354" s="175" t="s">
        <v>7879</v>
      </c>
      <c r="Y354" s="175" t="s">
        <v>7880</v>
      </c>
      <c r="Z354" s="175" t="s">
        <v>8022</v>
      </c>
    </row>
    <row r="355" spans="1:26" s="187" customFormat="1" ht="24.75" customHeight="1" x14ac:dyDescent="0.2">
      <c r="A355" s="171" t="s">
        <v>8315</v>
      </c>
      <c r="B355" s="175">
        <v>719926002</v>
      </c>
      <c r="C355" s="171" t="s">
        <v>53</v>
      </c>
      <c r="D355" s="171" t="s">
        <v>588</v>
      </c>
      <c r="E355" s="171" t="s">
        <v>6669</v>
      </c>
      <c r="F355" s="171" t="s">
        <v>589</v>
      </c>
      <c r="G355" s="171" t="s">
        <v>6670</v>
      </c>
      <c r="H355" s="171" t="s">
        <v>590</v>
      </c>
      <c r="I355" s="171" t="s">
        <v>6671</v>
      </c>
      <c r="J355" s="171" t="s">
        <v>591</v>
      </c>
      <c r="K355" s="171" t="s">
        <v>6929</v>
      </c>
      <c r="L355" s="171" t="s">
        <v>6168</v>
      </c>
      <c r="M355" s="171" t="s">
        <v>592</v>
      </c>
      <c r="N355" s="171" t="s">
        <v>6672</v>
      </c>
      <c r="O355" s="171" t="s">
        <v>6673</v>
      </c>
      <c r="P355" s="171">
        <v>0</v>
      </c>
      <c r="Q355" s="171" t="s">
        <v>419</v>
      </c>
      <c r="R355" s="171" t="s">
        <v>6933</v>
      </c>
      <c r="S355" s="172">
        <v>37970</v>
      </c>
      <c r="T355" s="171">
        <v>6866</v>
      </c>
      <c r="U355" s="173">
        <v>48351304</v>
      </c>
      <c r="V355" s="173">
        <v>80833799</v>
      </c>
      <c r="W355" s="174">
        <v>44255</v>
      </c>
      <c r="X355" s="175" t="s">
        <v>7879</v>
      </c>
      <c r="Y355" s="175" t="s">
        <v>7880</v>
      </c>
      <c r="Z355" s="175" t="s">
        <v>7898</v>
      </c>
    </row>
    <row r="356" spans="1:26" s="187" customFormat="1" ht="24.75" customHeight="1" x14ac:dyDescent="0.2">
      <c r="A356" s="171" t="s">
        <v>8315</v>
      </c>
      <c r="B356" s="175">
        <v>719926002</v>
      </c>
      <c r="C356" s="171" t="s">
        <v>53</v>
      </c>
      <c r="D356" s="171" t="s">
        <v>588</v>
      </c>
      <c r="E356" s="171" t="s">
        <v>6669</v>
      </c>
      <c r="F356" s="171" t="s">
        <v>589</v>
      </c>
      <c r="G356" s="171" t="s">
        <v>6670</v>
      </c>
      <c r="H356" s="171" t="s">
        <v>590</v>
      </c>
      <c r="I356" s="171" t="s">
        <v>6671</v>
      </c>
      <c r="J356" s="171" t="s">
        <v>591</v>
      </c>
      <c r="K356" s="171" t="s">
        <v>6929</v>
      </c>
      <c r="L356" s="171" t="s">
        <v>6168</v>
      </c>
      <c r="M356" s="171" t="s">
        <v>592</v>
      </c>
      <c r="N356" s="171" t="s">
        <v>6672</v>
      </c>
      <c r="O356" s="171" t="s">
        <v>6673</v>
      </c>
      <c r="P356" s="171">
        <v>0</v>
      </c>
      <c r="Q356" s="171" t="s">
        <v>419</v>
      </c>
      <c r="R356" s="171" t="s">
        <v>6933</v>
      </c>
      <c r="S356" s="172">
        <v>37970</v>
      </c>
      <c r="T356" s="171">
        <v>6866</v>
      </c>
      <c r="U356" s="173">
        <v>22286148</v>
      </c>
      <c r="V356" s="173">
        <v>50504580</v>
      </c>
      <c r="W356" s="174">
        <v>44255</v>
      </c>
      <c r="X356" s="175" t="s">
        <v>7879</v>
      </c>
      <c r="Y356" s="175" t="s">
        <v>7880</v>
      </c>
      <c r="Z356" s="175" t="s">
        <v>7899</v>
      </c>
    </row>
    <row r="357" spans="1:26" s="187" customFormat="1" ht="24.75" customHeight="1" x14ac:dyDescent="0.2">
      <c r="A357" s="171" t="s">
        <v>8315</v>
      </c>
      <c r="B357" s="175">
        <v>719926002</v>
      </c>
      <c r="C357" s="171" t="s">
        <v>53</v>
      </c>
      <c r="D357" s="171" t="s">
        <v>588</v>
      </c>
      <c r="E357" s="171" t="s">
        <v>6669</v>
      </c>
      <c r="F357" s="171" t="s">
        <v>589</v>
      </c>
      <c r="G357" s="171" t="s">
        <v>6670</v>
      </c>
      <c r="H357" s="171" t="s">
        <v>590</v>
      </c>
      <c r="I357" s="171" t="s">
        <v>6671</v>
      </c>
      <c r="J357" s="171" t="s">
        <v>591</v>
      </c>
      <c r="K357" s="171" t="s">
        <v>6929</v>
      </c>
      <c r="L357" s="171" t="s">
        <v>6168</v>
      </c>
      <c r="M357" s="171" t="s">
        <v>592</v>
      </c>
      <c r="N357" s="171" t="s">
        <v>6672</v>
      </c>
      <c r="O357" s="171" t="s">
        <v>6673</v>
      </c>
      <c r="P357" s="171">
        <v>0</v>
      </c>
      <c r="Q357" s="171" t="s">
        <v>419</v>
      </c>
      <c r="R357" s="171" t="s">
        <v>6933</v>
      </c>
      <c r="S357" s="172">
        <v>37970</v>
      </c>
      <c r="T357" s="171">
        <v>6866</v>
      </c>
      <c r="U357" s="173">
        <v>12000488</v>
      </c>
      <c r="V357" s="173">
        <v>24339017</v>
      </c>
      <c r="W357" s="174">
        <v>44255</v>
      </c>
      <c r="X357" s="175" t="s">
        <v>7879</v>
      </c>
      <c r="Y357" s="175" t="s">
        <v>7880</v>
      </c>
      <c r="Z357" s="175" t="s">
        <v>7965</v>
      </c>
    </row>
    <row r="358" spans="1:26" s="187" customFormat="1" ht="24.75" customHeight="1" x14ac:dyDescent="0.2">
      <c r="A358" s="171" t="s">
        <v>8315</v>
      </c>
      <c r="B358" s="175">
        <v>719926002</v>
      </c>
      <c r="C358" s="171" t="s">
        <v>53</v>
      </c>
      <c r="D358" s="171" t="s">
        <v>588</v>
      </c>
      <c r="E358" s="171" t="s">
        <v>6669</v>
      </c>
      <c r="F358" s="171" t="s">
        <v>589</v>
      </c>
      <c r="G358" s="171" t="s">
        <v>6670</v>
      </c>
      <c r="H358" s="171" t="s">
        <v>590</v>
      </c>
      <c r="I358" s="171" t="s">
        <v>6671</v>
      </c>
      <c r="J358" s="171" t="s">
        <v>591</v>
      </c>
      <c r="K358" s="171" t="s">
        <v>6929</v>
      </c>
      <c r="L358" s="171" t="s">
        <v>6168</v>
      </c>
      <c r="M358" s="171" t="s">
        <v>592</v>
      </c>
      <c r="N358" s="171" t="s">
        <v>6672</v>
      </c>
      <c r="O358" s="171" t="s">
        <v>6673</v>
      </c>
      <c r="P358" s="171">
        <v>0</v>
      </c>
      <c r="Q358" s="171" t="s">
        <v>419</v>
      </c>
      <c r="R358" s="171" t="s">
        <v>6933</v>
      </c>
      <c r="S358" s="172">
        <v>37970</v>
      </c>
      <c r="T358" s="171">
        <v>6866</v>
      </c>
      <c r="U358" s="173">
        <v>19756212</v>
      </c>
      <c r="V358" s="173">
        <v>60557084</v>
      </c>
      <c r="W358" s="174">
        <v>44255</v>
      </c>
      <c r="X358" s="175" t="s">
        <v>7879</v>
      </c>
      <c r="Y358" s="175" t="s">
        <v>7880</v>
      </c>
      <c r="Z358" s="175" t="s">
        <v>198</v>
      </c>
    </row>
    <row r="359" spans="1:26" s="187" customFormat="1" ht="24.75" customHeight="1" x14ac:dyDescent="0.2">
      <c r="A359" s="171" t="s">
        <v>8315</v>
      </c>
      <c r="B359" s="175">
        <v>719926002</v>
      </c>
      <c r="C359" s="171" t="s">
        <v>53</v>
      </c>
      <c r="D359" s="171" t="s">
        <v>588</v>
      </c>
      <c r="E359" s="171" t="s">
        <v>6669</v>
      </c>
      <c r="F359" s="171" t="s">
        <v>589</v>
      </c>
      <c r="G359" s="171" t="s">
        <v>6670</v>
      </c>
      <c r="H359" s="171" t="s">
        <v>590</v>
      </c>
      <c r="I359" s="171" t="s">
        <v>6671</v>
      </c>
      <c r="J359" s="171" t="s">
        <v>591</v>
      </c>
      <c r="K359" s="171" t="s">
        <v>6929</v>
      </c>
      <c r="L359" s="171" t="s">
        <v>6168</v>
      </c>
      <c r="M359" s="171" t="s">
        <v>592</v>
      </c>
      <c r="N359" s="171" t="s">
        <v>6672</v>
      </c>
      <c r="O359" s="171" t="s">
        <v>6673</v>
      </c>
      <c r="P359" s="171">
        <v>0</v>
      </c>
      <c r="Q359" s="171" t="s">
        <v>419</v>
      </c>
      <c r="R359" s="171" t="s">
        <v>6933</v>
      </c>
      <c r="S359" s="172">
        <v>37970</v>
      </c>
      <c r="T359" s="171">
        <v>6866</v>
      </c>
      <c r="U359" s="173">
        <v>26832336</v>
      </c>
      <c r="V359" s="173">
        <v>54145668</v>
      </c>
      <c r="W359" s="174">
        <v>44255</v>
      </c>
      <c r="X359" s="175" t="s">
        <v>7879</v>
      </c>
      <c r="Y359" s="175" t="s">
        <v>7880</v>
      </c>
      <c r="Z359" s="175" t="s">
        <v>7888</v>
      </c>
    </row>
    <row r="360" spans="1:26" s="187" customFormat="1" ht="24.75" customHeight="1" x14ac:dyDescent="0.2">
      <c r="A360" s="171" t="s">
        <v>8316</v>
      </c>
      <c r="B360" s="175">
        <v>715787008</v>
      </c>
      <c r="C360" s="171" t="s">
        <v>53</v>
      </c>
      <c r="D360" s="171" t="s">
        <v>466</v>
      </c>
      <c r="E360" s="171" t="s">
        <v>8130</v>
      </c>
      <c r="F360" s="171" t="s">
        <v>467</v>
      </c>
      <c r="G360" s="171" t="s">
        <v>8131</v>
      </c>
      <c r="H360" s="171" t="s">
        <v>68</v>
      </c>
      <c r="I360" s="171" t="s">
        <v>8132</v>
      </c>
      <c r="J360" s="171" t="s">
        <v>8133</v>
      </c>
      <c r="K360" s="171" t="s">
        <v>468</v>
      </c>
      <c r="L360" s="171" t="s">
        <v>50</v>
      </c>
      <c r="M360" s="171" t="s">
        <v>469</v>
      </c>
      <c r="N360" s="171" t="s">
        <v>8134</v>
      </c>
      <c r="O360" s="171" t="s">
        <v>8135</v>
      </c>
      <c r="P360" s="171">
        <v>0</v>
      </c>
      <c r="Q360" s="171" t="s">
        <v>470</v>
      </c>
      <c r="R360" s="171" t="s">
        <v>8136</v>
      </c>
      <c r="S360" s="172">
        <v>37970</v>
      </c>
      <c r="T360" s="171">
        <v>6871</v>
      </c>
      <c r="U360" s="173">
        <v>3910273</v>
      </c>
      <c r="V360" s="173">
        <v>7825046</v>
      </c>
      <c r="W360" s="174">
        <v>44255</v>
      </c>
      <c r="X360" s="175" t="s">
        <v>7879</v>
      </c>
      <c r="Y360" s="175" t="s">
        <v>7880</v>
      </c>
      <c r="Z360" s="175" t="s">
        <v>7889</v>
      </c>
    </row>
    <row r="361" spans="1:26" s="187" customFormat="1" ht="24.75" customHeight="1" x14ac:dyDescent="0.2">
      <c r="A361" s="171" t="s">
        <v>8317</v>
      </c>
      <c r="B361" s="175">
        <v>690734001</v>
      </c>
      <c r="C361" s="171" t="s">
        <v>2854</v>
      </c>
      <c r="D361" s="171" t="s">
        <v>2871</v>
      </c>
      <c r="E361" s="171" t="s">
        <v>27</v>
      </c>
      <c r="F361" s="171" t="s">
        <v>2872</v>
      </c>
      <c r="G361" s="171">
        <v>0</v>
      </c>
      <c r="H361" s="171">
        <v>0</v>
      </c>
      <c r="I361" s="171">
        <v>0</v>
      </c>
      <c r="J361" s="171" t="s">
        <v>3900</v>
      </c>
      <c r="K361" s="171" t="s">
        <v>3899</v>
      </c>
      <c r="L361" s="171" t="s">
        <v>630</v>
      </c>
      <c r="M361" s="171" t="s">
        <v>3901</v>
      </c>
      <c r="N361" s="171">
        <v>0</v>
      </c>
      <c r="O361" s="171">
        <v>0</v>
      </c>
      <c r="P361" s="171">
        <v>0</v>
      </c>
      <c r="Q361" s="171">
        <v>91001</v>
      </c>
      <c r="R361" s="171" t="s">
        <v>3269</v>
      </c>
      <c r="S361" s="172">
        <v>38159</v>
      </c>
      <c r="T361" s="171">
        <v>6872</v>
      </c>
      <c r="U361" s="173">
        <v>0</v>
      </c>
      <c r="V361" s="173">
        <v>186750</v>
      </c>
      <c r="W361" s="174">
        <v>44255</v>
      </c>
      <c r="X361" s="175" t="s">
        <v>7879</v>
      </c>
      <c r="Y361" s="175" t="s">
        <v>7880</v>
      </c>
      <c r="Z361" s="175" t="s">
        <v>7933</v>
      </c>
    </row>
    <row r="362" spans="1:26" s="187" customFormat="1" ht="24.75" customHeight="1" x14ac:dyDescent="0.2">
      <c r="A362" s="171" t="s">
        <v>8318</v>
      </c>
      <c r="B362" s="175">
        <v>691201007</v>
      </c>
      <c r="C362" s="171" t="s">
        <v>2854</v>
      </c>
      <c r="D362" s="171" t="s">
        <v>2871</v>
      </c>
      <c r="E362" s="171" t="s">
        <v>27</v>
      </c>
      <c r="F362" s="171" t="s">
        <v>2872</v>
      </c>
      <c r="G362" s="171" t="s">
        <v>29</v>
      </c>
      <c r="H362" s="171">
        <v>0</v>
      </c>
      <c r="I362" s="171">
        <v>0</v>
      </c>
      <c r="J362" s="171" t="s">
        <v>3116</v>
      </c>
      <c r="K362" s="171" t="s">
        <v>3117</v>
      </c>
      <c r="L362" s="171" t="s">
        <v>6171</v>
      </c>
      <c r="M362" s="171" t="s">
        <v>3118</v>
      </c>
      <c r="N362" s="171">
        <v>0</v>
      </c>
      <c r="O362" s="171">
        <v>0</v>
      </c>
      <c r="P362" s="171">
        <v>0</v>
      </c>
      <c r="Q362" s="171">
        <v>91001</v>
      </c>
      <c r="R362" s="171" t="s">
        <v>3119</v>
      </c>
      <c r="S362" s="172">
        <v>37970</v>
      </c>
      <c r="T362" s="171">
        <v>6876</v>
      </c>
      <c r="U362" s="173">
        <v>6439140</v>
      </c>
      <c r="V362" s="173">
        <v>6625890</v>
      </c>
      <c r="W362" s="174">
        <v>44255</v>
      </c>
      <c r="X362" s="175" t="s">
        <v>7879</v>
      </c>
      <c r="Y362" s="175" t="s">
        <v>7880</v>
      </c>
      <c r="Z362" s="175" t="s">
        <v>7891</v>
      </c>
    </row>
    <row r="363" spans="1:26" s="187" customFormat="1" ht="24.75" customHeight="1" x14ac:dyDescent="0.2">
      <c r="A363" s="171" t="s">
        <v>8319</v>
      </c>
      <c r="B363" s="175">
        <v>705528004</v>
      </c>
      <c r="C363" s="171" t="s">
        <v>1566</v>
      </c>
      <c r="D363" s="171" t="s">
        <v>1756</v>
      </c>
      <c r="E363" s="171" t="s">
        <v>7749</v>
      </c>
      <c r="F363" s="171" t="s">
        <v>1757</v>
      </c>
      <c r="G363" s="171" t="s">
        <v>7751</v>
      </c>
      <c r="H363" s="171" t="s">
        <v>7752</v>
      </c>
      <c r="I363" s="171" t="s">
        <v>7753</v>
      </c>
      <c r="J363" s="171" t="s">
        <v>1758</v>
      </c>
      <c r="K363" s="171" t="s">
        <v>1760</v>
      </c>
      <c r="L363" s="171" t="s">
        <v>6171</v>
      </c>
      <c r="M363" s="171" t="s">
        <v>1013</v>
      </c>
      <c r="N363" s="171" t="s">
        <v>7750</v>
      </c>
      <c r="O363" s="171" t="s">
        <v>1759</v>
      </c>
      <c r="P363" s="171">
        <v>0</v>
      </c>
      <c r="Q363" s="171">
        <v>93401</v>
      </c>
      <c r="R363" s="171" t="s">
        <v>7072</v>
      </c>
      <c r="S363" s="172">
        <v>37970</v>
      </c>
      <c r="T363" s="171">
        <v>6880</v>
      </c>
      <c r="U363" s="173">
        <v>24929040</v>
      </c>
      <c r="V363" s="173">
        <v>69954748</v>
      </c>
      <c r="W363" s="174">
        <v>44255</v>
      </c>
      <c r="X363" s="175" t="s">
        <v>7879</v>
      </c>
      <c r="Y363" s="175" t="s">
        <v>7880</v>
      </c>
      <c r="Z363" s="175" t="s">
        <v>7914</v>
      </c>
    </row>
    <row r="364" spans="1:26" s="187" customFormat="1" ht="24.75" customHeight="1" x14ac:dyDescent="0.2">
      <c r="A364" s="171" t="s">
        <v>8319</v>
      </c>
      <c r="B364" s="175">
        <v>705528004</v>
      </c>
      <c r="C364" s="171" t="s">
        <v>1566</v>
      </c>
      <c r="D364" s="171" t="s">
        <v>1756</v>
      </c>
      <c r="E364" s="171" t="s">
        <v>7749</v>
      </c>
      <c r="F364" s="171" t="s">
        <v>1757</v>
      </c>
      <c r="G364" s="171" t="s">
        <v>7751</v>
      </c>
      <c r="H364" s="171" t="s">
        <v>7752</v>
      </c>
      <c r="I364" s="171" t="s">
        <v>7753</v>
      </c>
      <c r="J364" s="171" t="s">
        <v>1758</v>
      </c>
      <c r="K364" s="171" t="s">
        <v>1760</v>
      </c>
      <c r="L364" s="171" t="s">
        <v>6171</v>
      </c>
      <c r="M364" s="171" t="s">
        <v>1013</v>
      </c>
      <c r="N364" s="171" t="s">
        <v>7750</v>
      </c>
      <c r="O364" s="171" t="s">
        <v>1759</v>
      </c>
      <c r="P364" s="171">
        <v>0</v>
      </c>
      <c r="Q364" s="171">
        <v>93401</v>
      </c>
      <c r="R364" s="171" t="s">
        <v>7072</v>
      </c>
      <c r="S364" s="172">
        <v>37970</v>
      </c>
      <c r="T364" s="171">
        <v>6880</v>
      </c>
      <c r="U364" s="173">
        <v>47015204</v>
      </c>
      <c r="V364" s="173">
        <v>142690308</v>
      </c>
      <c r="W364" s="174">
        <v>44255</v>
      </c>
      <c r="X364" s="175" t="s">
        <v>7879</v>
      </c>
      <c r="Y364" s="175" t="s">
        <v>7880</v>
      </c>
      <c r="Z364" s="175" t="s">
        <v>7993</v>
      </c>
    </row>
    <row r="365" spans="1:26" s="187" customFormat="1" ht="24.75" customHeight="1" x14ac:dyDescent="0.2">
      <c r="A365" s="171" t="s">
        <v>8319</v>
      </c>
      <c r="B365" s="175">
        <v>705528004</v>
      </c>
      <c r="C365" s="171" t="s">
        <v>1566</v>
      </c>
      <c r="D365" s="171" t="s">
        <v>1756</v>
      </c>
      <c r="E365" s="171" t="s">
        <v>7749</v>
      </c>
      <c r="F365" s="171" t="s">
        <v>1757</v>
      </c>
      <c r="G365" s="171" t="s">
        <v>7751</v>
      </c>
      <c r="H365" s="171" t="s">
        <v>7752</v>
      </c>
      <c r="I365" s="171" t="s">
        <v>7753</v>
      </c>
      <c r="J365" s="171" t="s">
        <v>1758</v>
      </c>
      <c r="K365" s="171" t="s">
        <v>1760</v>
      </c>
      <c r="L365" s="171" t="s">
        <v>6171</v>
      </c>
      <c r="M365" s="171" t="s">
        <v>1013</v>
      </c>
      <c r="N365" s="171" t="s">
        <v>7750</v>
      </c>
      <c r="O365" s="171" t="s">
        <v>1759</v>
      </c>
      <c r="P365" s="171">
        <v>0</v>
      </c>
      <c r="Q365" s="171">
        <v>93401</v>
      </c>
      <c r="R365" s="171" t="s">
        <v>7072</v>
      </c>
      <c r="S365" s="172">
        <v>37970</v>
      </c>
      <c r="T365" s="171">
        <v>6880</v>
      </c>
      <c r="U365" s="173">
        <v>0</v>
      </c>
      <c r="V365" s="173">
        <v>0</v>
      </c>
      <c r="W365" s="174">
        <v>44255</v>
      </c>
      <c r="X365" s="175" t="s">
        <v>7879</v>
      </c>
      <c r="Y365" s="175" t="s">
        <v>7880</v>
      </c>
      <c r="Z365" s="175" t="s">
        <v>7894</v>
      </c>
    </row>
    <row r="366" spans="1:26" s="187" customFormat="1" ht="24.75" customHeight="1" x14ac:dyDescent="0.2">
      <c r="A366" s="171" t="s">
        <v>8319</v>
      </c>
      <c r="B366" s="175">
        <v>705528004</v>
      </c>
      <c r="C366" s="171" t="s">
        <v>1566</v>
      </c>
      <c r="D366" s="171" t="s">
        <v>1756</v>
      </c>
      <c r="E366" s="171" t="s">
        <v>7749</v>
      </c>
      <c r="F366" s="171" t="s">
        <v>1757</v>
      </c>
      <c r="G366" s="171" t="s">
        <v>7751</v>
      </c>
      <c r="H366" s="171" t="s">
        <v>7752</v>
      </c>
      <c r="I366" s="171" t="s">
        <v>7753</v>
      </c>
      <c r="J366" s="171" t="s">
        <v>1758</v>
      </c>
      <c r="K366" s="171" t="s">
        <v>1760</v>
      </c>
      <c r="L366" s="171" t="s">
        <v>6171</v>
      </c>
      <c r="M366" s="171" t="s">
        <v>1013</v>
      </c>
      <c r="N366" s="171" t="s">
        <v>7750</v>
      </c>
      <c r="O366" s="171" t="s">
        <v>1759</v>
      </c>
      <c r="P366" s="171">
        <v>0</v>
      </c>
      <c r="Q366" s="171">
        <v>93401</v>
      </c>
      <c r="R366" s="171" t="s">
        <v>7072</v>
      </c>
      <c r="S366" s="172">
        <v>37970</v>
      </c>
      <c r="T366" s="171">
        <v>6880</v>
      </c>
      <c r="U366" s="173">
        <v>48876234</v>
      </c>
      <c r="V366" s="173">
        <v>113007939</v>
      </c>
      <c r="W366" s="174">
        <v>44255</v>
      </c>
      <c r="X366" s="175" t="s">
        <v>7879</v>
      </c>
      <c r="Y366" s="175" t="s">
        <v>7880</v>
      </c>
      <c r="Z366" s="175" t="s">
        <v>8023</v>
      </c>
    </row>
    <row r="367" spans="1:26" s="187" customFormat="1" ht="24.75" customHeight="1" x14ac:dyDescent="0.2">
      <c r="A367" s="171" t="s">
        <v>8319</v>
      </c>
      <c r="B367" s="175">
        <v>705528004</v>
      </c>
      <c r="C367" s="171" t="s">
        <v>1566</v>
      </c>
      <c r="D367" s="171" t="s">
        <v>1756</v>
      </c>
      <c r="E367" s="171" t="s">
        <v>7749</v>
      </c>
      <c r="F367" s="171" t="s">
        <v>1757</v>
      </c>
      <c r="G367" s="171" t="s">
        <v>7751</v>
      </c>
      <c r="H367" s="171" t="s">
        <v>7752</v>
      </c>
      <c r="I367" s="171" t="s">
        <v>7753</v>
      </c>
      <c r="J367" s="171" t="s">
        <v>1758</v>
      </c>
      <c r="K367" s="171" t="s">
        <v>1760</v>
      </c>
      <c r="L367" s="171" t="s">
        <v>6171</v>
      </c>
      <c r="M367" s="171" t="s">
        <v>1013</v>
      </c>
      <c r="N367" s="171" t="s">
        <v>7750</v>
      </c>
      <c r="O367" s="171" t="s">
        <v>1759</v>
      </c>
      <c r="P367" s="171">
        <v>0</v>
      </c>
      <c r="Q367" s="171">
        <v>93401</v>
      </c>
      <c r="R367" s="171" t="s">
        <v>7072</v>
      </c>
      <c r="S367" s="172">
        <v>37970</v>
      </c>
      <c r="T367" s="171">
        <v>6880</v>
      </c>
      <c r="U367" s="173">
        <v>12024900</v>
      </c>
      <c r="V367" s="173">
        <v>42327648</v>
      </c>
      <c r="W367" s="174">
        <v>44255</v>
      </c>
      <c r="X367" s="175" t="s">
        <v>7879</v>
      </c>
      <c r="Y367" s="175" t="s">
        <v>7880</v>
      </c>
      <c r="Z367" s="175" t="s">
        <v>7999</v>
      </c>
    </row>
    <row r="368" spans="1:26" s="187" customFormat="1" ht="24.75" customHeight="1" x14ac:dyDescent="0.2">
      <c r="A368" s="171" t="s">
        <v>8319</v>
      </c>
      <c r="B368" s="175">
        <v>705528004</v>
      </c>
      <c r="C368" s="171" t="s">
        <v>1566</v>
      </c>
      <c r="D368" s="171" t="s">
        <v>1756</v>
      </c>
      <c r="E368" s="171" t="s">
        <v>7749</v>
      </c>
      <c r="F368" s="171" t="s">
        <v>1757</v>
      </c>
      <c r="G368" s="171" t="s">
        <v>7751</v>
      </c>
      <c r="H368" s="171" t="s">
        <v>7752</v>
      </c>
      <c r="I368" s="171" t="s">
        <v>7753</v>
      </c>
      <c r="J368" s="171" t="s">
        <v>1758</v>
      </c>
      <c r="K368" s="171" t="s">
        <v>1760</v>
      </c>
      <c r="L368" s="171" t="s">
        <v>6171</v>
      </c>
      <c r="M368" s="171" t="s">
        <v>1013</v>
      </c>
      <c r="N368" s="171" t="s">
        <v>7750</v>
      </c>
      <c r="O368" s="171" t="s">
        <v>1759</v>
      </c>
      <c r="P368" s="171">
        <v>0</v>
      </c>
      <c r="Q368" s="171">
        <v>93401</v>
      </c>
      <c r="R368" s="171" t="s">
        <v>7072</v>
      </c>
      <c r="S368" s="172">
        <v>37970</v>
      </c>
      <c r="T368" s="171">
        <v>6880</v>
      </c>
      <c r="U368" s="173">
        <v>42741408</v>
      </c>
      <c r="V368" s="173">
        <v>117456120</v>
      </c>
      <c r="W368" s="174">
        <v>44255</v>
      </c>
      <c r="X368" s="175" t="s">
        <v>7879</v>
      </c>
      <c r="Y368" s="175" t="s">
        <v>7880</v>
      </c>
      <c r="Z368" s="175" t="s">
        <v>7899</v>
      </c>
    </row>
    <row r="369" spans="1:26" s="187" customFormat="1" ht="24.75" customHeight="1" x14ac:dyDescent="0.2">
      <c r="A369" s="171" t="s">
        <v>8621</v>
      </c>
      <c r="B369" s="175">
        <v>715814005</v>
      </c>
      <c r="C369" s="171" t="s">
        <v>1566</v>
      </c>
      <c r="D369" s="171" t="s">
        <v>2000</v>
      </c>
      <c r="E369" s="171" t="s">
        <v>2001</v>
      </c>
      <c r="F369" s="171" t="s">
        <v>2002</v>
      </c>
      <c r="G369" s="171" t="s">
        <v>2003</v>
      </c>
      <c r="H369" s="171" t="s">
        <v>726</v>
      </c>
      <c r="I369" s="171" t="s">
        <v>2004</v>
      </c>
      <c r="J369" s="171" t="s">
        <v>2005</v>
      </c>
      <c r="K369" s="171" t="s">
        <v>2007</v>
      </c>
      <c r="L369" s="171" t="s">
        <v>50</v>
      </c>
      <c r="M369" s="171" t="s">
        <v>730</v>
      </c>
      <c r="N369" s="171" t="s">
        <v>2008</v>
      </c>
      <c r="O369" s="171" t="s">
        <v>2006</v>
      </c>
      <c r="P369" s="171">
        <v>0</v>
      </c>
      <c r="Q369" s="171">
        <v>93401</v>
      </c>
      <c r="R369" s="171" t="s">
        <v>2009</v>
      </c>
      <c r="S369" s="172">
        <v>37970</v>
      </c>
      <c r="T369" s="171">
        <v>6885</v>
      </c>
      <c r="U369" s="173">
        <v>0</v>
      </c>
      <c r="V369" s="173">
        <v>0</v>
      </c>
      <c r="W369" s="174">
        <v>44255</v>
      </c>
      <c r="X369" s="175" t="s">
        <v>7879</v>
      </c>
      <c r="Y369" s="175" t="s">
        <v>7880</v>
      </c>
      <c r="Z369" s="175" t="s">
        <v>7926</v>
      </c>
    </row>
    <row r="370" spans="1:26" s="187" customFormat="1" ht="24.75" customHeight="1" x14ac:dyDescent="0.2">
      <c r="A370" s="171" t="s">
        <v>8621</v>
      </c>
      <c r="B370" s="175">
        <v>715814005</v>
      </c>
      <c r="C370" s="171" t="s">
        <v>1566</v>
      </c>
      <c r="D370" s="171" t="s">
        <v>2000</v>
      </c>
      <c r="E370" s="171" t="s">
        <v>2001</v>
      </c>
      <c r="F370" s="171" t="s">
        <v>2002</v>
      </c>
      <c r="G370" s="171" t="s">
        <v>2003</v>
      </c>
      <c r="H370" s="171" t="s">
        <v>726</v>
      </c>
      <c r="I370" s="171" t="s">
        <v>2004</v>
      </c>
      <c r="J370" s="171" t="s">
        <v>2005</v>
      </c>
      <c r="K370" s="171" t="s">
        <v>2007</v>
      </c>
      <c r="L370" s="171" t="s">
        <v>50</v>
      </c>
      <c r="M370" s="171" t="s">
        <v>730</v>
      </c>
      <c r="N370" s="171" t="s">
        <v>2008</v>
      </c>
      <c r="O370" s="171" t="s">
        <v>2006</v>
      </c>
      <c r="P370" s="171">
        <v>0</v>
      </c>
      <c r="Q370" s="171">
        <v>93401</v>
      </c>
      <c r="R370" s="171" t="s">
        <v>2009</v>
      </c>
      <c r="S370" s="172">
        <v>37970</v>
      </c>
      <c r="T370" s="171">
        <v>6885</v>
      </c>
      <c r="U370" s="173">
        <v>0</v>
      </c>
      <c r="V370" s="173">
        <v>0</v>
      </c>
      <c r="W370" s="174">
        <v>44255</v>
      </c>
      <c r="X370" s="175" t="s">
        <v>7879</v>
      </c>
      <c r="Y370" s="175" t="s">
        <v>7880</v>
      </c>
      <c r="Z370" s="175" t="s">
        <v>7931</v>
      </c>
    </row>
    <row r="371" spans="1:26" s="187" customFormat="1" ht="24.75" customHeight="1" x14ac:dyDescent="0.2">
      <c r="A371" s="171" t="s">
        <v>8320</v>
      </c>
      <c r="B371" s="175" t="s">
        <v>7853</v>
      </c>
      <c r="C371" s="171" t="s">
        <v>81</v>
      </c>
      <c r="D371" s="171" t="s">
        <v>4224</v>
      </c>
      <c r="E371" s="171" t="s">
        <v>7500</v>
      </c>
      <c r="F371" s="171" t="s">
        <v>4225</v>
      </c>
      <c r="G371" s="171" t="s">
        <v>7501</v>
      </c>
      <c r="H371" s="171" t="s">
        <v>4226</v>
      </c>
      <c r="I371" s="171" t="s">
        <v>7502</v>
      </c>
      <c r="J371" s="171" t="s">
        <v>7504</v>
      </c>
      <c r="K371" s="171" t="s">
        <v>4227</v>
      </c>
      <c r="L371" s="171" t="s">
        <v>50</v>
      </c>
      <c r="M371" s="171" t="s">
        <v>3485</v>
      </c>
      <c r="N371" s="171" t="s">
        <v>4228</v>
      </c>
      <c r="O371" s="171" t="s">
        <v>6643</v>
      </c>
      <c r="P371" s="171">
        <v>0</v>
      </c>
      <c r="Q371" s="171" t="s">
        <v>419</v>
      </c>
      <c r="R371" s="171" t="s">
        <v>7503</v>
      </c>
      <c r="S371" s="172">
        <v>37970</v>
      </c>
      <c r="T371" s="171">
        <v>6897</v>
      </c>
      <c r="U371" s="173">
        <v>6516720</v>
      </c>
      <c r="V371" s="173">
        <v>12723120</v>
      </c>
      <c r="W371" s="174">
        <v>44255</v>
      </c>
      <c r="X371" s="175" t="s">
        <v>7879</v>
      </c>
      <c r="Y371" s="175" t="s">
        <v>7880</v>
      </c>
      <c r="Z371" s="175" t="s">
        <v>8014</v>
      </c>
    </row>
    <row r="372" spans="1:26" s="187" customFormat="1" ht="24.75" customHeight="1" x14ac:dyDescent="0.2">
      <c r="A372" s="171" t="s">
        <v>8320</v>
      </c>
      <c r="B372" s="175" t="s">
        <v>7853</v>
      </c>
      <c r="C372" s="171" t="s">
        <v>81</v>
      </c>
      <c r="D372" s="171" t="s">
        <v>4224</v>
      </c>
      <c r="E372" s="171" t="s">
        <v>7500</v>
      </c>
      <c r="F372" s="171" t="s">
        <v>4225</v>
      </c>
      <c r="G372" s="171" t="s">
        <v>7501</v>
      </c>
      <c r="H372" s="171" t="s">
        <v>4226</v>
      </c>
      <c r="I372" s="171" t="s">
        <v>7502</v>
      </c>
      <c r="J372" s="171" t="s">
        <v>7504</v>
      </c>
      <c r="K372" s="171" t="s">
        <v>4227</v>
      </c>
      <c r="L372" s="171" t="s">
        <v>50</v>
      </c>
      <c r="M372" s="171" t="s">
        <v>3485</v>
      </c>
      <c r="N372" s="171" t="s">
        <v>4228</v>
      </c>
      <c r="O372" s="171" t="s">
        <v>6643</v>
      </c>
      <c r="P372" s="171">
        <v>0</v>
      </c>
      <c r="Q372" s="171" t="s">
        <v>419</v>
      </c>
      <c r="R372" s="171" t="s">
        <v>7503</v>
      </c>
      <c r="S372" s="172">
        <v>37970</v>
      </c>
      <c r="T372" s="171">
        <v>6897</v>
      </c>
      <c r="U372" s="173">
        <v>7447680</v>
      </c>
      <c r="V372" s="173">
        <v>13964400</v>
      </c>
      <c r="W372" s="174">
        <v>44255</v>
      </c>
      <c r="X372" s="175" t="s">
        <v>7879</v>
      </c>
      <c r="Y372" s="175" t="s">
        <v>7880</v>
      </c>
      <c r="Z372" s="175" t="s">
        <v>250</v>
      </c>
    </row>
    <row r="373" spans="1:26" s="187" customFormat="1" ht="24.75" customHeight="1" x14ac:dyDescent="0.2">
      <c r="A373" s="171" t="s">
        <v>8320</v>
      </c>
      <c r="B373" s="175" t="s">
        <v>7853</v>
      </c>
      <c r="C373" s="171" t="s">
        <v>81</v>
      </c>
      <c r="D373" s="171" t="s">
        <v>4224</v>
      </c>
      <c r="E373" s="171" t="s">
        <v>7500</v>
      </c>
      <c r="F373" s="171" t="s">
        <v>4225</v>
      </c>
      <c r="G373" s="171" t="s">
        <v>7501</v>
      </c>
      <c r="H373" s="171" t="s">
        <v>4226</v>
      </c>
      <c r="I373" s="171" t="s">
        <v>7502</v>
      </c>
      <c r="J373" s="171" t="s">
        <v>7504</v>
      </c>
      <c r="K373" s="171" t="s">
        <v>4227</v>
      </c>
      <c r="L373" s="171" t="s">
        <v>50</v>
      </c>
      <c r="M373" s="171" t="s">
        <v>3485</v>
      </c>
      <c r="N373" s="171" t="s">
        <v>4228</v>
      </c>
      <c r="O373" s="171" t="s">
        <v>6643</v>
      </c>
      <c r="P373" s="171">
        <v>0</v>
      </c>
      <c r="Q373" s="171" t="s">
        <v>419</v>
      </c>
      <c r="R373" s="171" t="s">
        <v>7503</v>
      </c>
      <c r="S373" s="172">
        <v>37970</v>
      </c>
      <c r="T373" s="171">
        <v>6897</v>
      </c>
      <c r="U373" s="173">
        <v>24437700</v>
      </c>
      <c r="V373" s="173">
        <v>43056900</v>
      </c>
      <c r="W373" s="174">
        <v>44255</v>
      </c>
      <c r="X373" s="175" t="s">
        <v>7879</v>
      </c>
      <c r="Y373" s="175" t="s">
        <v>7880</v>
      </c>
      <c r="Z373" s="175" t="s">
        <v>7960</v>
      </c>
    </row>
    <row r="374" spans="1:26" s="187" customFormat="1" ht="24.75" customHeight="1" x14ac:dyDescent="0.2">
      <c r="A374" s="171" t="s">
        <v>8320</v>
      </c>
      <c r="B374" s="175" t="s">
        <v>7853</v>
      </c>
      <c r="C374" s="171" t="s">
        <v>81</v>
      </c>
      <c r="D374" s="171" t="s">
        <v>4224</v>
      </c>
      <c r="E374" s="171" t="s">
        <v>7500</v>
      </c>
      <c r="F374" s="171" t="s">
        <v>4225</v>
      </c>
      <c r="G374" s="171" t="s">
        <v>7501</v>
      </c>
      <c r="H374" s="171" t="s">
        <v>4226</v>
      </c>
      <c r="I374" s="171" t="s">
        <v>7502</v>
      </c>
      <c r="J374" s="171" t="s">
        <v>7504</v>
      </c>
      <c r="K374" s="171" t="s">
        <v>4227</v>
      </c>
      <c r="L374" s="171" t="s">
        <v>50</v>
      </c>
      <c r="M374" s="171" t="s">
        <v>3485</v>
      </c>
      <c r="N374" s="171" t="s">
        <v>4228</v>
      </c>
      <c r="O374" s="171" t="s">
        <v>6643</v>
      </c>
      <c r="P374" s="171">
        <v>0</v>
      </c>
      <c r="Q374" s="171" t="s">
        <v>419</v>
      </c>
      <c r="R374" s="171" t="s">
        <v>7503</v>
      </c>
      <c r="S374" s="172">
        <v>37970</v>
      </c>
      <c r="T374" s="171">
        <v>6897</v>
      </c>
      <c r="U374" s="173">
        <v>9697500</v>
      </c>
      <c r="V374" s="173">
        <v>17765820</v>
      </c>
      <c r="W374" s="174">
        <v>44255</v>
      </c>
      <c r="X374" s="175" t="s">
        <v>7879</v>
      </c>
      <c r="Y374" s="175" t="s">
        <v>7880</v>
      </c>
      <c r="Z374" s="175" t="s">
        <v>7941</v>
      </c>
    </row>
    <row r="375" spans="1:26" s="187" customFormat="1" ht="24.75" customHeight="1" x14ac:dyDescent="0.2">
      <c r="A375" s="171" t="s">
        <v>8320</v>
      </c>
      <c r="B375" s="175" t="s">
        <v>7853</v>
      </c>
      <c r="C375" s="171" t="s">
        <v>81</v>
      </c>
      <c r="D375" s="171" t="s">
        <v>4224</v>
      </c>
      <c r="E375" s="171" t="s">
        <v>7500</v>
      </c>
      <c r="F375" s="171" t="s">
        <v>4225</v>
      </c>
      <c r="G375" s="171" t="s">
        <v>7501</v>
      </c>
      <c r="H375" s="171" t="s">
        <v>4226</v>
      </c>
      <c r="I375" s="171" t="s">
        <v>7502</v>
      </c>
      <c r="J375" s="171" t="s">
        <v>7504</v>
      </c>
      <c r="K375" s="171" t="s">
        <v>4227</v>
      </c>
      <c r="L375" s="171" t="s">
        <v>50</v>
      </c>
      <c r="M375" s="171" t="s">
        <v>3485</v>
      </c>
      <c r="N375" s="171" t="s">
        <v>4228</v>
      </c>
      <c r="O375" s="171" t="s">
        <v>6643</v>
      </c>
      <c r="P375" s="171">
        <v>0</v>
      </c>
      <c r="Q375" s="171" t="s">
        <v>419</v>
      </c>
      <c r="R375" s="171" t="s">
        <v>7503</v>
      </c>
      <c r="S375" s="172">
        <v>37970</v>
      </c>
      <c r="T375" s="171">
        <v>6897</v>
      </c>
      <c r="U375" s="173">
        <v>6283980</v>
      </c>
      <c r="V375" s="173">
        <v>12490380</v>
      </c>
      <c r="W375" s="174">
        <v>44255</v>
      </c>
      <c r="X375" s="175" t="s">
        <v>7879</v>
      </c>
      <c r="Y375" s="175" t="s">
        <v>7880</v>
      </c>
      <c r="Z375" s="175" t="s">
        <v>7979</v>
      </c>
    </row>
    <row r="376" spans="1:26" s="187" customFormat="1" ht="24.75" customHeight="1" x14ac:dyDescent="0.2">
      <c r="A376" s="171" t="s">
        <v>8320</v>
      </c>
      <c r="B376" s="175" t="s">
        <v>7853</v>
      </c>
      <c r="C376" s="171" t="s">
        <v>81</v>
      </c>
      <c r="D376" s="171" t="s">
        <v>4224</v>
      </c>
      <c r="E376" s="171" t="s">
        <v>7500</v>
      </c>
      <c r="F376" s="171" t="s">
        <v>4225</v>
      </c>
      <c r="G376" s="171" t="s">
        <v>7501</v>
      </c>
      <c r="H376" s="171" t="s">
        <v>4226</v>
      </c>
      <c r="I376" s="171" t="s">
        <v>7502</v>
      </c>
      <c r="J376" s="171" t="s">
        <v>7504</v>
      </c>
      <c r="K376" s="171" t="s">
        <v>4227</v>
      </c>
      <c r="L376" s="171" t="s">
        <v>50</v>
      </c>
      <c r="M376" s="171" t="s">
        <v>3485</v>
      </c>
      <c r="N376" s="171" t="s">
        <v>4228</v>
      </c>
      <c r="O376" s="171" t="s">
        <v>6643</v>
      </c>
      <c r="P376" s="171">
        <v>0</v>
      </c>
      <c r="Q376" s="171" t="s">
        <v>419</v>
      </c>
      <c r="R376" s="171" t="s">
        <v>7503</v>
      </c>
      <c r="S376" s="172">
        <v>37970</v>
      </c>
      <c r="T376" s="171">
        <v>6897</v>
      </c>
      <c r="U376" s="173">
        <v>7913160</v>
      </c>
      <c r="V376" s="173">
        <v>14119560</v>
      </c>
      <c r="W376" s="174">
        <v>44255</v>
      </c>
      <c r="X376" s="175" t="s">
        <v>7879</v>
      </c>
      <c r="Y376" s="175" t="s">
        <v>7880</v>
      </c>
      <c r="Z376" s="175" t="s">
        <v>7950</v>
      </c>
    </row>
    <row r="377" spans="1:26" s="187" customFormat="1" ht="24.75" customHeight="1" x14ac:dyDescent="0.2">
      <c r="A377" s="171" t="s">
        <v>8320</v>
      </c>
      <c r="B377" s="175" t="s">
        <v>7853</v>
      </c>
      <c r="C377" s="171" t="s">
        <v>81</v>
      </c>
      <c r="D377" s="171" t="s">
        <v>4224</v>
      </c>
      <c r="E377" s="171" t="s">
        <v>7500</v>
      </c>
      <c r="F377" s="171" t="s">
        <v>4225</v>
      </c>
      <c r="G377" s="171" t="s">
        <v>7501</v>
      </c>
      <c r="H377" s="171" t="s">
        <v>4226</v>
      </c>
      <c r="I377" s="171" t="s">
        <v>7502</v>
      </c>
      <c r="J377" s="171" t="s">
        <v>7504</v>
      </c>
      <c r="K377" s="171" t="s">
        <v>4227</v>
      </c>
      <c r="L377" s="171" t="s">
        <v>50</v>
      </c>
      <c r="M377" s="171" t="s">
        <v>3485</v>
      </c>
      <c r="N377" s="171" t="s">
        <v>4228</v>
      </c>
      <c r="O377" s="171" t="s">
        <v>6643</v>
      </c>
      <c r="P377" s="171">
        <v>0</v>
      </c>
      <c r="Q377" s="171" t="s">
        <v>419</v>
      </c>
      <c r="R377" s="171" t="s">
        <v>7503</v>
      </c>
      <c r="S377" s="172">
        <v>37970</v>
      </c>
      <c r="T377" s="171">
        <v>6897</v>
      </c>
      <c r="U377" s="173">
        <v>13498920</v>
      </c>
      <c r="V377" s="173">
        <v>25523820</v>
      </c>
      <c r="W377" s="174">
        <v>44255</v>
      </c>
      <c r="X377" s="175" t="s">
        <v>7879</v>
      </c>
      <c r="Y377" s="175" t="s">
        <v>7880</v>
      </c>
      <c r="Z377" s="175" t="s">
        <v>7951</v>
      </c>
    </row>
    <row r="378" spans="1:26" s="187" customFormat="1" ht="24.75" customHeight="1" x14ac:dyDescent="0.2">
      <c r="A378" s="171" t="s">
        <v>8320</v>
      </c>
      <c r="B378" s="175" t="s">
        <v>7853</v>
      </c>
      <c r="C378" s="171" t="s">
        <v>81</v>
      </c>
      <c r="D378" s="171" t="s">
        <v>4224</v>
      </c>
      <c r="E378" s="171" t="s">
        <v>7500</v>
      </c>
      <c r="F378" s="171" t="s">
        <v>4225</v>
      </c>
      <c r="G378" s="171" t="s">
        <v>7501</v>
      </c>
      <c r="H378" s="171" t="s">
        <v>4226</v>
      </c>
      <c r="I378" s="171" t="s">
        <v>7502</v>
      </c>
      <c r="J378" s="171" t="s">
        <v>7504</v>
      </c>
      <c r="K378" s="171" t="s">
        <v>4227</v>
      </c>
      <c r="L378" s="171" t="s">
        <v>50</v>
      </c>
      <c r="M378" s="171" t="s">
        <v>3485</v>
      </c>
      <c r="N378" s="171" t="s">
        <v>4228</v>
      </c>
      <c r="O378" s="171" t="s">
        <v>6643</v>
      </c>
      <c r="P378" s="171">
        <v>0</v>
      </c>
      <c r="Q378" s="171" t="s">
        <v>419</v>
      </c>
      <c r="R378" s="171" t="s">
        <v>7503</v>
      </c>
      <c r="S378" s="172">
        <v>37970</v>
      </c>
      <c r="T378" s="171">
        <v>6897</v>
      </c>
      <c r="U378" s="173">
        <v>18619200</v>
      </c>
      <c r="V378" s="173">
        <v>32893920</v>
      </c>
      <c r="W378" s="174">
        <v>44255</v>
      </c>
      <c r="X378" s="175" t="s">
        <v>7879</v>
      </c>
      <c r="Y378" s="175" t="s">
        <v>7880</v>
      </c>
      <c r="Z378" s="175" t="s">
        <v>7961</v>
      </c>
    </row>
    <row r="379" spans="1:26" s="187" customFormat="1" ht="24.75" customHeight="1" x14ac:dyDescent="0.2">
      <c r="A379" s="171" t="s">
        <v>8320</v>
      </c>
      <c r="B379" s="175" t="s">
        <v>7853</v>
      </c>
      <c r="C379" s="171" t="s">
        <v>81</v>
      </c>
      <c r="D379" s="171" t="s">
        <v>4224</v>
      </c>
      <c r="E379" s="171" t="s">
        <v>7500</v>
      </c>
      <c r="F379" s="171" t="s">
        <v>4225</v>
      </c>
      <c r="G379" s="171" t="s">
        <v>7501</v>
      </c>
      <c r="H379" s="171" t="s">
        <v>4226</v>
      </c>
      <c r="I379" s="171" t="s">
        <v>7502</v>
      </c>
      <c r="J379" s="171" t="s">
        <v>7504</v>
      </c>
      <c r="K379" s="171" t="s">
        <v>4227</v>
      </c>
      <c r="L379" s="171" t="s">
        <v>50</v>
      </c>
      <c r="M379" s="171" t="s">
        <v>3485</v>
      </c>
      <c r="N379" s="171" t="s">
        <v>4228</v>
      </c>
      <c r="O379" s="171" t="s">
        <v>6643</v>
      </c>
      <c r="P379" s="171">
        <v>0</v>
      </c>
      <c r="Q379" s="171" t="s">
        <v>419</v>
      </c>
      <c r="R379" s="171" t="s">
        <v>7503</v>
      </c>
      <c r="S379" s="172">
        <v>37970</v>
      </c>
      <c r="T379" s="171">
        <v>6897</v>
      </c>
      <c r="U379" s="173">
        <v>12412800</v>
      </c>
      <c r="V379" s="173">
        <v>24825600</v>
      </c>
      <c r="W379" s="174">
        <v>44255</v>
      </c>
      <c r="X379" s="175" t="s">
        <v>7879</v>
      </c>
      <c r="Y379" s="175" t="s">
        <v>7880</v>
      </c>
      <c r="Z379" s="175" t="s">
        <v>7982</v>
      </c>
    </row>
    <row r="380" spans="1:26" s="187" customFormat="1" ht="24.75" customHeight="1" x14ac:dyDescent="0.2">
      <c r="A380" s="171" t="s">
        <v>8321</v>
      </c>
      <c r="B380" s="175">
        <v>712939001</v>
      </c>
      <c r="C380" s="171" t="s">
        <v>81</v>
      </c>
      <c r="D380" s="171" t="s">
        <v>1239</v>
      </c>
      <c r="E380" s="171" t="s">
        <v>7778</v>
      </c>
      <c r="F380" s="171" t="s">
        <v>1240</v>
      </c>
      <c r="G380" s="171" t="s">
        <v>6685</v>
      </c>
      <c r="H380" s="171" t="s">
        <v>1241</v>
      </c>
      <c r="I380" s="171" t="s">
        <v>6686</v>
      </c>
      <c r="J380" s="171" t="s">
        <v>6687</v>
      </c>
      <c r="K380" s="171" t="s">
        <v>6682</v>
      </c>
      <c r="L380" s="171" t="s">
        <v>50</v>
      </c>
      <c r="M380" s="171" t="s">
        <v>1242</v>
      </c>
      <c r="N380" s="171" t="s">
        <v>6683</v>
      </c>
      <c r="O380" s="171" t="s">
        <v>6684</v>
      </c>
      <c r="P380" s="171">
        <v>0</v>
      </c>
      <c r="Q380" s="171">
        <v>93401</v>
      </c>
      <c r="R380" s="171" t="s">
        <v>7783</v>
      </c>
      <c r="S380" s="172">
        <v>37970</v>
      </c>
      <c r="T380" s="171">
        <v>6898</v>
      </c>
      <c r="U380" s="173">
        <v>6439140</v>
      </c>
      <c r="V380" s="173">
        <v>6625890</v>
      </c>
      <c r="W380" s="174">
        <v>44255</v>
      </c>
      <c r="X380" s="175" t="s">
        <v>7879</v>
      </c>
      <c r="Y380" s="175" t="s">
        <v>7880</v>
      </c>
      <c r="Z380" s="175" t="s">
        <v>7922</v>
      </c>
    </row>
    <row r="381" spans="1:26" s="187" customFormat="1" ht="24.75" customHeight="1" x14ac:dyDescent="0.2">
      <c r="A381" s="171" t="s">
        <v>8322</v>
      </c>
      <c r="B381" s="175">
        <v>719365000</v>
      </c>
      <c r="C381" s="171" t="s">
        <v>81</v>
      </c>
      <c r="D381" s="171" t="s">
        <v>901</v>
      </c>
      <c r="E381" s="171" t="s">
        <v>7773</v>
      </c>
      <c r="F381" s="171" t="s">
        <v>902</v>
      </c>
      <c r="G381" s="171" t="s">
        <v>6812</v>
      </c>
      <c r="H381" s="171" t="s">
        <v>903</v>
      </c>
      <c r="I381" s="171" t="s">
        <v>904</v>
      </c>
      <c r="J381" s="171" t="s">
        <v>6813</v>
      </c>
      <c r="K381" s="171" t="s">
        <v>905</v>
      </c>
      <c r="L381" s="171" t="s">
        <v>50</v>
      </c>
      <c r="M381" s="171" t="s">
        <v>906</v>
      </c>
      <c r="N381" s="171" t="s">
        <v>6814</v>
      </c>
      <c r="O381" s="171" t="s">
        <v>6815</v>
      </c>
      <c r="P381" s="171">
        <v>0</v>
      </c>
      <c r="Q381" s="171" t="s">
        <v>419</v>
      </c>
      <c r="R381" s="171" t="s">
        <v>7781</v>
      </c>
      <c r="S381" s="172">
        <v>37970</v>
      </c>
      <c r="T381" s="171">
        <v>6899</v>
      </c>
      <c r="U381" s="173">
        <v>37866548</v>
      </c>
      <c r="V381" s="173">
        <v>63263758</v>
      </c>
      <c r="W381" s="174">
        <v>44255</v>
      </c>
      <c r="X381" s="175" t="s">
        <v>7879</v>
      </c>
      <c r="Y381" s="175" t="s">
        <v>7880</v>
      </c>
      <c r="Z381" s="175" t="s">
        <v>7941</v>
      </c>
    </row>
    <row r="382" spans="1:26" s="187" customFormat="1" ht="24.75" customHeight="1" x14ac:dyDescent="0.2">
      <c r="A382" s="171" t="s">
        <v>8323</v>
      </c>
      <c r="B382" s="175" t="s">
        <v>7799</v>
      </c>
      <c r="C382" s="171" t="s">
        <v>53</v>
      </c>
      <c r="D382" s="171" t="s">
        <v>808</v>
      </c>
      <c r="E382" s="171" t="s">
        <v>7105</v>
      </c>
      <c r="F382" s="171" t="s">
        <v>809</v>
      </c>
      <c r="G382" s="171" t="s">
        <v>7106</v>
      </c>
      <c r="H382" s="171" t="s">
        <v>6738</v>
      </c>
      <c r="I382" s="171" t="s">
        <v>6739</v>
      </c>
      <c r="J382" s="171" t="s">
        <v>810</v>
      </c>
      <c r="K382" s="171" t="s">
        <v>6593</v>
      </c>
      <c r="L382" s="171" t="s">
        <v>630</v>
      </c>
      <c r="M382" s="171" t="s">
        <v>811</v>
      </c>
      <c r="N382" s="171" t="s">
        <v>812</v>
      </c>
      <c r="O382" s="171" t="s">
        <v>813</v>
      </c>
      <c r="P382" s="171">
        <v>0</v>
      </c>
      <c r="Q382" s="171">
        <v>93401</v>
      </c>
      <c r="R382" s="171" t="s">
        <v>7168</v>
      </c>
      <c r="S382" s="172">
        <v>37970</v>
      </c>
      <c r="T382" s="171">
        <v>6900</v>
      </c>
      <c r="U382" s="173">
        <v>6361560</v>
      </c>
      <c r="V382" s="173">
        <v>13188600</v>
      </c>
      <c r="W382" s="174">
        <v>44255</v>
      </c>
      <c r="X382" s="175" t="s">
        <v>7879</v>
      </c>
      <c r="Y382" s="175" t="s">
        <v>7880</v>
      </c>
      <c r="Z382" s="175" t="s">
        <v>8024</v>
      </c>
    </row>
    <row r="383" spans="1:26" s="187" customFormat="1" ht="24.75" customHeight="1" x14ac:dyDescent="0.2">
      <c r="A383" s="171" t="s">
        <v>8323</v>
      </c>
      <c r="B383" s="175" t="s">
        <v>7799</v>
      </c>
      <c r="C383" s="171" t="s">
        <v>53</v>
      </c>
      <c r="D383" s="171" t="s">
        <v>808</v>
      </c>
      <c r="E383" s="171" t="s">
        <v>7105</v>
      </c>
      <c r="F383" s="171" t="s">
        <v>809</v>
      </c>
      <c r="G383" s="171" t="s">
        <v>7106</v>
      </c>
      <c r="H383" s="171" t="s">
        <v>6738</v>
      </c>
      <c r="I383" s="171" t="s">
        <v>6739</v>
      </c>
      <c r="J383" s="171" t="s">
        <v>810</v>
      </c>
      <c r="K383" s="171" t="s">
        <v>6593</v>
      </c>
      <c r="L383" s="171" t="s">
        <v>630</v>
      </c>
      <c r="M383" s="171" t="s">
        <v>811</v>
      </c>
      <c r="N383" s="171" t="s">
        <v>812</v>
      </c>
      <c r="O383" s="171" t="s">
        <v>813</v>
      </c>
      <c r="P383" s="171">
        <v>0</v>
      </c>
      <c r="Q383" s="171">
        <v>93401</v>
      </c>
      <c r="R383" s="171" t="s">
        <v>7168</v>
      </c>
      <c r="S383" s="172">
        <v>37970</v>
      </c>
      <c r="T383" s="171">
        <v>6900</v>
      </c>
      <c r="U383" s="173">
        <v>6594300</v>
      </c>
      <c r="V383" s="173">
        <v>13188600</v>
      </c>
      <c r="W383" s="174">
        <v>44255</v>
      </c>
      <c r="X383" s="175" t="s">
        <v>7879</v>
      </c>
      <c r="Y383" s="175" t="s">
        <v>7880</v>
      </c>
      <c r="Z383" s="175" t="s">
        <v>8025</v>
      </c>
    </row>
    <row r="384" spans="1:26" s="187" customFormat="1" ht="24.75" customHeight="1" x14ac:dyDescent="0.2">
      <c r="A384" s="171" t="s">
        <v>8323</v>
      </c>
      <c r="B384" s="175" t="s">
        <v>7799</v>
      </c>
      <c r="C384" s="171" t="s">
        <v>53</v>
      </c>
      <c r="D384" s="171" t="s">
        <v>808</v>
      </c>
      <c r="E384" s="171" t="s">
        <v>7105</v>
      </c>
      <c r="F384" s="171" t="s">
        <v>809</v>
      </c>
      <c r="G384" s="171" t="s">
        <v>7106</v>
      </c>
      <c r="H384" s="171" t="s">
        <v>6738</v>
      </c>
      <c r="I384" s="171" t="s">
        <v>6739</v>
      </c>
      <c r="J384" s="171" t="s">
        <v>810</v>
      </c>
      <c r="K384" s="171" t="s">
        <v>6593</v>
      </c>
      <c r="L384" s="171" t="s">
        <v>630</v>
      </c>
      <c r="M384" s="171" t="s">
        <v>811</v>
      </c>
      <c r="N384" s="171" t="s">
        <v>812</v>
      </c>
      <c r="O384" s="171" t="s">
        <v>813</v>
      </c>
      <c r="P384" s="171">
        <v>0</v>
      </c>
      <c r="Q384" s="171">
        <v>93401</v>
      </c>
      <c r="R384" s="171" t="s">
        <v>7168</v>
      </c>
      <c r="S384" s="172">
        <v>37970</v>
      </c>
      <c r="T384" s="171">
        <v>6900</v>
      </c>
      <c r="U384" s="173">
        <v>6456208</v>
      </c>
      <c r="V384" s="173">
        <v>13266180</v>
      </c>
      <c r="W384" s="174">
        <v>44255</v>
      </c>
      <c r="X384" s="175" t="s">
        <v>7879</v>
      </c>
      <c r="Y384" s="175" t="s">
        <v>7880</v>
      </c>
      <c r="Z384" s="175" t="s">
        <v>8026</v>
      </c>
    </row>
    <row r="385" spans="1:26" s="187" customFormat="1" ht="24.75" customHeight="1" x14ac:dyDescent="0.2">
      <c r="A385" s="171" t="s">
        <v>8323</v>
      </c>
      <c r="B385" s="175" t="s">
        <v>7799</v>
      </c>
      <c r="C385" s="171" t="s">
        <v>53</v>
      </c>
      <c r="D385" s="171" t="s">
        <v>808</v>
      </c>
      <c r="E385" s="171" t="s">
        <v>7105</v>
      </c>
      <c r="F385" s="171" t="s">
        <v>809</v>
      </c>
      <c r="G385" s="171" t="s">
        <v>7106</v>
      </c>
      <c r="H385" s="171" t="s">
        <v>6738</v>
      </c>
      <c r="I385" s="171" t="s">
        <v>6739</v>
      </c>
      <c r="J385" s="171" t="s">
        <v>810</v>
      </c>
      <c r="K385" s="171" t="s">
        <v>6593</v>
      </c>
      <c r="L385" s="171" t="s">
        <v>630</v>
      </c>
      <c r="M385" s="171" t="s">
        <v>811</v>
      </c>
      <c r="N385" s="171" t="s">
        <v>812</v>
      </c>
      <c r="O385" s="171" t="s">
        <v>813</v>
      </c>
      <c r="P385" s="171">
        <v>0</v>
      </c>
      <c r="Q385" s="171">
        <v>93401</v>
      </c>
      <c r="R385" s="171" t="s">
        <v>7168</v>
      </c>
      <c r="S385" s="172">
        <v>37970</v>
      </c>
      <c r="T385" s="171">
        <v>6900</v>
      </c>
      <c r="U385" s="173">
        <v>8533800</v>
      </c>
      <c r="V385" s="173">
        <v>17067600</v>
      </c>
      <c r="W385" s="174">
        <v>44255</v>
      </c>
      <c r="X385" s="175" t="s">
        <v>7879</v>
      </c>
      <c r="Y385" s="175" t="s">
        <v>7880</v>
      </c>
      <c r="Z385" s="175" t="s">
        <v>7904</v>
      </c>
    </row>
    <row r="386" spans="1:26" s="187" customFormat="1" ht="24.75" customHeight="1" x14ac:dyDescent="0.2">
      <c r="A386" s="171" t="s">
        <v>8323</v>
      </c>
      <c r="B386" s="175" t="s">
        <v>7799</v>
      </c>
      <c r="C386" s="171" t="s">
        <v>53</v>
      </c>
      <c r="D386" s="171" t="s">
        <v>808</v>
      </c>
      <c r="E386" s="171" t="s">
        <v>7105</v>
      </c>
      <c r="F386" s="171" t="s">
        <v>809</v>
      </c>
      <c r="G386" s="171" t="s">
        <v>7106</v>
      </c>
      <c r="H386" s="171" t="s">
        <v>6738</v>
      </c>
      <c r="I386" s="171" t="s">
        <v>6739</v>
      </c>
      <c r="J386" s="171" t="s">
        <v>810</v>
      </c>
      <c r="K386" s="171" t="s">
        <v>6593</v>
      </c>
      <c r="L386" s="171" t="s">
        <v>630</v>
      </c>
      <c r="M386" s="171" t="s">
        <v>811</v>
      </c>
      <c r="N386" s="171" t="s">
        <v>812</v>
      </c>
      <c r="O386" s="171" t="s">
        <v>813</v>
      </c>
      <c r="P386" s="171">
        <v>0</v>
      </c>
      <c r="Q386" s="171">
        <v>93401</v>
      </c>
      <c r="R386" s="171" t="s">
        <v>7168</v>
      </c>
      <c r="S386" s="172">
        <v>37970</v>
      </c>
      <c r="T386" s="171">
        <v>6900</v>
      </c>
      <c r="U386" s="173">
        <v>14740200</v>
      </c>
      <c r="V386" s="173">
        <v>29713140</v>
      </c>
      <c r="W386" s="174">
        <v>44255</v>
      </c>
      <c r="X386" s="175" t="s">
        <v>7879</v>
      </c>
      <c r="Y386" s="175" t="s">
        <v>7880</v>
      </c>
      <c r="Z386" s="175" t="s">
        <v>8003</v>
      </c>
    </row>
    <row r="387" spans="1:26" s="187" customFormat="1" ht="24.75" customHeight="1" x14ac:dyDescent="0.2">
      <c r="A387" s="171" t="s">
        <v>8323</v>
      </c>
      <c r="B387" s="175" t="s">
        <v>7799</v>
      </c>
      <c r="C387" s="171" t="s">
        <v>53</v>
      </c>
      <c r="D387" s="171" t="s">
        <v>808</v>
      </c>
      <c r="E387" s="171" t="s">
        <v>7105</v>
      </c>
      <c r="F387" s="171" t="s">
        <v>809</v>
      </c>
      <c r="G387" s="171" t="s">
        <v>7106</v>
      </c>
      <c r="H387" s="171" t="s">
        <v>6738</v>
      </c>
      <c r="I387" s="171" t="s">
        <v>6739</v>
      </c>
      <c r="J387" s="171" t="s">
        <v>810</v>
      </c>
      <c r="K387" s="171" t="s">
        <v>6593</v>
      </c>
      <c r="L387" s="171" t="s">
        <v>630</v>
      </c>
      <c r="M387" s="171" t="s">
        <v>811</v>
      </c>
      <c r="N387" s="171" t="s">
        <v>812</v>
      </c>
      <c r="O387" s="171" t="s">
        <v>813</v>
      </c>
      <c r="P387" s="171">
        <v>0</v>
      </c>
      <c r="Q387" s="171">
        <v>93401</v>
      </c>
      <c r="R387" s="171" t="s">
        <v>7168</v>
      </c>
      <c r="S387" s="172">
        <v>37970</v>
      </c>
      <c r="T387" s="171">
        <v>6900</v>
      </c>
      <c r="U387" s="173">
        <v>7075296</v>
      </c>
      <c r="V387" s="173">
        <v>14150592</v>
      </c>
      <c r="W387" s="174">
        <v>44255</v>
      </c>
      <c r="X387" s="175" t="s">
        <v>7879</v>
      </c>
      <c r="Y387" s="175" t="s">
        <v>7880</v>
      </c>
      <c r="Z387" s="175" t="s">
        <v>8027</v>
      </c>
    </row>
    <row r="388" spans="1:26" s="187" customFormat="1" ht="24.75" customHeight="1" x14ac:dyDescent="0.2">
      <c r="A388" s="171" t="s">
        <v>8323</v>
      </c>
      <c r="B388" s="175" t="s">
        <v>7799</v>
      </c>
      <c r="C388" s="171" t="s">
        <v>53</v>
      </c>
      <c r="D388" s="171" t="s">
        <v>808</v>
      </c>
      <c r="E388" s="171" t="s">
        <v>7105</v>
      </c>
      <c r="F388" s="171" t="s">
        <v>809</v>
      </c>
      <c r="G388" s="171" t="s">
        <v>7106</v>
      </c>
      <c r="H388" s="171" t="s">
        <v>6738</v>
      </c>
      <c r="I388" s="171" t="s">
        <v>6739</v>
      </c>
      <c r="J388" s="171" t="s">
        <v>810</v>
      </c>
      <c r="K388" s="171" t="s">
        <v>6593</v>
      </c>
      <c r="L388" s="171" t="s">
        <v>630</v>
      </c>
      <c r="M388" s="171" t="s">
        <v>811</v>
      </c>
      <c r="N388" s="171" t="s">
        <v>812</v>
      </c>
      <c r="O388" s="171" t="s">
        <v>813</v>
      </c>
      <c r="P388" s="171">
        <v>0</v>
      </c>
      <c r="Q388" s="171">
        <v>93401</v>
      </c>
      <c r="R388" s="171" t="s">
        <v>7168</v>
      </c>
      <c r="S388" s="172">
        <v>37970</v>
      </c>
      <c r="T388" s="171">
        <v>6900</v>
      </c>
      <c r="U388" s="173">
        <v>6206400</v>
      </c>
      <c r="V388" s="173">
        <v>12412800</v>
      </c>
      <c r="W388" s="174">
        <v>44255</v>
      </c>
      <c r="X388" s="175" t="s">
        <v>7879</v>
      </c>
      <c r="Y388" s="175" t="s">
        <v>7880</v>
      </c>
      <c r="Z388" s="175" t="s">
        <v>8028</v>
      </c>
    </row>
    <row r="389" spans="1:26" s="187" customFormat="1" ht="24.75" customHeight="1" x14ac:dyDescent="0.2">
      <c r="A389" s="171" t="s">
        <v>8323</v>
      </c>
      <c r="B389" s="175" t="s">
        <v>7799</v>
      </c>
      <c r="C389" s="171" t="s">
        <v>53</v>
      </c>
      <c r="D389" s="171" t="s">
        <v>808</v>
      </c>
      <c r="E389" s="171" t="s">
        <v>7105</v>
      </c>
      <c r="F389" s="171" t="s">
        <v>809</v>
      </c>
      <c r="G389" s="171" t="s">
        <v>7106</v>
      </c>
      <c r="H389" s="171" t="s">
        <v>6738</v>
      </c>
      <c r="I389" s="171" t="s">
        <v>6739</v>
      </c>
      <c r="J389" s="171" t="s">
        <v>810</v>
      </c>
      <c r="K389" s="171" t="s">
        <v>6593</v>
      </c>
      <c r="L389" s="171" t="s">
        <v>630</v>
      </c>
      <c r="M389" s="171" t="s">
        <v>811</v>
      </c>
      <c r="N389" s="171" t="s">
        <v>812</v>
      </c>
      <c r="O389" s="171" t="s">
        <v>813</v>
      </c>
      <c r="P389" s="171">
        <v>0</v>
      </c>
      <c r="Q389" s="171">
        <v>93401</v>
      </c>
      <c r="R389" s="171" t="s">
        <v>7168</v>
      </c>
      <c r="S389" s="172">
        <v>37970</v>
      </c>
      <c r="T389" s="171">
        <v>6900</v>
      </c>
      <c r="U389" s="173">
        <v>7525260</v>
      </c>
      <c r="V389" s="173">
        <v>14899860</v>
      </c>
      <c r="W389" s="174">
        <v>44255</v>
      </c>
      <c r="X389" s="175" t="s">
        <v>7879</v>
      </c>
      <c r="Y389" s="175" t="s">
        <v>7880</v>
      </c>
      <c r="Z389" s="175" t="s">
        <v>8029</v>
      </c>
    </row>
    <row r="390" spans="1:26" s="187" customFormat="1" ht="24.75" customHeight="1" x14ac:dyDescent="0.2">
      <c r="A390" s="171" t="s">
        <v>8323</v>
      </c>
      <c r="B390" s="175" t="s">
        <v>7799</v>
      </c>
      <c r="C390" s="171" t="s">
        <v>53</v>
      </c>
      <c r="D390" s="171" t="s">
        <v>808</v>
      </c>
      <c r="E390" s="171" t="s">
        <v>7105</v>
      </c>
      <c r="F390" s="171" t="s">
        <v>809</v>
      </c>
      <c r="G390" s="171" t="s">
        <v>7106</v>
      </c>
      <c r="H390" s="171" t="s">
        <v>6738</v>
      </c>
      <c r="I390" s="171" t="s">
        <v>6739</v>
      </c>
      <c r="J390" s="171" t="s">
        <v>810</v>
      </c>
      <c r="K390" s="171" t="s">
        <v>6593</v>
      </c>
      <c r="L390" s="171" t="s">
        <v>630</v>
      </c>
      <c r="M390" s="171" t="s">
        <v>811</v>
      </c>
      <c r="N390" s="171" t="s">
        <v>812</v>
      </c>
      <c r="O390" s="171" t="s">
        <v>813</v>
      </c>
      <c r="P390" s="171">
        <v>0</v>
      </c>
      <c r="Q390" s="171">
        <v>93401</v>
      </c>
      <c r="R390" s="171" t="s">
        <v>7168</v>
      </c>
      <c r="S390" s="172">
        <v>37970</v>
      </c>
      <c r="T390" s="171">
        <v>6900</v>
      </c>
      <c r="U390" s="173">
        <v>5663340</v>
      </c>
      <c r="V390" s="173">
        <v>11093940</v>
      </c>
      <c r="W390" s="174">
        <v>44255</v>
      </c>
      <c r="X390" s="175" t="s">
        <v>7879</v>
      </c>
      <c r="Y390" s="175" t="s">
        <v>7880</v>
      </c>
      <c r="Z390" s="175" t="s">
        <v>8030</v>
      </c>
    </row>
    <row r="391" spans="1:26" s="187" customFormat="1" ht="24.75" customHeight="1" x14ac:dyDescent="0.2">
      <c r="A391" s="171" t="s">
        <v>8323</v>
      </c>
      <c r="B391" s="175" t="s">
        <v>7799</v>
      </c>
      <c r="C391" s="171" t="s">
        <v>53</v>
      </c>
      <c r="D391" s="171" t="s">
        <v>808</v>
      </c>
      <c r="E391" s="171" t="s">
        <v>7105</v>
      </c>
      <c r="F391" s="171" t="s">
        <v>809</v>
      </c>
      <c r="G391" s="171" t="s">
        <v>7106</v>
      </c>
      <c r="H391" s="171" t="s">
        <v>6738</v>
      </c>
      <c r="I391" s="171" t="s">
        <v>6739</v>
      </c>
      <c r="J391" s="171" t="s">
        <v>810</v>
      </c>
      <c r="K391" s="171" t="s">
        <v>6593</v>
      </c>
      <c r="L391" s="171" t="s">
        <v>630</v>
      </c>
      <c r="M391" s="171" t="s">
        <v>811</v>
      </c>
      <c r="N391" s="171" t="s">
        <v>812</v>
      </c>
      <c r="O391" s="171" t="s">
        <v>813</v>
      </c>
      <c r="P391" s="171">
        <v>0</v>
      </c>
      <c r="Q391" s="171">
        <v>93401</v>
      </c>
      <c r="R391" s="171" t="s">
        <v>7168</v>
      </c>
      <c r="S391" s="172">
        <v>37970</v>
      </c>
      <c r="T391" s="171">
        <v>6900</v>
      </c>
      <c r="U391" s="173">
        <v>37502172</v>
      </c>
      <c r="V391" s="173">
        <v>74929014</v>
      </c>
      <c r="W391" s="174">
        <v>44255</v>
      </c>
      <c r="X391" s="175" t="s">
        <v>7879</v>
      </c>
      <c r="Y391" s="175" t="s">
        <v>7880</v>
      </c>
      <c r="Z391" s="175" t="s">
        <v>7885</v>
      </c>
    </row>
    <row r="392" spans="1:26" s="187" customFormat="1" ht="24.75" customHeight="1" x14ac:dyDescent="0.2">
      <c r="A392" s="171" t="s">
        <v>8323</v>
      </c>
      <c r="B392" s="175" t="s">
        <v>7799</v>
      </c>
      <c r="C392" s="171" t="s">
        <v>53</v>
      </c>
      <c r="D392" s="171" t="s">
        <v>808</v>
      </c>
      <c r="E392" s="171" t="s">
        <v>7105</v>
      </c>
      <c r="F392" s="171" t="s">
        <v>809</v>
      </c>
      <c r="G392" s="171" t="s">
        <v>7106</v>
      </c>
      <c r="H392" s="171" t="s">
        <v>6738</v>
      </c>
      <c r="I392" s="171" t="s">
        <v>6739</v>
      </c>
      <c r="J392" s="171" t="s">
        <v>810</v>
      </c>
      <c r="K392" s="171" t="s">
        <v>6593</v>
      </c>
      <c r="L392" s="171" t="s">
        <v>630</v>
      </c>
      <c r="M392" s="171" t="s">
        <v>811</v>
      </c>
      <c r="N392" s="171" t="s">
        <v>812</v>
      </c>
      <c r="O392" s="171" t="s">
        <v>813</v>
      </c>
      <c r="P392" s="171">
        <v>0</v>
      </c>
      <c r="Q392" s="171">
        <v>93401</v>
      </c>
      <c r="R392" s="171" t="s">
        <v>7168</v>
      </c>
      <c r="S392" s="172">
        <v>37970</v>
      </c>
      <c r="T392" s="171">
        <v>6900</v>
      </c>
      <c r="U392" s="173">
        <v>25860000</v>
      </c>
      <c r="V392" s="173">
        <v>51268020</v>
      </c>
      <c r="W392" s="174">
        <v>44255</v>
      </c>
      <c r="X392" s="175" t="s">
        <v>7879</v>
      </c>
      <c r="Y392" s="175" t="s">
        <v>7880</v>
      </c>
      <c r="Z392" s="175" t="s">
        <v>7886</v>
      </c>
    </row>
    <row r="393" spans="1:26" s="187" customFormat="1" ht="24.75" customHeight="1" x14ac:dyDescent="0.2">
      <c r="A393" s="171" t="s">
        <v>8323</v>
      </c>
      <c r="B393" s="175" t="s">
        <v>7799</v>
      </c>
      <c r="C393" s="171" t="s">
        <v>53</v>
      </c>
      <c r="D393" s="171" t="s">
        <v>808</v>
      </c>
      <c r="E393" s="171" t="s">
        <v>7105</v>
      </c>
      <c r="F393" s="171" t="s">
        <v>809</v>
      </c>
      <c r="G393" s="171" t="s">
        <v>7106</v>
      </c>
      <c r="H393" s="171" t="s">
        <v>6738</v>
      </c>
      <c r="I393" s="171" t="s">
        <v>6739</v>
      </c>
      <c r="J393" s="171" t="s">
        <v>810</v>
      </c>
      <c r="K393" s="171" t="s">
        <v>6593</v>
      </c>
      <c r="L393" s="171" t="s">
        <v>630</v>
      </c>
      <c r="M393" s="171" t="s">
        <v>811</v>
      </c>
      <c r="N393" s="171" t="s">
        <v>812</v>
      </c>
      <c r="O393" s="171" t="s">
        <v>813</v>
      </c>
      <c r="P393" s="171">
        <v>0</v>
      </c>
      <c r="Q393" s="171">
        <v>93401</v>
      </c>
      <c r="R393" s="171" t="s">
        <v>7168</v>
      </c>
      <c r="S393" s="172">
        <v>37970</v>
      </c>
      <c r="T393" s="171">
        <v>6900</v>
      </c>
      <c r="U393" s="173">
        <v>7525260</v>
      </c>
      <c r="V393" s="173">
        <v>15050520</v>
      </c>
      <c r="W393" s="174">
        <v>44255</v>
      </c>
      <c r="X393" s="175" t="s">
        <v>7879</v>
      </c>
      <c r="Y393" s="175" t="s">
        <v>7880</v>
      </c>
      <c r="Z393" s="175" t="s">
        <v>7897</v>
      </c>
    </row>
    <row r="394" spans="1:26" s="187" customFormat="1" ht="24.75" customHeight="1" x14ac:dyDescent="0.2">
      <c r="A394" s="171" t="s">
        <v>8323</v>
      </c>
      <c r="B394" s="175" t="s">
        <v>7799</v>
      </c>
      <c r="C394" s="171" t="s">
        <v>53</v>
      </c>
      <c r="D394" s="171" t="s">
        <v>808</v>
      </c>
      <c r="E394" s="171" t="s">
        <v>7105</v>
      </c>
      <c r="F394" s="171" t="s">
        <v>809</v>
      </c>
      <c r="G394" s="171" t="s">
        <v>7106</v>
      </c>
      <c r="H394" s="171" t="s">
        <v>6738</v>
      </c>
      <c r="I394" s="171" t="s">
        <v>6739</v>
      </c>
      <c r="J394" s="171" t="s">
        <v>810</v>
      </c>
      <c r="K394" s="171" t="s">
        <v>6593</v>
      </c>
      <c r="L394" s="171" t="s">
        <v>630</v>
      </c>
      <c r="M394" s="171" t="s">
        <v>811</v>
      </c>
      <c r="N394" s="171" t="s">
        <v>812</v>
      </c>
      <c r="O394" s="171" t="s">
        <v>813</v>
      </c>
      <c r="P394" s="171">
        <v>0</v>
      </c>
      <c r="Q394" s="171">
        <v>93401</v>
      </c>
      <c r="R394" s="171" t="s">
        <v>7168</v>
      </c>
      <c r="S394" s="172">
        <v>37970</v>
      </c>
      <c r="T394" s="171">
        <v>6900</v>
      </c>
      <c r="U394" s="173">
        <v>29601080</v>
      </c>
      <c r="V394" s="173">
        <v>59058196</v>
      </c>
      <c r="W394" s="174">
        <v>44255</v>
      </c>
      <c r="X394" s="175" t="s">
        <v>7879</v>
      </c>
      <c r="Y394" s="175" t="s">
        <v>7880</v>
      </c>
      <c r="Z394" s="175" t="s">
        <v>7939</v>
      </c>
    </row>
    <row r="395" spans="1:26" s="187" customFormat="1" ht="24.75" customHeight="1" x14ac:dyDescent="0.2">
      <c r="A395" s="171" t="s">
        <v>8324</v>
      </c>
      <c r="B395" s="175">
        <v>700516008</v>
      </c>
      <c r="C395" s="171" t="s">
        <v>53</v>
      </c>
      <c r="D395" s="171" t="s">
        <v>66</v>
      </c>
      <c r="E395" s="171" t="s">
        <v>7230</v>
      </c>
      <c r="F395" s="171" t="s">
        <v>67</v>
      </c>
      <c r="G395" s="171" t="s">
        <v>7728</v>
      </c>
      <c r="H395" s="171" t="s">
        <v>68</v>
      </c>
      <c r="I395" s="171" t="s">
        <v>7729</v>
      </c>
      <c r="J395" s="171" t="s">
        <v>7231</v>
      </c>
      <c r="K395" s="171" t="s">
        <v>69</v>
      </c>
      <c r="L395" s="171" t="s">
        <v>50</v>
      </c>
      <c r="M395" s="171" t="s">
        <v>70</v>
      </c>
      <c r="N395" s="171" t="s">
        <v>71</v>
      </c>
      <c r="O395" s="171" t="s">
        <v>72</v>
      </c>
      <c r="P395" s="171" t="s">
        <v>6233</v>
      </c>
      <c r="Q395" s="171">
        <v>93401</v>
      </c>
      <c r="R395" s="171" t="s">
        <v>7233</v>
      </c>
      <c r="S395" s="172">
        <v>37970</v>
      </c>
      <c r="T395" s="171">
        <v>6902</v>
      </c>
      <c r="U395" s="173">
        <v>12024900</v>
      </c>
      <c r="V395" s="173">
        <v>24049800</v>
      </c>
      <c r="W395" s="174">
        <v>44255</v>
      </c>
      <c r="X395" s="175" t="s">
        <v>7879</v>
      </c>
      <c r="Y395" s="175" t="s">
        <v>7880</v>
      </c>
      <c r="Z395" s="175" t="s">
        <v>7972</v>
      </c>
    </row>
    <row r="396" spans="1:26" s="187" customFormat="1" ht="24.75" customHeight="1" x14ac:dyDescent="0.2">
      <c r="A396" s="171" t="s">
        <v>8324</v>
      </c>
      <c r="B396" s="175">
        <v>700516008</v>
      </c>
      <c r="C396" s="171" t="s">
        <v>53</v>
      </c>
      <c r="D396" s="171" t="s">
        <v>66</v>
      </c>
      <c r="E396" s="171" t="s">
        <v>7230</v>
      </c>
      <c r="F396" s="171" t="s">
        <v>67</v>
      </c>
      <c r="G396" s="171" t="s">
        <v>7728</v>
      </c>
      <c r="H396" s="171" t="s">
        <v>68</v>
      </c>
      <c r="I396" s="171" t="s">
        <v>7729</v>
      </c>
      <c r="J396" s="171" t="s">
        <v>7231</v>
      </c>
      <c r="K396" s="171" t="s">
        <v>69</v>
      </c>
      <c r="L396" s="171" t="s">
        <v>50</v>
      </c>
      <c r="M396" s="171" t="s">
        <v>70</v>
      </c>
      <c r="N396" s="171" t="s">
        <v>71</v>
      </c>
      <c r="O396" s="171" t="s">
        <v>72</v>
      </c>
      <c r="P396" s="171" t="s">
        <v>6233</v>
      </c>
      <c r="Q396" s="171">
        <v>93401</v>
      </c>
      <c r="R396" s="171" t="s">
        <v>7233</v>
      </c>
      <c r="S396" s="172">
        <v>37970</v>
      </c>
      <c r="T396" s="171">
        <v>6902</v>
      </c>
      <c r="U396" s="173">
        <v>107910377</v>
      </c>
      <c r="V396" s="173">
        <v>262194253</v>
      </c>
      <c r="W396" s="174">
        <v>44255</v>
      </c>
      <c r="X396" s="175" t="s">
        <v>7879</v>
      </c>
      <c r="Y396" s="175" t="s">
        <v>7880</v>
      </c>
      <c r="Z396" s="175" t="s">
        <v>162</v>
      </c>
    </row>
    <row r="397" spans="1:26" s="187" customFormat="1" ht="24.75" customHeight="1" x14ac:dyDescent="0.2">
      <c r="A397" s="171" t="s">
        <v>8324</v>
      </c>
      <c r="B397" s="175">
        <v>700516008</v>
      </c>
      <c r="C397" s="171" t="s">
        <v>53</v>
      </c>
      <c r="D397" s="171" t="s">
        <v>66</v>
      </c>
      <c r="E397" s="171" t="s">
        <v>7230</v>
      </c>
      <c r="F397" s="171" t="s">
        <v>67</v>
      </c>
      <c r="G397" s="171" t="s">
        <v>7728</v>
      </c>
      <c r="H397" s="171" t="s">
        <v>68</v>
      </c>
      <c r="I397" s="171" t="s">
        <v>7729</v>
      </c>
      <c r="J397" s="171" t="s">
        <v>7231</v>
      </c>
      <c r="K397" s="171" t="s">
        <v>69</v>
      </c>
      <c r="L397" s="171" t="s">
        <v>50</v>
      </c>
      <c r="M397" s="171" t="s">
        <v>70</v>
      </c>
      <c r="N397" s="171" t="s">
        <v>71</v>
      </c>
      <c r="O397" s="171" t="s">
        <v>72</v>
      </c>
      <c r="P397" s="171" t="s">
        <v>6233</v>
      </c>
      <c r="Q397" s="171">
        <v>93401</v>
      </c>
      <c r="R397" s="171" t="s">
        <v>7233</v>
      </c>
      <c r="S397" s="172">
        <v>37970</v>
      </c>
      <c r="T397" s="171">
        <v>6902</v>
      </c>
      <c r="U397" s="173">
        <v>33113030</v>
      </c>
      <c r="V397" s="173">
        <v>92703158</v>
      </c>
      <c r="W397" s="174">
        <v>44255</v>
      </c>
      <c r="X397" s="175" t="s">
        <v>7879</v>
      </c>
      <c r="Y397" s="175" t="s">
        <v>7880</v>
      </c>
      <c r="Z397" s="175" t="s">
        <v>7892</v>
      </c>
    </row>
    <row r="398" spans="1:26" s="187" customFormat="1" ht="24.75" customHeight="1" x14ac:dyDescent="0.2">
      <c r="A398" s="171" t="s">
        <v>8324</v>
      </c>
      <c r="B398" s="175">
        <v>700516008</v>
      </c>
      <c r="C398" s="171" t="s">
        <v>53</v>
      </c>
      <c r="D398" s="171" t="s">
        <v>66</v>
      </c>
      <c r="E398" s="171" t="s">
        <v>7230</v>
      </c>
      <c r="F398" s="171" t="s">
        <v>67</v>
      </c>
      <c r="G398" s="171" t="s">
        <v>7728</v>
      </c>
      <c r="H398" s="171" t="s">
        <v>68</v>
      </c>
      <c r="I398" s="171" t="s">
        <v>7729</v>
      </c>
      <c r="J398" s="171" t="s">
        <v>7231</v>
      </c>
      <c r="K398" s="171" t="s">
        <v>69</v>
      </c>
      <c r="L398" s="171" t="s">
        <v>50</v>
      </c>
      <c r="M398" s="171" t="s">
        <v>70</v>
      </c>
      <c r="N398" s="171" t="s">
        <v>71</v>
      </c>
      <c r="O398" s="171" t="s">
        <v>72</v>
      </c>
      <c r="P398" s="171" t="s">
        <v>6233</v>
      </c>
      <c r="Q398" s="171">
        <v>93401</v>
      </c>
      <c r="R398" s="171" t="s">
        <v>7233</v>
      </c>
      <c r="S398" s="172">
        <v>37970</v>
      </c>
      <c r="T398" s="171">
        <v>6902</v>
      </c>
      <c r="U398" s="173">
        <v>16033200</v>
      </c>
      <c r="V398" s="173">
        <v>32066400</v>
      </c>
      <c r="W398" s="174">
        <v>44255</v>
      </c>
      <c r="X398" s="175" t="s">
        <v>7879</v>
      </c>
      <c r="Y398" s="175" t="s">
        <v>7880</v>
      </c>
      <c r="Z398" s="175" t="s">
        <v>8031</v>
      </c>
    </row>
    <row r="399" spans="1:26" s="187" customFormat="1" ht="24.75" customHeight="1" x14ac:dyDescent="0.2">
      <c r="A399" s="171" t="s">
        <v>8324</v>
      </c>
      <c r="B399" s="175">
        <v>700516008</v>
      </c>
      <c r="C399" s="171" t="s">
        <v>53</v>
      </c>
      <c r="D399" s="171" t="s">
        <v>66</v>
      </c>
      <c r="E399" s="171" t="s">
        <v>7230</v>
      </c>
      <c r="F399" s="171" t="s">
        <v>67</v>
      </c>
      <c r="G399" s="171" t="s">
        <v>7728</v>
      </c>
      <c r="H399" s="171" t="s">
        <v>68</v>
      </c>
      <c r="I399" s="171" t="s">
        <v>7729</v>
      </c>
      <c r="J399" s="171" t="s">
        <v>7231</v>
      </c>
      <c r="K399" s="171" t="s">
        <v>69</v>
      </c>
      <c r="L399" s="171" t="s">
        <v>50</v>
      </c>
      <c r="M399" s="171" t="s">
        <v>70</v>
      </c>
      <c r="N399" s="171" t="s">
        <v>71</v>
      </c>
      <c r="O399" s="171" t="s">
        <v>72</v>
      </c>
      <c r="P399" s="171" t="s">
        <v>6233</v>
      </c>
      <c r="Q399" s="171">
        <v>93401</v>
      </c>
      <c r="R399" s="171" t="s">
        <v>7233</v>
      </c>
      <c r="S399" s="172">
        <v>37970</v>
      </c>
      <c r="T399" s="171">
        <v>6902</v>
      </c>
      <c r="U399" s="173">
        <v>33217170</v>
      </c>
      <c r="V399" s="173">
        <v>89548008</v>
      </c>
      <c r="W399" s="174">
        <v>44255</v>
      </c>
      <c r="X399" s="175" t="s">
        <v>7879</v>
      </c>
      <c r="Y399" s="175" t="s">
        <v>7880</v>
      </c>
      <c r="Z399" s="175" t="s">
        <v>7914</v>
      </c>
    </row>
    <row r="400" spans="1:26" s="187" customFormat="1" ht="24.75" customHeight="1" x14ac:dyDescent="0.2">
      <c r="A400" s="171" t="s">
        <v>8324</v>
      </c>
      <c r="B400" s="175">
        <v>700516008</v>
      </c>
      <c r="C400" s="171" t="s">
        <v>53</v>
      </c>
      <c r="D400" s="171" t="s">
        <v>66</v>
      </c>
      <c r="E400" s="171" t="s">
        <v>7230</v>
      </c>
      <c r="F400" s="171" t="s">
        <v>67</v>
      </c>
      <c r="G400" s="171" t="s">
        <v>7728</v>
      </c>
      <c r="H400" s="171" t="s">
        <v>68</v>
      </c>
      <c r="I400" s="171" t="s">
        <v>7729</v>
      </c>
      <c r="J400" s="171" t="s">
        <v>7231</v>
      </c>
      <c r="K400" s="171" t="s">
        <v>69</v>
      </c>
      <c r="L400" s="171" t="s">
        <v>50</v>
      </c>
      <c r="M400" s="171" t="s">
        <v>70</v>
      </c>
      <c r="N400" s="171" t="s">
        <v>71</v>
      </c>
      <c r="O400" s="171" t="s">
        <v>72</v>
      </c>
      <c r="P400" s="171" t="s">
        <v>6233</v>
      </c>
      <c r="Q400" s="171">
        <v>93401</v>
      </c>
      <c r="R400" s="171" t="s">
        <v>7233</v>
      </c>
      <c r="S400" s="172">
        <v>37970</v>
      </c>
      <c r="T400" s="171">
        <v>6902</v>
      </c>
      <c r="U400" s="173">
        <v>3107371</v>
      </c>
      <c r="V400" s="173">
        <v>39712201</v>
      </c>
      <c r="W400" s="174">
        <v>44255</v>
      </c>
      <c r="X400" s="175" t="s">
        <v>7879</v>
      </c>
      <c r="Y400" s="175" t="s">
        <v>7880</v>
      </c>
      <c r="Z400" s="175" t="s">
        <v>7966</v>
      </c>
    </row>
    <row r="401" spans="1:26" s="187" customFormat="1" ht="24.75" customHeight="1" x14ac:dyDescent="0.2">
      <c r="A401" s="171" t="s">
        <v>8324</v>
      </c>
      <c r="B401" s="175">
        <v>700516008</v>
      </c>
      <c r="C401" s="171" t="s">
        <v>53</v>
      </c>
      <c r="D401" s="171" t="s">
        <v>66</v>
      </c>
      <c r="E401" s="171" t="s">
        <v>7230</v>
      </c>
      <c r="F401" s="171" t="s">
        <v>67</v>
      </c>
      <c r="G401" s="171" t="s">
        <v>7728</v>
      </c>
      <c r="H401" s="171" t="s">
        <v>68</v>
      </c>
      <c r="I401" s="171" t="s">
        <v>7729</v>
      </c>
      <c r="J401" s="171" t="s">
        <v>7231</v>
      </c>
      <c r="K401" s="171" t="s">
        <v>69</v>
      </c>
      <c r="L401" s="171" t="s">
        <v>50</v>
      </c>
      <c r="M401" s="171" t="s">
        <v>70</v>
      </c>
      <c r="N401" s="171" t="s">
        <v>71</v>
      </c>
      <c r="O401" s="171" t="s">
        <v>72</v>
      </c>
      <c r="P401" s="171" t="s">
        <v>6233</v>
      </c>
      <c r="Q401" s="171">
        <v>93401</v>
      </c>
      <c r="R401" s="171" t="s">
        <v>7233</v>
      </c>
      <c r="S401" s="172">
        <v>37970</v>
      </c>
      <c r="T401" s="171">
        <v>6902</v>
      </c>
      <c r="U401" s="173">
        <v>28898550</v>
      </c>
      <c r="V401" s="173">
        <v>57797100</v>
      </c>
      <c r="W401" s="174">
        <v>44255</v>
      </c>
      <c r="X401" s="175" t="s">
        <v>7879</v>
      </c>
      <c r="Y401" s="175" t="s">
        <v>7880</v>
      </c>
      <c r="Z401" s="175" t="s">
        <v>7944</v>
      </c>
    </row>
    <row r="402" spans="1:26" s="187" customFormat="1" ht="24.75" customHeight="1" x14ac:dyDescent="0.2">
      <c r="A402" s="171" t="s">
        <v>8324</v>
      </c>
      <c r="B402" s="175">
        <v>700516008</v>
      </c>
      <c r="C402" s="171" t="s">
        <v>53</v>
      </c>
      <c r="D402" s="171" t="s">
        <v>66</v>
      </c>
      <c r="E402" s="171" t="s">
        <v>7230</v>
      </c>
      <c r="F402" s="171" t="s">
        <v>67</v>
      </c>
      <c r="G402" s="171" t="s">
        <v>7728</v>
      </c>
      <c r="H402" s="171" t="s">
        <v>68</v>
      </c>
      <c r="I402" s="171" t="s">
        <v>7729</v>
      </c>
      <c r="J402" s="171" t="s">
        <v>7231</v>
      </c>
      <c r="K402" s="171" t="s">
        <v>69</v>
      </c>
      <c r="L402" s="171" t="s">
        <v>50</v>
      </c>
      <c r="M402" s="171" t="s">
        <v>70</v>
      </c>
      <c r="N402" s="171" t="s">
        <v>71</v>
      </c>
      <c r="O402" s="171" t="s">
        <v>72</v>
      </c>
      <c r="P402" s="171" t="s">
        <v>6233</v>
      </c>
      <c r="Q402" s="171">
        <v>93401</v>
      </c>
      <c r="R402" s="171" t="s">
        <v>7233</v>
      </c>
      <c r="S402" s="172">
        <v>37970</v>
      </c>
      <c r="T402" s="171">
        <v>6902</v>
      </c>
      <c r="U402" s="173">
        <v>29520024</v>
      </c>
      <c r="V402" s="173">
        <v>58418574</v>
      </c>
      <c r="W402" s="174">
        <v>44255</v>
      </c>
      <c r="X402" s="175" t="s">
        <v>7879</v>
      </c>
      <c r="Y402" s="175" t="s">
        <v>7880</v>
      </c>
      <c r="Z402" s="175" t="s">
        <v>7960</v>
      </c>
    </row>
    <row r="403" spans="1:26" s="187" customFormat="1" ht="24.75" customHeight="1" x14ac:dyDescent="0.2">
      <c r="A403" s="171" t="s">
        <v>8324</v>
      </c>
      <c r="B403" s="175">
        <v>700516008</v>
      </c>
      <c r="C403" s="171" t="s">
        <v>53</v>
      </c>
      <c r="D403" s="171" t="s">
        <v>66</v>
      </c>
      <c r="E403" s="171" t="s">
        <v>7230</v>
      </c>
      <c r="F403" s="171" t="s">
        <v>67</v>
      </c>
      <c r="G403" s="171" t="s">
        <v>7728</v>
      </c>
      <c r="H403" s="171" t="s">
        <v>68</v>
      </c>
      <c r="I403" s="171" t="s">
        <v>7729</v>
      </c>
      <c r="J403" s="171" t="s">
        <v>7231</v>
      </c>
      <c r="K403" s="171" t="s">
        <v>69</v>
      </c>
      <c r="L403" s="171" t="s">
        <v>50</v>
      </c>
      <c r="M403" s="171" t="s">
        <v>70</v>
      </c>
      <c r="N403" s="171" t="s">
        <v>71</v>
      </c>
      <c r="O403" s="171" t="s">
        <v>72</v>
      </c>
      <c r="P403" s="171" t="s">
        <v>6233</v>
      </c>
      <c r="Q403" s="171">
        <v>93401</v>
      </c>
      <c r="R403" s="171" t="s">
        <v>7233</v>
      </c>
      <c r="S403" s="172">
        <v>37970</v>
      </c>
      <c r="T403" s="171">
        <v>6902</v>
      </c>
      <c r="U403" s="173">
        <v>20615178</v>
      </c>
      <c r="V403" s="173">
        <v>74730019</v>
      </c>
      <c r="W403" s="174">
        <v>44255</v>
      </c>
      <c r="X403" s="175" t="s">
        <v>7879</v>
      </c>
      <c r="Y403" s="175" t="s">
        <v>7880</v>
      </c>
      <c r="Z403" s="175" t="s">
        <v>7917</v>
      </c>
    </row>
    <row r="404" spans="1:26" s="187" customFormat="1" ht="24.75" customHeight="1" x14ac:dyDescent="0.2">
      <c r="A404" s="171" t="s">
        <v>8324</v>
      </c>
      <c r="B404" s="175">
        <v>700516008</v>
      </c>
      <c r="C404" s="171" t="s">
        <v>53</v>
      </c>
      <c r="D404" s="171" t="s">
        <v>66</v>
      </c>
      <c r="E404" s="171" t="s">
        <v>7230</v>
      </c>
      <c r="F404" s="171" t="s">
        <v>67</v>
      </c>
      <c r="G404" s="171" t="s">
        <v>7728</v>
      </c>
      <c r="H404" s="171" t="s">
        <v>68</v>
      </c>
      <c r="I404" s="171" t="s">
        <v>7729</v>
      </c>
      <c r="J404" s="171" t="s">
        <v>7231</v>
      </c>
      <c r="K404" s="171" t="s">
        <v>69</v>
      </c>
      <c r="L404" s="171" t="s">
        <v>50</v>
      </c>
      <c r="M404" s="171" t="s">
        <v>70</v>
      </c>
      <c r="N404" s="171" t="s">
        <v>71</v>
      </c>
      <c r="O404" s="171" t="s">
        <v>72</v>
      </c>
      <c r="P404" s="171" t="s">
        <v>6233</v>
      </c>
      <c r="Q404" s="171">
        <v>93401</v>
      </c>
      <c r="R404" s="171" t="s">
        <v>7233</v>
      </c>
      <c r="S404" s="172">
        <v>37970</v>
      </c>
      <c r="T404" s="171">
        <v>6902</v>
      </c>
      <c r="U404" s="173">
        <v>61412784</v>
      </c>
      <c r="V404" s="173">
        <v>98017614</v>
      </c>
      <c r="W404" s="174">
        <v>44255</v>
      </c>
      <c r="X404" s="175" t="s">
        <v>7879</v>
      </c>
      <c r="Y404" s="175" t="s">
        <v>7880</v>
      </c>
      <c r="Z404" s="175" t="s">
        <v>70</v>
      </c>
    </row>
    <row r="405" spans="1:26" s="187" customFormat="1" ht="24.75" customHeight="1" x14ac:dyDescent="0.2">
      <c r="A405" s="171" t="s">
        <v>8324</v>
      </c>
      <c r="B405" s="175">
        <v>700516008</v>
      </c>
      <c r="C405" s="171" t="s">
        <v>53</v>
      </c>
      <c r="D405" s="171" t="s">
        <v>66</v>
      </c>
      <c r="E405" s="171" t="s">
        <v>7230</v>
      </c>
      <c r="F405" s="171" t="s">
        <v>67</v>
      </c>
      <c r="G405" s="171" t="s">
        <v>7728</v>
      </c>
      <c r="H405" s="171" t="s">
        <v>68</v>
      </c>
      <c r="I405" s="171" t="s">
        <v>7729</v>
      </c>
      <c r="J405" s="171" t="s">
        <v>7231</v>
      </c>
      <c r="K405" s="171" t="s">
        <v>69</v>
      </c>
      <c r="L405" s="171" t="s">
        <v>50</v>
      </c>
      <c r="M405" s="171" t="s">
        <v>70</v>
      </c>
      <c r="N405" s="171" t="s">
        <v>71</v>
      </c>
      <c r="O405" s="171" t="s">
        <v>72</v>
      </c>
      <c r="P405" s="171" t="s">
        <v>6233</v>
      </c>
      <c r="Q405" s="171">
        <v>93401</v>
      </c>
      <c r="R405" s="171" t="s">
        <v>7233</v>
      </c>
      <c r="S405" s="172">
        <v>37970</v>
      </c>
      <c r="T405" s="171">
        <v>6902</v>
      </c>
      <c r="U405" s="173">
        <v>19757040</v>
      </c>
      <c r="V405" s="173">
        <v>48627144</v>
      </c>
      <c r="W405" s="174">
        <v>44255</v>
      </c>
      <c r="X405" s="175" t="s">
        <v>7879</v>
      </c>
      <c r="Y405" s="175" t="s">
        <v>7880</v>
      </c>
      <c r="Z405" s="175" t="s">
        <v>7993</v>
      </c>
    </row>
    <row r="406" spans="1:26" s="187" customFormat="1" ht="24.75" customHeight="1" x14ac:dyDescent="0.2">
      <c r="A406" s="171" t="s">
        <v>8324</v>
      </c>
      <c r="B406" s="175">
        <v>700516008</v>
      </c>
      <c r="C406" s="171" t="s">
        <v>53</v>
      </c>
      <c r="D406" s="171" t="s">
        <v>66</v>
      </c>
      <c r="E406" s="171" t="s">
        <v>7230</v>
      </c>
      <c r="F406" s="171" t="s">
        <v>67</v>
      </c>
      <c r="G406" s="171" t="s">
        <v>7728</v>
      </c>
      <c r="H406" s="171" t="s">
        <v>68</v>
      </c>
      <c r="I406" s="171" t="s">
        <v>7729</v>
      </c>
      <c r="J406" s="171" t="s">
        <v>7231</v>
      </c>
      <c r="K406" s="171" t="s">
        <v>69</v>
      </c>
      <c r="L406" s="171" t="s">
        <v>50</v>
      </c>
      <c r="M406" s="171" t="s">
        <v>70</v>
      </c>
      <c r="N406" s="171" t="s">
        <v>71</v>
      </c>
      <c r="O406" s="171" t="s">
        <v>72</v>
      </c>
      <c r="P406" s="171" t="s">
        <v>6233</v>
      </c>
      <c r="Q406" s="171">
        <v>93401</v>
      </c>
      <c r="R406" s="171" t="s">
        <v>7233</v>
      </c>
      <c r="S406" s="172">
        <v>37970</v>
      </c>
      <c r="T406" s="171">
        <v>6902</v>
      </c>
      <c r="U406" s="173">
        <v>33499664</v>
      </c>
      <c r="V406" s="173">
        <v>76877434</v>
      </c>
      <c r="W406" s="174">
        <v>44255</v>
      </c>
      <c r="X406" s="175" t="s">
        <v>7879</v>
      </c>
      <c r="Y406" s="175" t="s">
        <v>7880</v>
      </c>
      <c r="Z406" s="175" t="s">
        <v>7893</v>
      </c>
    </row>
    <row r="407" spans="1:26" s="187" customFormat="1" ht="24.75" customHeight="1" x14ac:dyDescent="0.2">
      <c r="A407" s="171" t="s">
        <v>8324</v>
      </c>
      <c r="B407" s="175">
        <v>700516008</v>
      </c>
      <c r="C407" s="171" t="s">
        <v>53</v>
      </c>
      <c r="D407" s="171" t="s">
        <v>66</v>
      </c>
      <c r="E407" s="171" t="s">
        <v>7230</v>
      </c>
      <c r="F407" s="171" t="s">
        <v>67</v>
      </c>
      <c r="G407" s="171" t="s">
        <v>7728</v>
      </c>
      <c r="H407" s="171" t="s">
        <v>68</v>
      </c>
      <c r="I407" s="171" t="s">
        <v>7729</v>
      </c>
      <c r="J407" s="171" t="s">
        <v>7231</v>
      </c>
      <c r="K407" s="171" t="s">
        <v>69</v>
      </c>
      <c r="L407" s="171" t="s">
        <v>50</v>
      </c>
      <c r="M407" s="171" t="s">
        <v>70</v>
      </c>
      <c r="N407" s="171" t="s">
        <v>71</v>
      </c>
      <c r="O407" s="171" t="s">
        <v>72</v>
      </c>
      <c r="P407" s="171" t="s">
        <v>6233</v>
      </c>
      <c r="Q407" s="171">
        <v>93401</v>
      </c>
      <c r="R407" s="171" t="s">
        <v>7233</v>
      </c>
      <c r="S407" s="172">
        <v>37970</v>
      </c>
      <c r="T407" s="171">
        <v>6902</v>
      </c>
      <c r="U407" s="173">
        <v>19140571</v>
      </c>
      <c r="V407" s="173">
        <v>71778601</v>
      </c>
      <c r="W407" s="174">
        <v>44255</v>
      </c>
      <c r="X407" s="175" t="s">
        <v>7879</v>
      </c>
      <c r="Y407" s="175" t="s">
        <v>7880</v>
      </c>
      <c r="Z407" s="175" t="s">
        <v>7922</v>
      </c>
    </row>
    <row r="408" spans="1:26" s="187" customFormat="1" ht="24.75" customHeight="1" x14ac:dyDescent="0.2">
      <c r="A408" s="171" t="s">
        <v>8324</v>
      </c>
      <c r="B408" s="175">
        <v>700516008</v>
      </c>
      <c r="C408" s="171" t="s">
        <v>53</v>
      </c>
      <c r="D408" s="171" t="s">
        <v>66</v>
      </c>
      <c r="E408" s="171" t="s">
        <v>7230</v>
      </c>
      <c r="F408" s="171" t="s">
        <v>67</v>
      </c>
      <c r="G408" s="171" t="s">
        <v>7728</v>
      </c>
      <c r="H408" s="171" t="s">
        <v>68</v>
      </c>
      <c r="I408" s="171" t="s">
        <v>7729</v>
      </c>
      <c r="J408" s="171" t="s">
        <v>7231</v>
      </c>
      <c r="K408" s="171" t="s">
        <v>69</v>
      </c>
      <c r="L408" s="171" t="s">
        <v>50</v>
      </c>
      <c r="M408" s="171" t="s">
        <v>70</v>
      </c>
      <c r="N408" s="171" t="s">
        <v>71</v>
      </c>
      <c r="O408" s="171" t="s">
        <v>72</v>
      </c>
      <c r="P408" s="171" t="s">
        <v>6233</v>
      </c>
      <c r="Q408" s="171">
        <v>93401</v>
      </c>
      <c r="R408" s="171" t="s">
        <v>7233</v>
      </c>
      <c r="S408" s="172">
        <v>37970</v>
      </c>
      <c r="T408" s="171">
        <v>6902</v>
      </c>
      <c r="U408" s="173">
        <v>20615178</v>
      </c>
      <c r="V408" s="173">
        <v>62275016</v>
      </c>
      <c r="W408" s="174">
        <v>44255</v>
      </c>
      <c r="X408" s="175" t="s">
        <v>7879</v>
      </c>
      <c r="Y408" s="175" t="s">
        <v>7880</v>
      </c>
      <c r="Z408" s="175" t="s">
        <v>7956</v>
      </c>
    </row>
    <row r="409" spans="1:26" s="187" customFormat="1" ht="24.75" customHeight="1" x14ac:dyDescent="0.2">
      <c r="A409" s="171" t="s">
        <v>8324</v>
      </c>
      <c r="B409" s="175">
        <v>700516008</v>
      </c>
      <c r="C409" s="171" t="s">
        <v>53</v>
      </c>
      <c r="D409" s="171" t="s">
        <v>66</v>
      </c>
      <c r="E409" s="171" t="s">
        <v>7230</v>
      </c>
      <c r="F409" s="171" t="s">
        <v>67</v>
      </c>
      <c r="G409" s="171" t="s">
        <v>7728</v>
      </c>
      <c r="H409" s="171" t="s">
        <v>68</v>
      </c>
      <c r="I409" s="171" t="s">
        <v>7729</v>
      </c>
      <c r="J409" s="171" t="s">
        <v>7231</v>
      </c>
      <c r="K409" s="171" t="s">
        <v>69</v>
      </c>
      <c r="L409" s="171" t="s">
        <v>50</v>
      </c>
      <c r="M409" s="171" t="s">
        <v>70</v>
      </c>
      <c r="N409" s="171" t="s">
        <v>71</v>
      </c>
      <c r="O409" s="171" t="s">
        <v>72</v>
      </c>
      <c r="P409" s="171" t="s">
        <v>6233</v>
      </c>
      <c r="Q409" s="171">
        <v>93401</v>
      </c>
      <c r="R409" s="171" t="s">
        <v>7233</v>
      </c>
      <c r="S409" s="172">
        <v>37970</v>
      </c>
      <c r="T409" s="171">
        <v>6902</v>
      </c>
      <c r="U409" s="173">
        <v>54329274</v>
      </c>
      <c r="V409" s="173">
        <v>81540451</v>
      </c>
      <c r="W409" s="174">
        <v>44255</v>
      </c>
      <c r="X409" s="175" t="s">
        <v>7879</v>
      </c>
      <c r="Y409" s="175" t="s">
        <v>7880</v>
      </c>
      <c r="Z409" s="175" t="s">
        <v>7926</v>
      </c>
    </row>
    <row r="410" spans="1:26" s="187" customFormat="1" ht="24.75" customHeight="1" x14ac:dyDescent="0.2">
      <c r="A410" s="171" t="s">
        <v>8324</v>
      </c>
      <c r="B410" s="175">
        <v>700516008</v>
      </c>
      <c r="C410" s="171" t="s">
        <v>53</v>
      </c>
      <c r="D410" s="171" t="s">
        <v>66</v>
      </c>
      <c r="E410" s="171" t="s">
        <v>7230</v>
      </c>
      <c r="F410" s="171" t="s">
        <v>67</v>
      </c>
      <c r="G410" s="171" t="s">
        <v>7728</v>
      </c>
      <c r="H410" s="171" t="s">
        <v>68</v>
      </c>
      <c r="I410" s="171" t="s">
        <v>7729</v>
      </c>
      <c r="J410" s="171" t="s">
        <v>7231</v>
      </c>
      <c r="K410" s="171" t="s">
        <v>69</v>
      </c>
      <c r="L410" s="171" t="s">
        <v>50</v>
      </c>
      <c r="M410" s="171" t="s">
        <v>70</v>
      </c>
      <c r="N410" s="171" t="s">
        <v>71</v>
      </c>
      <c r="O410" s="171" t="s">
        <v>72</v>
      </c>
      <c r="P410" s="171" t="s">
        <v>6233</v>
      </c>
      <c r="Q410" s="171">
        <v>93401</v>
      </c>
      <c r="R410" s="171" t="s">
        <v>7233</v>
      </c>
      <c r="S410" s="172">
        <v>37970</v>
      </c>
      <c r="T410" s="171">
        <v>6902</v>
      </c>
      <c r="U410" s="173">
        <v>38531400</v>
      </c>
      <c r="V410" s="173">
        <v>75136230</v>
      </c>
      <c r="W410" s="174">
        <v>44255</v>
      </c>
      <c r="X410" s="175" t="s">
        <v>7879</v>
      </c>
      <c r="Y410" s="175" t="s">
        <v>7880</v>
      </c>
      <c r="Z410" s="175" t="s">
        <v>7967</v>
      </c>
    </row>
    <row r="411" spans="1:26" s="187" customFormat="1" ht="24.75" customHeight="1" x14ac:dyDescent="0.2">
      <c r="A411" s="171" t="s">
        <v>8324</v>
      </c>
      <c r="B411" s="175">
        <v>700516008</v>
      </c>
      <c r="C411" s="171" t="s">
        <v>53</v>
      </c>
      <c r="D411" s="171" t="s">
        <v>66</v>
      </c>
      <c r="E411" s="171" t="s">
        <v>7230</v>
      </c>
      <c r="F411" s="171" t="s">
        <v>67</v>
      </c>
      <c r="G411" s="171" t="s">
        <v>7728</v>
      </c>
      <c r="H411" s="171" t="s">
        <v>68</v>
      </c>
      <c r="I411" s="171" t="s">
        <v>7729</v>
      </c>
      <c r="J411" s="171" t="s">
        <v>7231</v>
      </c>
      <c r="K411" s="171" t="s">
        <v>69</v>
      </c>
      <c r="L411" s="171" t="s">
        <v>50</v>
      </c>
      <c r="M411" s="171" t="s">
        <v>70</v>
      </c>
      <c r="N411" s="171" t="s">
        <v>71</v>
      </c>
      <c r="O411" s="171" t="s">
        <v>72</v>
      </c>
      <c r="P411" s="171" t="s">
        <v>6233</v>
      </c>
      <c r="Q411" s="171">
        <v>93401</v>
      </c>
      <c r="R411" s="171" t="s">
        <v>7233</v>
      </c>
      <c r="S411" s="172">
        <v>37970</v>
      </c>
      <c r="T411" s="171">
        <v>6902</v>
      </c>
      <c r="U411" s="173">
        <v>16033200</v>
      </c>
      <c r="V411" s="173">
        <v>44732628</v>
      </c>
      <c r="W411" s="174">
        <v>44255</v>
      </c>
      <c r="X411" s="175" t="s">
        <v>7879</v>
      </c>
      <c r="Y411" s="175" t="s">
        <v>7880</v>
      </c>
      <c r="Z411" s="175" t="s">
        <v>7998</v>
      </c>
    </row>
    <row r="412" spans="1:26" s="187" customFormat="1" ht="24.75" customHeight="1" x14ac:dyDescent="0.2">
      <c r="A412" s="171" t="s">
        <v>8324</v>
      </c>
      <c r="B412" s="175">
        <v>700516008</v>
      </c>
      <c r="C412" s="171" t="s">
        <v>53</v>
      </c>
      <c r="D412" s="171" t="s">
        <v>66</v>
      </c>
      <c r="E412" s="171" t="s">
        <v>7230</v>
      </c>
      <c r="F412" s="171" t="s">
        <v>67</v>
      </c>
      <c r="G412" s="171" t="s">
        <v>7728</v>
      </c>
      <c r="H412" s="171" t="s">
        <v>68</v>
      </c>
      <c r="I412" s="171" t="s">
        <v>7729</v>
      </c>
      <c r="J412" s="171" t="s">
        <v>7231</v>
      </c>
      <c r="K412" s="171" t="s">
        <v>69</v>
      </c>
      <c r="L412" s="171" t="s">
        <v>50</v>
      </c>
      <c r="M412" s="171" t="s">
        <v>70</v>
      </c>
      <c r="N412" s="171" t="s">
        <v>71</v>
      </c>
      <c r="O412" s="171" t="s">
        <v>72</v>
      </c>
      <c r="P412" s="171" t="s">
        <v>6233</v>
      </c>
      <c r="Q412" s="171">
        <v>93401</v>
      </c>
      <c r="R412" s="171" t="s">
        <v>7233</v>
      </c>
      <c r="S412" s="172">
        <v>37970</v>
      </c>
      <c r="T412" s="171">
        <v>6902</v>
      </c>
      <c r="U412" s="173">
        <v>28039998</v>
      </c>
      <c r="V412" s="173">
        <v>56304978</v>
      </c>
      <c r="W412" s="174">
        <v>44255</v>
      </c>
      <c r="X412" s="175" t="s">
        <v>7879</v>
      </c>
      <c r="Y412" s="175" t="s">
        <v>7880</v>
      </c>
      <c r="Z412" s="175" t="s">
        <v>7887</v>
      </c>
    </row>
    <row r="413" spans="1:26" s="187" customFormat="1" ht="24.75" customHeight="1" x14ac:dyDescent="0.2">
      <c r="A413" s="171" t="s">
        <v>8324</v>
      </c>
      <c r="B413" s="175">
        <v>700516008</v>
      </c>
      <c r="C413" s="171" t="s">
        <v>53</v>
      </c>
      <c r="D413" s="171" t="s">
        <v>66</v>
      </c>
      <c r="E413" s="171" t="s">
        <v>7230</v>
      </c>
      <c r="F413" s="171" t="s">
        <v>67</v>
      </c>
      <c r="G413" s="171" t="s">
        <v>7728</v>
      </c>
      <c r="H413" s="171" t="s">
        <v>68</v>
      </c>
      <c r="I413" s="171" t="s">
        <v>7729</v>
      </c>
      <c r="J413" s="171" t="s">
        <v>7231</v>
      </c>
      <c r="K413" s="171" t="s">
        <v>69</v>
      </c>
      <c r="L413" s="171" t="s">
        <v>50</v>
      </c>
      <c r="M413" s="171" t="s">
        <v>70</v>
      </c>
      <c r="N413" s="171" t="s">
        <v>71</v>
      </c>
      <c r="O413" s="171" t="s">
        <v>72</v>
      </c>
      <c r="P413" s="171" t="s">
        <v>6233</v>
      </c>
      <c r="Q413" s="171">
        <v>93401</v>
      </c>
      <c r="R413" s="171" t="s">
        <v>7233</v>
      </c>
      <c r="S413" s="172">
        <v>37970</v>
      </c>
      <c r="T413" s="171">
        <v>6902</v>
      </c>
      <c r="U413" s="173">
        <v>28898550</v>
      </c>
      <c r="V413" s="173">
        <v>57797100</v>
      </c>
      <c r="W413" s="174">
        <v>44255</v>
      </c>
      <c r="X413" s="175" t="s">
        <v>7879</v>
      </c>
      <c r="Y413" s="175" t="s">
        <v>7880</v>
      </c>
      <c r="Z413" s="175" t="s">
        <v>7982</v>
      </c>
    </row>
    <row r="414" spans="1:26" s="187" customFormat="1" ht="24.75" customHeight="1" x14ac:dyDescent="0.2">
      <c r="A414" s="171" t="s">
        <v>8324</v>
      </c>
      <c r="B414" s="175">
        <v>700516008</v>
      </c>
      <c r="C414" s="171" t="s">
        <v>53</v>
      </c>
      <c r="D414" s="171" t="s">
        <v>66</v>
      </c>
      <c r="E414" s="171" t="s">
        <v>7230</v>
      </c>
      <c r="F414" s="171" t="s">
        <v>67</v>
      </c>
      <c r="G414" s="171" t="s">
        <v>7728</v>
      </c>
      <c r="H414" s="171" t="s">
        <v>68</v>
      </c>
      <c r="I414" s="171" t="s">
        <v>7729</v>
      </c>
      <c r="J414" s="171" t="s">
        <v>7231</v>
      </c>
      <c r="K414" s="171" t="s">
        <v>69</v>
      </c>
      <c r="L414" s="171" t="s">
        <v>50</v>
      </c>
      <c r="M414" s="171" t="s">
        <v>70</v>
      </c>
      <c r="N414" s="171" t="s">
        <v>71</v>
      </c>
      <c r="O414" s="171" t="s">
        <v>72</v>
      </c>
      <c r="P414" s="171" t="s">
        <v>6233</v>
      </c>
      <c r="Q414" s="171">
        <v>93401</v>
      </c>
      <c r="R414" s="171" t="s">
        <v>7233</v>
      </c>
      <c r="S414" s="172">
        <v>37970</v>
      </c>
      <c r="T414" s="171">
        <v>6902</v>
      </c>
      <c r="U414" s="173">
        <v>34678260</v>
      </c>
      <c r="V414" s="173">
        <v>69356520</v>
      </c>
      <c r="W414" s="174">
        <v>44255</v>
      </c>
      <c r="X414" s="175" t="s">
        <v>7879</v>
      </c>
      <c r="Y414" s="175" t="s">
        <v>7880</v>
      </c>
      <c r="Z414" s="175" t="s">
        <v>6479</v>
      </c>
    </row>
    <row r="415" spans="1:26" s="187" customFormat="1" ht="24.75" customHeight="1" x14ac:dyDescent="0.2">
      <c r="A415" s="171" t="s">
        <v>8324</v>
      </c>
      <c r="B415" s="175">
        <v>700516008</v>
      </c>
      <c r="C415" s="171" t="s">
        <v>53</v>
      </c>
      <c r="D415" s="171" t="s">
        <v>66</v>
      </c>
      <c r="E415" s="171" t="s">
        <v>7230</v>
      </c>
      <c r="F415" s="171" t="s">
        <v>67</v>
      </c>
      <c r="G415" s="171" t="s">
        <v>7728</v>
      </c>
      <c r="H415" s="171" t="s">
        <v>68</v>
      </c>
      <c r="I415" s="171" t="s">
        <v>7729</v>
      </c>
      <c r="J415" s="171" t="s">
        <v>7231</v>
      </c>
      <c r="K415" s="171" t="s">
        <v>69</v>
      </c>
      <c r="L415" s="171" t="s">
        <v>50</v>
      </c>
      <c r="M415" s="171" t="s">
        <v>70</v>
      </c>
      <c r="N415" s="171" t="s">
        <v>71</v>
      </c>
      <c r="O415" s="171" t="s">
        <v>72</v>
      </c>
      <c r="P415" s="171" t="s">
        <v>6233</v>
      </c>
      <c r="Q415" s="171">
        <v>93401</v>
      </c>
      <c r="R415" s="171" t="s">
        <v>7233</v>
      </c>
      <c r="S415" s="172">
        <v>37970</v>
      </c>
      <c r="T415" s="171">
        <v>6902</v>
      </c>
      <c r="U415" s="173">
        <v>26811648</v>
      </c>
      <c r="V415" s="173">
        <v>76742136</v>
      </c>
      <c r="W415" s="174">
        <v>44255</v>
      </c>
      <c r="X415" s="175" t="s">
        <v>7879</v>
      </c>
      <c r="Y415" s="175" t="s">
        <v>7880</v>
      </c>
      <c r="Z415" s="175" t="s">
        <v>7899</v>
      </c>
    </row>
    <row r="416" spans="1:26" s="187" customFormat="1" ht="24.75" customHeight="1" x14ac:dyDescent="0.2">
      <c r="A416" s="171" t="s">
        <v>8324</v>
      </c>
      <c r="B416" s="175">
        <v>700516008</v>
      </c>
      <c r="C416" s="171" t="s">
        <v>53</v>
      </c>
      <c r="D416" s="171" t="s">
        <v>66</v>
      </c>
      <c r="E416" s="171" t="s">
        <v>7230</v>
      </c>
      <c r="F416" s="171" t="s">
        <v>67</v>
      </c>
      <c r="G416" s="171" t="s">
        <v>7728</v>
      </c>
      <c r="H416" s="171" t="s">
        <v>68</v>
      </c>
      <c r="I416" s="171" t="s">
        <v>7729</v>
      </c>
      <c r="J416" s="171" t="s">
        <v>7231</v>
      </c>
      <c r="K416" s="171" t="s">
        <v>69</v>
      </c>
      <c r="L416" s="171" t="s">
        <v>50</v>
      </c>
      <c r="M416" s="171" t="s">
        <v>70</v>
      </c>
      <c r="N416" s="171" t="s">
        <v>71</v>
      </c>
      <c r="O416" s="171" t="s">
        <v>72</v>
      </c>
      <c r="P416" s="171" t="s">
        <v>6233</v>
      </c>
      <c r="Q416" s="171">
        <v>93401</v>
      </c>
      <c r="R416" s="171" t="s">
        <v>7233</v>
      </c>
      <c r="S416" s="172">
        <v>37970</v>
      </c>
      <c r="T416" s="171">
        <v>6902</v>
      </c>
      <c r="U416" s="173">
        <v>18277848</v>
      </c>
      <c r="V416" s="173">
        <v>38290819</v>
      </c>
      <c r="W416" s="174">
        <v>44255</v>
      </c>
      <c r="X416" s="175" t="s">
        <v>7879</v>
      </c>
      <c r="Y416" s="175" t="s">
        <v>7880</v>
      </c>
      <c r="Z416" s="175" t="s">
        <v>198</v>
      </c>
    </row>
    <row r="417" spans="1:26" s="187" customFormat="1" ht="24.75" customHeight="1" x14ac:dyDescent="0.2">
      <c r="A417" s="171" t="s">
        <v>8324</v>
      </c>
      <c r="B417" s="175">
        <v>700516008</v>
      </c>
      <c r="C417" s="171" t="s">
        <v>53</v>
      </c>
      <c r="D417" s="171" t="s">
        <v>66</v>
      </c>
      <c r="E417" s="171" t="s">
        <v>7230</v>
      </c>
      <c r="F417" s="171" t="s">
        <v>67</v>
      </c>
      <c r="G417" s="171" t="s">
        <v>7728</v>
      </c>
      <c r="H417" s="171" t="s">
        <v>68</v>
      </c>
      <c r="I417" s="171" t="s">
        <v>7729</v>
      </c>
      <c r="J417" s="171" t="s">
        <v>7231</v>
      </c>
      <c r="K417" s="171" t="s">
        <v>69</v>
      </c>
      <c r="L417" s="171" t="s">
        <v>50</v>
      </c>
      <c r="M417" s="171" t="s">
        <v>70</v>
      </c>
      <c r="N417" s="171" t="s">
        <v>71</v>
      </c>
      <c r="O417" s="171" t="s">
        <v>72</v>
      </c>
      <c r="P417" s="171" t="s">
        <v>6233</v>
      </c>
      <c r="Q417" s="171">
        <v>93401</v>
      </c>
      <c r="R417" s="171" t="s">
        <v>7233</v>
      </c>
      <c r="S417" s="172">
        <v>37970</v>
      </c>
      <c r="T417" s="171">
        <v>6902</v>
      </c>
      <c r="U417" s="173">
        <v>0</v>
      </c>
      <c r="V417" s="173">
        <v>0</v>
      </c>
      <c r="W417" s="174">
        <v>44255</v>
      </c>
      <c r="X417" s="175" t="s">
        <v>7879</v>
      </c>
      <c r="Y417" s="175" t="s">
        <v>7880</v>
      </c>
      <c r="Z417" s="175" t="s">
        <v>8032</v>
      </c>
    </row>
    <row r="418" spans="1:26" s="187" customFormat="1" ht="24.75" customHeight="1" x14ac:dyDescent="0.2">
      <c r="A418" s="171" t="s">
        <v>8324</v>
      </c>
      <c r="B418" s="175">
        <v>700516008</v>
      </c>
      <c r="C418" s="171" t="s">
        <v>53</v>
      </c>
      <c r="D418" s="171" t="s">
        <v>66</v>
      </c>
      <c r="E418" s="171" t="s">
        <v>7230</v>
      </c>
      <c r="F418" s="171" t="s">
        <v>67</v>
      </c>
      <c r="G418" s="171" t="s">
        <v>7728</v>
      </c>
      <c r="H418" s="171" t="s">
        <v>68</v>
      </c>
      <c r="I418" s="171" t="s">
        <v>7729</v>
      </c>
      <c r="J418" s="171" t="s">
        <v>7231</v>
      </c>
      <c r="K418" s="171" t="s">
        <v>69</v>
      </c>
      <c r="L418" s="171" t="s">
        <v>50</v>
      </c>
      <c r="M418" s="171" t="s">
        <v>70</v>
      </c>
      <c r="N418" s="171" t="s">
        <v>71</v>
      </c>
      <c r="O418" s="171" t="s">
        <v>72</v>
      </c>
      <c r="P418" s="171" t="s">
        <v>6233</v>
      </c>
      <c r="Q418" s="171">
        <v>93401</v>
      </c>
      <c r="R418" s="171" t="s">
        <v>7233</v>
      </c>
      <c r="S418" s="172">
        <v>37970</v>
      </c>
      <c r="T418" s="171">
        <v>6902</v>
      </c>
      <c r="U418" s="173">
        <v>0</v>
      </c>
      <c r="V418" s="173">
        <v>0</v>
      </c>
      <c r="W418" s="174">
        <v>44255</v>
      </c>
      <c r="X418" s="175" t="s">
        <v>7879</v>
      </c>
      <c r="Y418" s="175" t="s">
        <v>7880</v>
      </c>
      <c r="Z418" s="175" t="s">
        <v>7939</v>
      </c>
    </row>
    <row r="419" spans="1:26" s="187" customFormat="1" ht="24.75" customHeight="1" x14ac:dyDescent="0.2">
      <c r="A419" s="171" t="s">
        <v>8324</v>
      </c>
      <c r="B419" s="175">
        <v>700516008</v>
      </c>
      <c r="C419" s="171" t="s">
        <v>53</v>
      </c>
      <c r="D419" s="171" t="s">
        <v>66</v>
      </c>
      <c r="E419" s="171" t="s">
        <v>7230</v>
      </c>
      <c r="F419" s="171" t="s">
        <v>67</v>
      </c>
      <c r="G419" s="171" t="s">
        <v>7728</v>
      </c>
      <c r="H419" s="171" t="s">
        <v>68</v>
      </c>
      <c r="I419" s="171" t="s">
        <v>7729</v>
      </c>
      <c r="J419" s="171" t="s">
        <v>7231</v>
      </c>
      <c r="K419" s="171" t="s">
        <v>69</v>
      </c>
      <c r="L419" s="171" t="s">
        <v>50</v>
      </c>
      <c r="M419" s="171" t="s">
        <v>70</v>
      </c>
      <c r="N419" s="171" t="s">
        <v>71</v>
      </c>
      <c r="O419" s="171" t="s">
        <v>72</v>
      </c>
      <c r="P419" s="171" t="s">
        <v>6233</v>
      </c>
      <c r="Q419" s="171">
        <v>93401</v>
      </c>
      <c r="R419" s="171" t="s">
        <v>7233</v>
      </c>
      <c r="S419" s="172">
        <v>37970</v>
      </c>
      <c r="T419" s="171">
        <v>6902</v>
      </c>
      <c r="U419" s="173">
        <v>32387851</v>
      </c>
      <c r="V419" s="173">
        <v>65421655</v>
      </c>
      <c r="W419" s="174">
        <v>44255</v>
      </c>
      <c r="X419" s="175" t="s">
        <v>7879</v>
      </c>
      <c r="Y419" s="175" t="s">
        <v>7880</v>
      </c>
      <c r="Z419" s="175" t="s">
        <v>7889</v>
      </c>
    </row>
    <row r="420" spans="1:26" s="187" customFormat="1" ht="24.75" customHeight="1" x14ac:dyDescent="0.2">
      <c r="A420" s="171" t="s">
        <v>8324</v>
      </c>
      <c r="B420" s="175">
        <v>700516008</v>
      </c>
      <c r="C420" s="171" t="s">
        <v>53</v>
      </c>
      <c r="D420" s="171" t="s">
        <v>66</v>
      </c>
      <c r="E420" s="171" t="s">
        <v>7230</v>
      </c>
      <c r="F420" s="171" t="s">
        <v>67</v>
      </c>
      <c r="G420" s="171" t="s">
        <v>7728</v>
      </c>
      <c r="H420" s="171" t="s">
        <v>68</v>
      </c>
      <c r="I420" s="171" t="s">
        <v>7729</v>
      </c>
      <c r="J420" s="171" t="s">
        <v>7231</v>
      </c>
      <c r="K420" s="171" t="s">
        <v>69</v>
      </c>
      <c r="L420" s="171" t="s">
        <v>50</v>
      </c>
      <c r="M420" s="171" t="s">
        <v>70</v>
      </c>
      <c r="N420" s="171" t="s">
        <v>71</v>
      </c>
      <c r="O420" s="171" t="s">
        <v>72</v>
      </c>
      <c r="P420" s="171" t="s">
        <v>6233</v>
      </c>
      <c r="Q420" s="171">
        <v>93401</v>
      </c>
      <c r="R420" s="171" t="s">
        <v>7233</v>
      </c>
      <c r="S420" s="172">
        <v>37970</v>
      </c>
      <c r="T420" s="171">
        <v>6902</v>
      </c>
      <c r="U420" s="173">
        <v>18277848</v>
      </c>
      <c r="V420" s="173">
        <v>38840427</v>
      </c>
      <c r="W420" s="174">
        <v>44255</v>
      </c>
      <c r="X420" s="175" t="s">
        <v>7879</v>
      </c>
      <c r="Y420" s="175" t="s">
        <v>7880</v>
      </c>
      <c r="Z420" s="175" t="s">
        <v>8033</v>
      </c>
    </row>
    <row r="421" spans="1:26" s="187" customFormat="1" ht="24.75" customHeight="1" x14ac:dyDescent="0.2">
      <c r="A421" s="171" t="s">
        <v>8325</v>
      </c>
      <c r="B421" s="175">
        <v>725997000</v>
      </c>
      <c r="C421" s="171" t="s">
        <v>81</v>
      </c>
      <c r="D421" s="171" t="s">
        <v>894</v>
      </c>
      <c r="E421" s="171" t="s">
        <v>8664</v>
      </c>
      <c r="F421" s="171" t="s">
        <v>895</v>
      </c>
      <c r="G421" s="171" t="s">
        <v>8149</v>
      </c>
      <c r="H421" s="171" t="s">
        <v>135</v>
      </c>
      <c r="I421" s="171" t="s">
        <v>8150</v>
      </c>
      <c r="J421" s="171" t="s">
        <v>896</v>
      </c>
      <c r="K421" s="171" t="s">
        <v>897</v>
      </c>
      <c r="L421" s="171" t="s">
        <v>898</v>
      </c>
      <c r="M421" s="171" t="s">
        <v>899</v>
      </c>
      <c r="N421" s="171">
        <v>0</v>
      </c>
      <c r="O421" s="171">
        <v>0</v>
      </c>
      <c r="P421" s="171">
        <v>0</v>
      </c>
      <c r="Q421" s="171" t="s">
        <v>419</v>
      </c>
      <c r="R421" s="171" t="s">
        <v>8151</v>
      </c>
      <c r="S421" s="172">
        <v>37970</v>
      </c>
      <c r="T421" s="171">
        <v>6903</v>
      </c>
      <c r="U421" s="173">
        <v>1432161</v>
      </c>
      <c r="V421" s="173">
        <v>2734126</v>
      </c>
      <c r="W421" s="174">
        <v>44255</v>
      </c>
      <c r="X421" s="175" t="s">
        <v>7879</v>
      </c>
      <c r="Y421" s="175" t="s">
        <v>7880</v>
      </c>
      <c r="Z421" s="175" t="s">
        <v>7883</v>
      </c>
    </row>
    <row r="422" spans="1:26" s="187" customFormat="1" ht="24.75" customHeight="1" x14ac:dyDescent="0.2">
      <c r="A422" s="171" t="s">
        <v>8326</v>
      </c>
      <c r="B422" s="175">
        <v>702081009</v>
      </c>
      <c r="C422" s="171" t="s">
        <v>1579</v>
      </c>
      <c r="D422" s="171" t="s">
        <v>2273</v>
      </c>
      <c r="E422" s="171" t="s">
        <v>7615</v>
      </c>
      <c r="F422" s="171" t="s">
        <v>2274</v>
      </c>
      <c r="G422" s="171" t="s">
        <v>7668</v>
      </c>
      <c r="H422" s="171" t="s">
        <v>2275</v>
      </c>
      <c r="I422" s="171" t="s">
        <v>2276</v>
      </c>
      <c r="J422" s="171" t="s">
        <v>6280</v>
      </c>
      <c r="K422" s="171" t="s">
        <v>2277</v>
      </c>
      <c r="L422" s="171" t="s">
        <v>51</v>
      </c>
      <c r="M422" s="171" t="s">
        <v>1430</v>
      </c>
      <c r="N422" s="171" t="s">
        <v>7616</v>
      </c>
      <c r="O422" s="171">
        <v>0</v>
      </c>
      <c r="P422" s="171">
        <v>0</v>
      </c>
      <c r="Q422" s="171">
        <v>93105</v>
      </c>
      <c r="R422" s="171" t="s">
        <v>7068</v>
      </c>
      <c r="S422" s="172">
        <v>37970</v>
      </c>
      <c r="T422" s="171">
        <v>6905</v>
      </c>
      <c r="U422" s="173">
        <v>8578796</v>
      </c>
      <c r="V422" s="173">
        <v>18307327</v>
      </c>
      <c r="W422" s="174">
        <v>44255</v>
      </c>
      <c r="X422" s="175" t="s">
        <v>7879</v>
      </c>
      <c r="Y422" s="175" t="s">
        <v>7880</v>
      </c>
      <c r="Z422" s="175" t="s">
        <v>230</v>
      </c>
    </row>
    <row r="423" spans="1:26" s="187" customFormat="1" ht="24.75" customHeight="1" x14ac:dyDescent="0.2">
      <c r="A423" s="171" t="s">
        <v>8326</v>
      </c>
      <c r="B423" s="175">
        <v>702081009</v>
      </c>
      <c r="C423" s="171" t="s">
        <v>1579</v>
      </c>
      <c r="D423" s="171" t="s">
        <v>2273</v>
      </c>
      <c r="E423" s="171" t="s">
        <v>7615</v>
      </c>
      <c r="F423" s="171" t="s">
        <v>2274</v>
      </c>
      <c r="G423" s="171" t="s">
        <v>7668</v>
      </c>
      <c r="H423" s="171" t="s">
        <v>2275</v>
      </c>
      <c r="I423" s="171" t="s">
        <v>2276</v>
      </c>
      <c r="J423" s="171" t="s">
        <v>6280</v>
      </c>
      <c r="K423" s="171" t="s">
        <v>2277</v>
      </c>
      <c r="L423" s="171" t="s">
        <v>51</v>
      </c>
      <c r="M423" s="171" t="s">
        <v>1430</v>
      </c>
      <c r="N423" s="171" t="s">
        <v>7616</v>
      </c>
      <c r="O423" s="171">
        <v>0</v>
      </c>
      <c r="P423" s="171">
        <v>0</v>
      </c>
      <c r="Q423" s="171">
        <v>93105</v>
      </c>
      <c r="R423" s="171" t="s">
        <v>7068</v>
      </c>
      <c r="S423" s="172">
        <v>37970</v>
      </c>
      <c r="T423" s="171">
        <v>6905</v>
      </c>
      <c r="U423" s="173">
        <v>18277848</v>
      </c>
      <c r="V423" s="173">
        <v>18277848</v>
      </c>
      <c r="W423" s="174">
        <v>44255</v>
      </c>
      <c r="X423" s="175" t="s">
        <v>7879</v>
      </c>
      <c r="Y423" s="175" t="s">
        <v>7880</v>
      </c>
      <c r="Z423" s="175" t="s">
        <v>8034</v>
      </c>
    </row>
    <row r="424" spans="1:26" s="187" customFormat="1" ht="24.75" customHeight="1" x14ac:dyDescent="0.2">
      <c r="A424" s="171" t="s">
        <v>8326</v>
      </c>
      <c r="B424" s="175">
        <v>702081009</v>
      </c>
      <c r="C424" s="171" t="s">
        <v>1579</v>
      </c>
      <c r="D424" s="171" t="s">
        <v>2273</v>
      </c>
      <c r="E424" s="171" t="s">
        <v>7615</v>
      </c>
      <c r="F424" s="171" t="s">
        <v>2274</v>
      </c>
      <c r="G424" s="171" t="s">
        <v>7668</v>
      </c>
      <c r="H424" s="171" t="s">
        <v>2275</v>
      </c>
      <c r="I424" s="171" t="s">
        <v>2276</v>
      </c>
      <c r="J424" s="171" t="s">
        <v>6280</v>
      </c>
      <c r="K424" s="171" t="s">
        <v>2277</v>
      </c>
      <c r="L424" s="171" t="s">
        <v>51</v>
      </c>
      <c r="M424" s="171" t="s">
        <v>1430</v>
      </c>
      <c r="N424" s="171" t="s">
        <v>7616</v>
      </c>
      <c r="O424" s="171">
        <v>0</v>
      </c>
      <c r="P424" s="171">
        <v>0</v>
      </c>
      <c r="Q424" s="171">
        <v>93105</v>
      </c>
      <c r="R424" s="171" t="s">
        <v>7068</v>
      </c>
      <c r="S424" s="172">
        <v>37970</v>
      </c>
      <c r="T424" s="171">
        <v>6905</v>
      </c>
      <c r="U424" s="173">
        <v>36424071</v>
      </c>
      <c r="V424" s="173">
        <v>64217270</v>
      </c>
      <c r="W424" s="174">
        <v>44255</v>
      </c>
      <c r="X424" s="175" t="s">
        <v>7879</v>
      </c>
      <c r="Y424" s="175" t="s">
        <v>7880</v>
      </c>
      <c r="Z424" s="175" t="s">
        <v>8035</v>
      </c>
    </row>
    <row r="425" spans="1:26" s="187" customFormat="1" ht="24.75" customHeight="1" x14ac:dyDescent="0.2">
      <c r="A425" s="171" t="s">
        <v>8326</v>
      </c>
      <c r="B425" s="175">
        <v>702081009</v>
      </c>
      <c r="C425" s="171" t="s">
        <v>1579</v>
      </c>
      <c r="D425" s="171" t="s">
        <v>2273</v>
      </c>
      <c r="E425" s="171" t="s">
        <v>7615</v>
      </c>
      <c r="F425" s="171" t="s">
        <v>2274</v>
      </c>
      <c r="G425" s="171" t="s">
        <v>7668</v>
      </c>
      <c r="H425" s="171" t="s">
        <v>2275</v>
      </c>
      <c r="I425" s="171" t="s">
        <v>2276</v>
      </c>
      <c r="J425" s="171" t="s">
        <v>6280</v>
      </c>
      <c r="K425" s="171" t="s">
        <v>2277</v>
      </c>
      <c r="L425" s="171" t="s">
        <v>51</v>
      </c>
      <c r="M425" s="171" t="s">
        <v>1430</v>
      </c>
      <c r="N425" s="171" t="s">
        <v>7616</v>
      </c>
      <c r="O425" s="171">
        <v>0</v>
      </c>
      <c r="P425" s="171">
        <v>0</v>
      </c>
      <c r="Q425" s="171">
        <v>93105</v>
      </c>
      <c r="R425" s="171" t="s">
        <v>7068</v>
      </c>
      <c r="S425" s="172">
        <v>37970</v>
      </c>
      <c r="T425" s="171">
        <v>6905</v>
      </c>
      <c r="U425" s="173">
        <v>18277848</v>
      </c>
      <c r="V425" s="173">
        <v>40759601</v>
      </c>
      <c r="W425" s="174">
        <v>44255</v>
      </c>
      <c r="X425" s="175" t="s">
        <v>7879</v>
      </c>
      <c r="Y425" s="175" t="s">
        <v>7880</v>
      </c>
      <c r="Z425" s="175" t="s">
        <v>8036</v>
      </c>
    </row>
    <row r="426" spans="1:26" s="187" customFormat="1" ht="24.75" customHeight="1" x14ac:dyDescent="0.2">
      <c r="A426" s="171" t="s">
        <v>8326</v>
      </c>
      <c r="B426" s="175">
        <v>702081009</v>
      </c>
      <c r="C426" s="171" t="s">
        <v>1579</v>
      </c>
      <c r="D426" s="171" t="s">
        <v>2273</v>
      </c>
      <c r="E426" s="171" t="s">
        <v>7615</v>
      </c>
      <c r="F426" s="171" t="s">
        <v>2274</v>
      </c>
      <c r="G426" s="171" t="s">
        <v>7668</v>
      </c>
      <c r="H426" s="171" t="s">
        <v>2275</v>
      </c>
      <c r="I426" s="171" t="s">
        <v>2276</v>
      </c>
      <c r="J426" s="171" t="s">
        <v>6280</v>
      </c>
      <c r="K426" s="171" t="s">
        <v>2277</v>
      </c>
      <c r="L426" s="171" t="s">
        <v>51</v>
      </c>
      <c r="M426" s="171" t="s">
        <v>1430</v>
      </c>
      <c r="N426" s="171" t="s">
        <v>7616</v>
      </c>
      <c r="O426" s="171">
        <v>0</v>
      </c>
      <c r="P426" s="171">
        <v>0</v>
      </c>
      <c r="Q426" s="171">
        <v>93105</v>
      </c>
      <c r="R426" s="171" t="s">
        <v>7068</v>
      </c>
      <c r="S426" s="172">
        <v>37970</v>
      </c>
      <c r="T426" s="171">
        <v>6905</v>
      </c>
      <c r="U426" s="173">
        <v>19578916</v>
      </c>
      <c r="V426" s="173">
        <v>45364438</v>
      </c>
      <c r="W426" s="174">
        <v>44255</v>
      </c>
      <c r="X426" s="175" t="s">
        <v>7879</v>
      </c>
      <c r="Y426" s="175" t="s">
        <v>7880</v>
      </c>
      <c r="Z426" s="175" t="s">
        <v>198</v>
      </c>
    </row>
    <row r="427" spans="1:26" s="187" customFormat="1" ht="24.75" customHeight="1" x14ac:dyDescent="0.2">
      <c r="A427" s="171" t="s">
        <v>8326</v>
      </c>
      <c r="B427" s="175">
        <v>702081009</v>
      </c>
      <c r="C427" s="171" t="s">
        <v>1579</v>
      </c>
      <c r="D427" s="171" t="s">
        <v>2273</v>
      </c>
      <c r="E427" s="171" t="s">
        <v>7615</v>
      </c>
      <c r="F427" s="171" t="s">
        <v>2274</v>
      </c>
      <c r="G427" s="171" t="s">
        <v>7668</v>
      </c>
      <c r="H427" s="171" t="s">
        <v>2275</v>
      </c>
      <c r="I427" s="171" t="s">
        <v>2276</v>
      </c>
      <c r="J427" s="171" t="s">
        <v>6280</v>
      </c>
      <c r="K427" s="171" t="s">
        <v>2277</v>
      </c>
      <c r="L427" s="171" t="s">
        <v>51</v>
      </c>
      <c r="M427" s="171" t="s">
        <v>1430</v>
      </c>
      <c r="N427" s="171" t="s">
        <v>7616</v>
      </c>
      <c r="O427" s="171">
        <v>0</v>
      </c>
      <c r="P427" s="171">
        <v>0</v>
      </c>
      <c r="Q427" s="171">
        <v>93105</v>
      </c>
      <c r="R427" s="171" t="s">
        <v>7068</v>
      </c>
      <c r="S427" s="172">
        <v>37970</v>
      </c>
      <c r="T427" s="171">
        <v>6905</v>
      </c>
      <c r="U427" s="173">
        <v>25871999</v>
      </c>
      <c r="V427" s="173">
        <v>33831707</v>
      </c>
      <c r="W427" s="174">
        <v>44255</v>
      </c>
      <c r="X427" s="175" t="s">
        <v>7879</v>
      </c>
      <c r="Y427" s="175" t="s">
        <v>7880</v>
      </c>
      <c r="Z427" s="175" t="s">
        <v>7890</v>
      </c>
    </row>
    <row r="428" spans="1:26" s="187" customFormat="1" ht="24.75" customHeight="1" x14ac:dyDescent="0.2">
      <c r="A428" s="171" t="s">
        <v>8326</v>
      </c>
      <c r="B428" s="175">
        <v>702081009</v>
      </c>
      <c r="C428" s="171" t="s">
        <v>1579</v>
      </c>
      <c r="D428" s="171" t="s">
        <v>2273</v>
      </c>
      <c r="E428" s="171" t="s">
        <v>7615</v>
      </c>
      <c r="F428" s="171" t="s">
        <v>2274</v>
      </c>
      <c r="G428" s="171" t="s">
        <v>7668</v>
      </c>
      <c r="H428" s="171" t="s">
        <v>2275</v>
      </c>
      <c r="I428" s="171" t="s">
        <v>2276</v>
      </c>
      <c r="J428" s="171" t="s">
        <v>6280</v>
      </c>
      <c r="K428" s="171" t="s">
        <v>2277</v>
      </c>
      <c r="L428" s="171" t="s">
        <v>51</v>
      </c>
      <c r="M428" s="171" t="s">
        <v>1430</v>
      </c>
      <c r="N428" s="171" t="s">
        <v>7616</v>
      </c>
      <c r="O428" s="171">
        <v>0</v>
      </c>
      <c r="P428" s="171">
        <v>0</v>
      </c>
      <c r="Q428" s="171">
        <v>93105</v>
      </c>
      <c r="R428" s="171" t="s">
        <v>7068</v>
      </c>
      <c r="S428" s="172">
        <v>37970</v>
      </c>
      <c r="T428" s="171">
        <v>6905</v>
      </c>
      <c r="U428" s="173">
        <v>28330664</v>
      </c>
      <c r="V428" s="173">
        <v>57026884</v>
      </c>
      <c r="W428" s="174">
        <v>44255</v>
      </c>
      <c r="X428" s="175" t="s">
        <v>7879</v>
      </c>
      <c r="Y428" s="175" t="s">
        <v>7880</v>
      </c>
      <c r="Z428" s="175" t="s">
        <v>7985</v>
      </c>
    </row>
    <row r="429" spans="1:26" s="187" customFormat="1" ht="24.75" customHeight="1" x14ac:dyDescent="0.2">
      <c r="A429" s="171" t="s">
        <v>8326</v>
      </c>
      <c r="B429" s="175">
        <v>702081009</v>
      </c>
      <c r="C429" s="171" t="s">
        <v>1579</v>
      </c>
      <c r="D429" s="171" t="s">
        <v>2273</v>
      </c>
      <c r="E429" s="171" t="s">
        <v>7615</v>
      </c>
      <c r="F429" s="171" t="s">
        <v>2274</v>
      </c>
      <c r="G429" s="171" t="s">
        <v>7668</v>
      </c>
      <c r="H429" s="171" t="s">
        <v>2275</v>
      </c>
      <c r="I429" s="171" t="s">
        <v>2276</v>
      </c>
      <c r="J429" s="171" t="s">
        <v>6280</v>
      </c>
      <c r="K429" s="171" t="s">
        <v>2277</v>
      </c>
      <c r="L429" s="171" t="s">
        <v>51</v>
      </c>
      <c r="M429" s="171" t="s">
        <v>1430</v>
      </c>
      <c r="N429" s="171" t="s">
        <v>7616</v>
      </c>
      <c r="O429" s="171">
        <v>0</v>
      </c>
      <c r="P429" s="171">
        <v>0</v>
      </c>
      <c r="Q429" s="171">
        <v>93105</v>
      </c>
      <c r="R429" s="171" t="s">
        <v>7068</v>
      </c>
      <c r="S429" s="172">
        <v>37970</v>
      </c>
      <c r="T429" s="171">
        <v>6905</v>
      </c>
      <c r="U429" s="173">
        <v>7075296</v>
      </c>
      <c r="V429" s="173">
        <v>14769680</v>
      </c>
      <c r="W429" s="174">
        <v>44255</v>
      </c>
      <c r="X429" s="175" t="s">
        <v>7879</v>
      </c>
      <c r="Y429" s="175" t="s">
        <v>7880</v>
      </c>
      <c r="Z429" s="175" t="s">
        <v>7988</v>
      </c>
    </row>
    <row r="430" spans="1:26" s="187" customFormat="1" ht="24.75" customHeight="1" x14ac:dyDescent="0.2">
      <c r="A430" s="171" t="s">
        <v>8327</v>
      </c>
      <c r="B430" s="175">
        <v>713189006</v>
      </c>
      <c r="C430" s="171" t="s">
        <v>608</v>
      </c>
      <c r="D430" s="171" t="s">
        <v>4256</v>
      </c>
      <c r="E430" s="171" t="s">
        <v>6219</v>
      </c>
      <c r="F430" s="171" t="s">
        <v>5823</v>
      </c>
      <c r="G430" s="171" t="s">
        <v>7706</v>
      </c>
      <c r="H430" s="171" t="s">
        <v>4257</v>
      </c>
      <c r="I430" s="171" t="s">
        <v>4258</v>
      </c>
      <c r="J430" s="171" t="s">
        <v>4259</v>
      </c>
      <c r="K430" s="171" t="s">
        <v>4260</v>
      </c>
      <c r="L430" s="171" t="s">
        <v>344</v>
      </c>
      <c r="M430" s="171" t="s">
        <v>4261</v>
      </c>
      <c r="N430" s="171" t="s">
        <v>7717</v>
      </c>
      <c r="O430" s="171" t="s">
        <v>7705</v>
      </c>
      <c r="P430" s="171">
        <v>0</v>
      </c>
      <c r="Q430" s="171">
        <v>93910</v>
      </c>
      <c r="R430" s="171" t="s">
        <v>7718</v>
      </c>
      <c r="S430" s="172">
        <v>37970</v>
      </c>
      <c r="T430" s="171">
        <v>6911</v>
      </c>
      <c r="U430" s="173">
        <v>4710968</v>
      </c>
      <c r="V430" s="173">
        <v>9107871</v>
      </c>
      <c r="W430" s="174">
        <v>44255</v>
      </c>
      <c r="X430" s="175" t="s">
        <v>7879</v>
      </c>
      <c r="Y430" s="175" t="s">
        <v>7880</v>
      </c>
      <c r="Z430" s="175" t="s">
        <v>7911</v>
      </c>
    </row>
    <row r="431" spans="1:26" s="187" customFormat="1" ht="24.75" customHeight="1" x14ac:dyDescent="0.2">
      <c r="A431" s="171" t="s">
        <v>8327</v>
      </c>
      <c r="B431" s="175">
        <v>713189006</v>
      </c>
      <c r="C431" s="171" t="s">
        <v>608</v>
      </c>
      <c r="D431" s="171" t="s">
        <v>4256</v>
      </c>
      <c r="E431" s="171" t="s">
        <v>6219</v>
      </c>
      <c r="F431" s="171" t="s">
        <v>5823</v>
      </c>
      <c r="G431" s="171" t="s">
        <v>7706</v>
      </c>
      <c r="H431" s="171" t="s">
        <v>4257</v>
      </c>
      <c r="I431" s="171" t="s">
        <v>4258</v>
      </c>
      <c r="J431" s="171" t="s">
        <v>4259</v>
      </c>
      <c r="K431" s="171" t="s">
        <v>4260</v>
      </c>
      <c r="L431" s="171" t="s">
        <v>344</v>
      </c>
      <c r="M431" s="171" t="s">
        <v>4261</v>
      </c>
      <c r="N431" s="171" t="s">
        <v>7717</v>
      </c>
      <c r="O431" s="171" t="s">
        <v>7705</v>
      </c>
      <c r="P431" s="171">
        <v>0</v>
      </c>
      <c r="Q431" s="171">
        <v>93910</v>
      </c>
      <c r="R431" s="171" t="s">
        <v>7718</v>
      </c>
      <c r="S431" s="172">
        <v>37970</v>
      </c>
      <c r="T431" s="171">
        <v>6911</v>
      </c>
      <c r="U431" s="173">
        <v>7769068</v>
      </c>
      <c r="V431" s="173">
        <v>16465786</v>
      </c>
      <c r="W431" s="174">
        <v>44255</v>
      </c>
      <c r="X431" s="175" t="s">
        <v>7879</v>
      </c>
      <c r="Y431" s="175" t="s">
        <v>7880</v>
      </c>
      <c r="Z431" s="175" t="s">
        <v>162</v>
      </c>
    </row>
    <row r="432" spans="1:26" s="187" customFormat="1" ht="24.75" customHeight="1" x14ac:dyDescent="0.2">
      <c r="A432" s="171" t="s">
        <v>8327</v>
      </c>
      <c r="B432" s="175">
        <v>713189006</v>
      </c>
      <c r="C432" s="171" t="s">
        <v>608</v>
      </c>
      <c r="D432" s="171" t="s">
        <v>4256</v>
      </c>
      <c r="E432" s="171" t="s">
        <v>6219</v>
      </c>
      <c r="F432" s="171" t="s">
        <v>5823</v>
      </c>
      <c r="G432" s="171" t="s">
        <v>7706</v>
      </c>
      <c r="H432" s="171" t="s">
        <v>4257</v>
      </c>
      <c r="I432" s="171" t="s">
        <v>4258</v>
      </c>
      <c r="J432" s="171" t="s">
        <v>4259</v>
      </c>
      <c r="K432" s="171" t="s">
        <v>4260</v>
      </c>
      <c r="L432" s="171" t="s">
        <v>344</v>
      </c>
      <c r="M432" s="171" t="s">
        <v>4261</v>
      </c>
      <c r="N432" s="171" t="s">
        <v>7717</v>
      </c>
      <c r="O432" s="171" t="s">
        <v>7705</v>
      </c>
      <c r="P432" s="171">
        <v>0</v>
      </c>
      <c r="Q432" s="171">
        <v>93910</v>
      </c>
      <c r="R432" s="171" t="s">
        <v>7718</v>
      </c>
      <c r="S432" s="172">
        <v>37970</v>
      </c>
      <c r="T432" s="171">
        <v>6911</v>
      </c>
      <c r="U432" s="173">
        <v>5237488</v>
      </c>
      <c r="V432" s="173">
        <v>10474976</v>
      </c>
      <c r="W432" s="174">
        <v>44255</v>
      </c>
      <c r="X432" s="175" t="s">
        <v>7879</v>
      </c>
      <c r="Y432" s="175" t="s">
        <v>7880</v>
      </c>
      <c r="Z432" s="175" t="s">
        <v>7903</v>
      </c>
    </row>
    <row r="433" spans="1:26" s="187" customFormat="1" ht="24.75" customHeight="1" x14ac:dyDescent="0.2">
      <c r="A433" s="171" t="s">
        <v>8327</v>
      </c>
      <c r="B433" s="175">
        <v>713189006</v>
      </c>
      <c r="C433" s="171" t="s">
        <v>608</v>
      </c>
      <c r="D433" s="171" t="s">
        <v>4256</v>
      </c>
      <c r="E433" s="171" t="s">
        <v>6219</v>
      </c>
      <c r="F433" s="171" t="s">
        <v>5823</v>
      </c>
      <c r="G433" s="171" t="s">
        <v>7706</v>
      </c>
      <c r="H433" s="171" t="s">
        <v>4257</v>
      </c>
      <c r="I433" s="171" t="s">
        <v>4258</v>
      </c>
      <c r="J433" s="171" t="s">
        <v>4259</v>
      </c>
      <c r="K433" s="171" t="s">
        <v>4260</v>
      </c>
      <c r="L433" s="171" t="s">
        <v>344</v>
      </c>
      <c r="M433" s="171" t="s">
        <v>4261</v>
      </c>
      <c r="N433" s="171" t="s">
        <v>7717</v>
      </c>
      <c r="O433" s="171" t="s">
        <v>7705</v>
      </c>
      <c r="P433" s="171">
        <v>0</v>
      </c>
      <c r="Q433" s="171">
        <v>93910</v>
      </c>
      <c r="R433" s="171" t="s">
        <v>7718</v>
      </c>
      <c r="S433" s="172">
        <v>37970</v>
      </c>
      <c r="T433" s="171">
        <v>6911</v>
      </c>
      <c r="U433" s="173">
        <v>30478411</v>
      </c>
      <c r="V433" s="173">
        <v>52478847</v>
      </c>
      <c r="W433" s="174">
        <v>44255</v>
      </c>
      <c r="X433" s="175" t="s">
        <v>7879</v>
      </c>
      <c r="Y433" s="175" t="s">
        <v>7880</v>
      </c>
      <c r="Z433" s="175" t="s">
        <v>7893</v>
      </c>
    </row>
    <row r="434" spans="1:26" s="187" customFormat="1" ht="24.75" customHeight="1" x14ac:dyDescent="0.2">
      <c r="A434" s="171" t="s">
        <v>8327</v>
      </c>
      <c r="B434" s="175">
        <v>713189006</v>
      </c>
      <c r="C434" s="171" t="s">
        <v>608</v>
      </c>
      <c r="D434" s="171" t="s">
        <v>4256</v>
      </c>
      <c r="E434" s="171" t="s">
        <v>6219</v>
      </c>
      <c r="F434" s="171" t="s">
        <v>5823</v>
      </c>
      <c r="G434" s="171" t="s">
        <v>7706</v>
      </c>
      <c r="H434" s="171" t="s">
        <v>4257</v>
      </c>
      <c r="I434" s="171" t="s">
        <v>4258</v>
      </c>
      <c r="J434" s="171" t="s">
        <v>4259</v>
      </c>
      <c r="K434" s="171" t="s">
        <v>4260</v>
      </c>
      <c r="L434" s="171" t="s">
        <v>344</v>
      </c>
      <c r="M434" s="171" t="s">
        <v>4261</v>
      </c>
      <c r="N434" s="171" t="s">
        <v>7717</v>
      </c>
      <c r="O434" s="171" t="s">
        <v>7705</v>
      </c>
      <c r="P434" s="171">
        <v>0</v>
      </c>
      <c r="Q434" s="171">
        <v>93910</v>
      </c>
      <c r="R434" s="171" t="s">
        <v>7718</v>
      </c>
      <c r="S434" s="172">
        <v>37970</v>
      </c>
      <c r="T434" s="171">
        <v>6911</v>
      </c>
      <c r="U434" s="173">
        <v>5598449</v>
      </c>
      <c r="V434" s="173">
        <v>11327094</v>
      </c>
      <c r="W434" s="174">
        <v>44255</v>
      </c>
      <c r="X434" s="175" t="s">
        <v>7879</v>
      </c>
      <c r="Y434" s="175" t="s">
        <v>7880</v>
      </c>
      <c r="Z434" s="175" t="s">
        <v>7920</v>
      </c>
    </row>
    <row r="435" spans="1:26" s="187" customFormat="1" ht="24.75" customHeight="1" x14ac:dyDescent="0.2">
      <c r="A435" s="171" t="s">
        <v>8327</v>
      </c>
      <c r="B435" s="175">
        <v>713189006</v>
      </c>
      <c r="C435" s="171" t="s">
        <v>608</v>
      </c>
      <c r="D435" s="171" t="s">
        <v>4256</v>
      </c>
      <c r="E435" s="171" t="s">
        <v>6219</v>
      </c>
      <c r="F435" s="171" t="s">
        <v>5823</v>
      </c>
      <c r="G435" s="171" t="s">
        <v>7706</v>
      </c>
      <c r="H435" s="171" t="s">
        <v>4257</v>
      </c>
      <c r="I435" s="171" t="s">
        <v>4258</v>
      </c>
      <c r="J435" s="171" t="s">
        <v>4259</v>
      </c>
      <c r="K435" s="171" t="s">
        <v>4260</v>
      </c>
      <c r="L435" s="171" t="s">
        <v>344</v>
      </c>
      <c r="M435" s="171" t="s">
        <v>4261</v>
      </c>
      <c r="N435" s="171" t="s">
        <v>7717</v>
      </c>
      <c r="O435" s="171" t="s">
        <v>7705</v>
      </c>
      <c r="P435" s="171">
        <v>0</v>
      </c>
      <c r="Q435" s="171">
        <v>93910</v>
      </c>
      <c r="R435" s="171" t="s">
        <v>7718</v>
      </c>
      <c r="S435" s="172">
        <v>37970</v>
      </c>
      <c r="T435" s="171">
        <v>6911</v>
      </c>
      <c r="U435" s="173">
        <v>8232697</v>
      </c>
      <c r="V435" s="173">
        <v>20869176</v>
      </c>
      <c r="W435" s="174">
        <v>44255</v>
      </c>
      <c r="X435" s="175" t="s">
        <v>7879</v>
      </c>
      <c r="Y435" s="175" t="s">
        <v>7880</v>
      </c>
      <c r="Z435" s="175" t="s">
        <v>7935</v>
      </c>
    </row>
    <row r="436" spans="1:26" s="187" customFormat="1" ht="24.75" customHeight="1" x14ac:dyDescent="0.2">
      <c r="A436" s="171" t="s">
        <v>8622</v>
      </c>
      <c r="B436" s="175">
        <v>722884000</v>
      </c>
      <c r="C436" s="171" t="s">
        <v>1566</v>
      </c>
      <c r="D436" s="171" t="s">
        <v>2050</v>
      </c>
      <c r="E436" s="171" t="s">
        <v>7156</v>
      </c>
      <c r="F436" s="171" t="s">
        <v>2051</v>
      </c>
      <c r="G436" s="171" t="s">
        <v>7160</v>
      </c>
      <c r="H436" s="171" t="s">
        <v>2052</v>
      </c>
      <c r="I436" s="171" t="s">
        <v>7161</v>
      </c>
      <c r="J436" s="171" t="s">
        <v>7162</v>
      </c>
      <c r="K436" s="171" t="s">
        <v>7157</v>
      </c>
      <c r="L436" s="171" t="s">
        <v>6171</v>
      </c>
      <c r="M436" s="171" t="s">
        <v>1325</v>
      </c>
      <c r="N436" s="171" t="s">
        <v>7158</v>
      </c>
      <c r="O436" s="171" t="s">
        <v>7159</v>
      </c>
      <c r="P436" s="171">
        <v>0</v>
      </c>
      <c r="Q436" s="171" t="s">
        <v>1274</v>
      </c>
      <c r="R436" s="171" t="s">
        <v>7326</v>
      </c>
      <c r="S436" s="172">
        <v>37970</v>
      </c>
      <c r="T436" s="171">
        <v>6914</v>
      </c>
      <c r="U436" s="173">
        <v>0</v>
      </c>
      <c r="V436" s="173">
        <v>0</v>
      </c>
      <c r="W436" s="174">
        <v>44255</v>
      </c>
      <c r="X436" s="175" t="s">
        <v>7879</v>
      </c>
      <c r="Y436" s="175" t="s">
        <v>7880</v>
      </c>
      <c r="Z436" s="175" t="s">
        <v>7914</v>
      </c>
    </row>
    <row r="437" spans="1:26" s="187" customFormat="1" ht="24.75" customHeight="1" x14ac:dyDescent="0.2">
      <c r="A437" s="171" t="s">
        <v>8328</v>
      </c>
      <c r="B437" s="175">
        <v>721694003</v>
      </c>
      <c r="C437" s="171" t="s">
        <v>81</v>
      </c>
      <c r="D437" s="171" t="s">
        <v>1512</v>
      </c>
      <c r="E437" s="171" t="s">
        <v>7565</v>
      </c>
      <c r="F437" s="171" t="s">
        <v>1513</v>
      </c>
      <c r="G437" s="171" t="s">
        <v>7566</v>
      </c>
      <c r="H437" s="171" t="s">
        <v>1885</v>
      </c>
      <c r="I437" s="171" t="s">
        <v>7567</v>
      </c>
      <c r="J437" s="171" t="s">
        <v>1514</v>
      </c>
      <c r="K437" s="171" t="s">
        <v>1515</v>
      </c>
      <c r="L437" s="171" t="s">
        <v>630</v>
      </c>
      <c r="M437" s="171" t="s">
        <v>205</v>
      </c>
      <c r="N437" s="171" t="s">
        <v>1516</v>
      </c>
      <c r="O437" s="171" t="s">
        <v>1517</v>
      </c>
      <c r="P437" s="171">
        <v>0</v>
      </c>
      <c r="Q437" s="171">
        <v>93401</v>
      </c>
      <c r="R437" s="171" t="s">
        <v>7568</v>
      </c>
      <c r="S437" s="172">
        <v>37970</v>
      </c>
      <c r="T437" s="171">
        <v>6915</v>
      </c>
      <c r="U437" s="173">
        <v>9930240</v>
      </c>
      <c r="V437" s="173">
        <v>19860480</v>
      </c>
      <c r="W437" s="174">
        <v>44255</v>
      </c>
      <c r="X437" s="175" t="s">
        <v>7879</v>
      </c>
      <c r="Y437" s="175" t="s">
        <v>7880</v>
      </c>
      <c r="Z437" s="175" t="s">
        <v>8012</v>
      </c>
    </row>
    <row r="438" spans="1:26" s="187" customFormat="1" ht="24.75" customHeight="1" x14ac:dyDescent="0.2">
      <c r="A438" s="171" t="s">
        <v>8328</v>
      </c>
      <c r="B438" s="175">
        <v>721694003</v>
      </c>
      <c r="C438" s="171" t="s">
        <v>81</v>
      </c>
      <c r="D438" s="171" t="s">
        <v>1512</v>
      </c>
      <c r="E438" s="171" t="s">
        <v>7565</v>
      </c>
      <c r="F438" s="171" t="s">
        <v>1513</v>
      </c>
      <c r="G438" s="171" t="s">
        <v>7566</v>
      </c>
      <c r="H438" s="171" t="s">
        <v>1885</v>
      </c>
      <c r="I438" s="171" t="s">
        <v>7567</v>
      </c>
      <c r="J438" s="171" t="s">
        <v>1514</v>
      </c>
      <c r="K438" s="171" t="s">
        <v>1515</v>
      </c>
      <c r="L438" s="171" t="s">
        <v>630</v>
      </c>
      <c r="M438" s="171" t="s">
        <v>205</v>
      </c>
      <c r="N438" s="171" t="s">
        <v>1516</v>
      </c>
      <c r="O438" s="171" t="s">
        <v>1517</v>
      </c>
      <c r="P438" s="171">
        <v>0</v>
      </c>
      <c r="Q438" s="171">
        <v>93401</v>
      </c>
      <c r="R438" s="171" t="s">
        <v>7568</v>
      </c>
      <c r="S438" s="172">
        <v>37970</v>
      </c>
      <c r="T438" s="171">
        <v>6915</v>
      </c>
      <c r="U438" s="173">
        <v>94239487</v>
      </c>
      <c r="V438" s="173">
        <v>193000468</v>
      </c>
      <c r="W438" s="174">
        <v>44255</v>
      </c>
      <c r="X438" s="175" t="s">
        <v>7879</v>
      </c>
      <c r="Y438" s="175" t="s">
        <v>7880</v>
      </c>
      <c r="Z438" s="175" t="s">
        <v>7882</v>
      </c>
    </row>
    <row r="439" spans="1:26" s="187" customFormat="1" ht="24.75" customHeight="1" x14ac:dyDescent="0.2">
      <c r="A439" s="171" t="s">
        <v>8328</v>
      </c>
      <c r="B439" s="175">
        <v>721694003</v>
      </c>
      <c r="C439" s="171" t="s">
        <v>81</v>
      </c>
      <c r="D439" s="171" t="s">
        <v>1512</v>
      </c>
      <c r="E439" s="171" t="s">
        <v>7565</v>
      </c>
      <c r="F439" s="171" t="s">
        <v>1513</v>
      </c>
      <c r="G439" s="171" t="s">
        <v>7566</v>
      </c>
      <c r="H439" s="171" t="s">
        <v>1885</v>
      </c>
      <c r="I439" s="171" t="s">
        <v>7567</v>
      </c>
      <c r="J439" s="171" t="s">
        <v>1514</v>
      </c>
      <c r="K439" s="171" t="s">
        <v>1515</v>
      </c>
      <c r="L439" s="171" t="s">
        <v>630</v>
      </c>
      <c r="M439" s="171" t="s">
        <v>205</v>
      </c>
      <c r="N439" s="171" t="s">
        <v>1516</v>
      </c>
      <c r="O439" s="171" t="s">
        <v>1517</v>
      </c>
      <c r="P439" s="171">
        <v>0</v>
      </c>
      <c r="Q439" s="171">
        <v>93401</v>
      </c>
      <c r="R439" s="171" t="s">
        <v>7568</v>
      </c>
      <c r="S439" s="172">
        <v>37970</v>
      </c>
      <c r="T439" s="171">
        <v>6915</v>
      </c>
      <c r="U439" s="173">
        <v>90153337</v>
      </c>
      <c r="V439" s="173">
        <v>231407686</v>
      </c>
      <c r="W439" s="174">
        <v>44255</v>
      </c>
      <c r="X439" s="175" t="s">
        <v>7879</v>
      </c>
      <c r="Y439" s="175" t="s">
        <v>7880</v>
      </c>
      <c r="Z439" s="175" t="s">
        <v>7900</v>
      </c>
    </row>
    <row r="440" spans="1:26" s="187" customFormat="1" ht="24.75" customHeight="1" x14ac:dyDescent="0.2">
      <c r="A440" s="171" t="s">
        <v>8328</v>
      </c>
      <c r="B440" s="175">
        <v>721694003</v>
      </c>
      <c r="C440" s="171" t="s">
        <v>81</v>
      </c>
      <c r="D440" s="171" t="s">
        <v>1512</v>
      </c>
      <c r="E440" s="171" t="s">
        <v>7565</v>
      </c>
      <c r="F440" s="171" t="s">
        <v>1513</v>
      </c>
      <c r="G440" s="171" t="s">
        <v>7566</v>
      </c>
      <c r="H440" s="171" t="s">
        <v>1885</v>
      </c>
      <c r="I440" s="171" t="s">
        <v>7567</v>
      </c>
      <c r="J440" s="171" t="s">
        <v>1514</v>
      </c>
      <c r="K440" s="171" t="s">
        <v>1515</v>
      </c>
      <c r="L440" s="171" t="s">
        <v>630</v>
      </c>
      <c r="M440" s="171" t="s">
        <v>205</v>
      </c>
      <c r="N440" s="171" t="s">
        <v>1516</v>
      </c>
      <c r="O440" s="171" t="s">
        <v>1517</v>
      </c>
      <c r="P440" s="171">
        <v>0</v>
      </c>
      <c r="Q440" s="171">
        <v>93401</v>
      </c>
      <c r="R440" s="171" t="s">
        <v>7568</v>
      </c>
      <c r="S440" s="172">
        <v>37970</v>
      </c>
      <c r="T440" s="171">
        <v>6915</v>
      </c>
      <c r="U440" s="173">
        <v>9459588</v>
      </c>
      <c r="V440" s="173">
        <v>18919176</v>
      </c>
      <c r="W440" s="174">
        <v>44255</v>
      </c>
      <c r="X440" s="175" t="s">
        <v>7879</v>
      </c>
      <c r="Y440" s="175" t="s">
        <v>7880</v>
      </c>
      <c r="Z440" s="175" t="s">
        <v>7884</v>
      </c>
    </row>
    <row r="441" spans="1:26" s="187" customFormat="1" ht="24.75" customHeight="1" x14ac:dyDescent="0.2">
      <c r="A441" s="171" t="s">
        <v>8328</v>
      </c>
      <c r="B441" s="175">
        <v>721694003</v>
      </c>
      <c r="C441" s="171" t="s">
        <v>81</v>
      </c>
      <c r="D441" s="171" t="s">
        <v>1512</v>
      </c>
      <c r="E441" s="171" t="s">
        <v>7565</v>
      </c>
      <c r="F441" s="171" t="s">
        <v>1513</v>
      </c>
      <c r="G441" s="171" t="s">
        <v>7566</v>
      </c>
      <c r="H441" s="171" t="s">
        <v>1885</v>
      </c>
      <c r="I441" s="171" t="s">
        <v>7567</v>
      </c>
      <c r="J441" s="171" t="s">
        <v>1514</v>
      </c>
      <c r="K441" s="171" t="s">
        <v>1515</v>
      </c>
      <c r="L441" s="171" t="s">
        <v>630</v>
      </c>
      <c r="M441" s="171" t="s">
        <v>205</v>
      </c>
      <c r="N441" s="171" t="s">
        <v>1516</v>
      </c>
      <c r="O441" s="171" t="s">
        <v>1517</v>
      </c>
      <c r="P441" s="171">
        <v>0</v>
      </c>
      <c r="Q441" s="171">
        <v>93401</v>
      </c>
      <c r="R441" s="171" t="s">
        <v>7568</v>
      </c>
      <c r="S441" s="172">
        <v>37970</v>
      </c>
      <c r="T441" s="171">
        <v>6915</v>
      </c>
      <c r="U441" s="173">
        <v>6206400</v>
      </c>
      <c r="V441" s="173">
        <v>12412800</v>
      </c>
      <c r="W441" s="174">
        <v>44255</v>
      </c>
      <c r="X441" s="175" t="s">
        <v>7879</v>
      </c>
      <c r="Y441" s="175" t="s">
        <v>7880</v>
      </c>
      <c r="Z441" s="175" t="s">
        <v>8037</v>
      </c>
    </row>
    <row r="442" spans="1:26" s="187" customFormat="1" ht="24.75" customHeight="1" x14ac:dyDescent="0.2">
      <c r="A442" s="171" t="s">
        <v>8328</v>
      </c>
      <c r="B442" s="175">
        <v>721694003</v>
      </c>
      <c r="C442" s="171" t="s">
        <v>81</v>
      </c>
      <c r="D442" s="171" t="s">
        <v>1512</v>
      </c>
      <c r="E442" s="171" t="s">
        <v>7565</v>
      </c>
      <c r="F442" s="171" t="s">
        <v>1513</v>
      </c>
      <c r="G442" s="171" t="s">
        <v>7566</v>
      </c>
      <c r="H442" s="171" t="s">
        <v>1885</v>
      </c>
      <c r="I442" s="171" t="s">
        <v>7567</v>
      </c>
      <c r="J442" s="171" t="s">
        <v>1514</v>
      </c>
      <c r="K442" s="171" t="s">
        <v>1515</v>
      </c>
      <c r="L442" s="171" t="s">
        <v>630</v>
      </c>
      <c r="M442" s="171" t="s">
        <v>205</v>
      </c>
      <c r="N442" s="171" t="s">
        <v>1516</v>
      </c>
      <c r="O442" s="171" t="s">
        <v>1517</v>
      </c>
      <c r="P442" s="171">
        <v>0</v>
      </c>
      <c r="Q442" s="171">
        <v>93401</v>
      </c>
      <c r="R442" s="171" t="s">
        <v>7568</v>
      </c>
      <c r="S442" s="172">
        <v>37970</v>
      </c>
      <c r="T442" s="171">
        <v>6915</v>
      </c>
      <c r="U442" s="173">
        <v>10261248</v>
      </c>
      <c r="V442" s="173">
        <v>20522496</v>
      </c>
      <c r="W442" s="174">
        <v>44255</v>
      </c>
      <c r="X442" s="175" t="s">
        <v>7879</v>
      </c>
      <c r="Y442" s="175" t="s">
        <v>7880</v>
      </c>
      <c r="Z442" s="175" t="s">
        <v>7908</v>
      </c>
    </row>
    <row r="443" spans="1:26" s="187" customFormat="1" ht="24.75" customHeight="1" x14ac:dyDescent="0.2">
      <c r="A443" s="171" t="s">
        <v>8328</v>
      </c>
      <c r="B443" s="175">
        <v>721694003</v>
      </c>
      <c r="C443" s="171" t="s">
        <v>81</v>
      </c>
      <c r="D443" s="171" t="s">
        <v>1512</v>
      </c>
      <c r="E443" s="171" t="s">
        <v>7565</v>
      </c>
      <c r="F443" s="171" t="s">
        <v>1513</v>
      </c>
      <c r="G443" s="171" t="s">
        <v>7566</v>
      </c>
      <c r="H443" s="171" t="s">
        <v>1885</v>
      </c>
      <c r="I443" s="171" t="s">
        <v>7567</v>
      </c>
      <c r="J443" s="171" t="s">
        <v>1514</v>
      </c>
      <c r="K443" s="171" t="s">
        <v>1515</v>
      </c>
      <c r="L443" s="171" t="s">
        <v>630</v>
      </c>
      <c r="M443" s="171" t="s">
        <v>205</v>
      </c>
      <c r="N443" s="171" t="s">
        <v>1516</v>
      </c>
      <c r="O443" s="171" t="s">
        <v>1517</v>
      </c>
      <c r="P443" s="171">
        <v>0</v>
      </c>
      <c r="Q443" s="171">
        <v>93401</v>
      </c>
      <c r="R443" s="171" t="s">
        <v>7568</v>
      </c>
      <c r="S443" s="172">
        <v>37970</v>
      </c>
      <c r="T443" s="171">
        <v>6915</v>
      </c>
      <c r="U443" s="173">
        <v>6580025</v>
      </c>
      <c r="V443" s="173">
        <v>13525607</v>
      </c>
      <c r="W443" s="174">
        <v>44255</v>
      </c>
      <c r="X443" s="175" t="s">
        <v>7879</v>
      </c>
      <c r="Y443" s="175" t="s">
        <v>7880</v>
      </c>
      <c r="Z443" s="175" t="s">
        <v>8038</v>
      </c>
    </row>
    <row r="444" spans="1:26" s="187" customFormat="1" ht="24.75" customHeight="1" x14ac:dyDescent="0.2">
      <c r="A444" s="171" t="s">
        <v>8328</v>
      </c>
      <c r="B444" s="175">
        <v>721694003</v>
      </c>
      <c r="C444" s="171" t="s">
        <v>81</v>
      </c>
      <c r="D444" s="171" t="s">
        <v>1512</v>
      </c>
      <c r="E444" s="171" t="s">
        <v>7565</v>
      </c>
      <c r="F444" s="171" t="s">
        <v>1513</v>
      </c>
      <c r="G444" s="171" t="s">
        <v>7566</v>
      </c>
      <c r="H444" s="171" t="s">
        <v>1885</v>
      </c>
      <c r="I444" s="171" t="s">
        <v>7567</v>
      </c>
      <c r="J444" s="171" t="s">
        <v>1514</v>
      </c>
      <c r="K444" s="171" t="s">
        <v>1515</v>
      </c>
      <c r="L444" s="171" t="s">
        <v>630</v>
      </c>
      <c r="M444" s="171" t="s">
        <v>205</v>
      </c>
      <c r="N444" s="171" t="s">
        <v>1516</v>
      </c>
      <c r="O444" s="171" t="s">
        <v>1517</v>
      </c>
      <c r="P444" s="171">
        <v>0</v>
      </c>
      <c r="Q444" s="171">
        <v>93401</v>
      </c>
      <c r="R444" s="171" t="s">
        <v>7568</v>
      </c>
      <c r="S444" s="172">
        <v>37970</v>
      </c>
      <c r="T444" s="171">
        <v>6915</v>
      </c>
      <c r="U444" s="173">
        <v>38888779</v>
      </c>
      <c r="V444" s="173">
        <v>68936747</v>
      </c>
      <c r="W444" s="174">
        <v>44255</v>
      </c>
      <c r="X444" s="175" t="s">
        <v>7879</v>
      </c>
      <c r="Y444" s="175" t="s">
        <v>7880</v>
      </c>
      <c r="Z444" s="175" t="s">
        <v>7902</v>
      </c>
    </row>
    <row r="445" spans="1:26" s="187" customFormat="1" ht="24.75" customHeight="1" x14ac:dyDescent="0.2">
      <c r="A445" s="171" t="s">
        <v>8328</v>
      </c>
      <c r="B445" s="175">
        <v>721694003</v>
      </c>
      <c r="C445" s="171" t="s">
        <v>81</v>
      </c>
      <c r="D445" s="171" t="s">
        <v>1512</v>
      </c>
      <c r="E445" s="171" t="s">
        <v>7565</v>
      </c>
      <c r="F445" s="171" t="s">
        <v>1513</v>
      </c>
      <c r="G445" s="171" t="s">
        <v>7566</v>
      </c>
      <c r="H445" s="171" t="s">
        <v>1885</v>
      </c>
      <c r="I445" s="171" t="s">
        <v>7567</v>
      </c>
      <c r="J445" s="171" t="s">
        <v>1514</v>
      </c>
      <c r="K445" s="171" t="s">
        <v>1515</v>
      </c>
      <c r="L445" s="171" t="s">
        <v>630</v>
      </c>
      <c r="M445" s="171" t="s">
        <v>205</v>
      </c>
      <c r="N445" s="171" t="s">
        <v>1516</v>
      </c>
      <c r="O445" s="171" t="s">
        <v>1517</v>
      </c>
      <c r="P445" s="171">
        <v>0</v>
      </c>
      <c r="Q445" s="171">
        <v>93401</v>
      </c>
      <c r="R445" s="171" t="s">
        <v>7568</v>
      </c>
      <c r="S445" s="172">
        <v>37970</v>
      </c>
      <c r="T445" s="171">
        <v>6915</v>
      </c>
      <c r="U445" s="173">
        <v>7292520</v>
      </c>
      <c r="V445" s="173">
        <v>13498920</v>
      </c>
      <c r="W445" s="174">
        <v>44255</v>
      </c>
      <c r="X445" s="175" t="s">
        <v>7879</v>
      </c>
      <c r="Y445" s="175" t="s">
        <v>7880</v>
      </c>
      <c r="Z445" s="175" t="s">
        <v>7959</v>
      </c>
    </row>
    <row r="446" spans="1:26" s="187" customFormat="1" ht="24.75" customHeight="1" x14ac:dyDescent="0.2">
      <c r="A446" s="171" t="s">
        <v>8328</v>
      </c>
      <c r="B446" s="175">
        <v>721694003</v>
      </c>
      <c r="C446" s="171" t="s">
        <v>81</v>
      </c>
      <c r="D446" s="171" t="s">
        <v>1512</v>
      </c>
      <c r="E446" s="171" t="s">
        <v>7565</v>
      </c>
      <c r="F446" s="171" t="s">
        <v>1513</v>
      </c>
      <c r="G446" s="171" t="s">
        <v>7566</v>
      </c>
      <c r="H446" s="171" t="s">
        <v>1885</v>
      </c>
      <c r="I446" s="171" t="s">
        <v>7567</v>
      </c>
      <c r="J446" s="171" t="s">
        <v>1514</v>
      </c>
      <c r="K446" s="171" t="s">
        <v>1515</v>
      </c>
      <c r="L446" s="171" t="s">
        <v>630</v>
      </c>
      <c r="M446" s="171" t="s">
        <v>205</v>
      </c>
      <c r="N446" s="171" t="s">
        <v>1516</v>
      </c>
      <c r="O446" s="171" t="s">
        <v>1517</v>
      </c>
      <c r="P446" s="171">
        <v>0</v>
      </c>
      <c r="Q446" s="171">
        <v>93401</v>
      </c>
      <c r="R446" s="171" t="s">
        <v>7568</v>
      </c>
      <c r="S446" s="172">
        <v>37970</v>
      </c>
      <c r="T446" s="171">
        <v>6915</v>
      </c>
      <c r="U446" s="173">
        <v>6206400</v>
      </c>
      <c r="V446" s="173">
        <v>12412800</v>
      </c>
      <c r="W446" s="174">
        <v>44255</v>
      </c>
      <c r="X446" s="175" t="s">
        <v>7879</v>
      </c>
      <c r="Y446" s="175" t="s">
        <v>7880</v>
      </c>
      <c r="Z446" s="175" t="s">
        <v>8039</v>
      </c>
    </row>
    <row r="447" spans="1:26" s="187" customFormat="1" ht="24.75" customHeight="1" x14ac:dyDescent="0.2">
      <c r="A447" s="171" t="s">
        <v>8328</v>
      </c>
      <c r="B447" s="175">
        <v>721694003</v>
      </c>
      <c r="C447" s="171" t="s">
        <v>81</v>
      </c>
      <c r="D447" s="171" t="s">
        <v>1512</v>
      </c>
      <c r="E447" s="171" t="s">
        <v>7565</v>
      </c>
      <c r="F447" s="171" t="s">
        <v>1513</v>
      </c>
      <c r="G447" s="171" t="s">
        <v>7566</v>
      </c>
      <c r="H447" s="171" t="s">
        <v>1885</v>
      </c>
      <c r="I447" s="171" t="s">
        <v>7567</v>
      </c>
      <c r="J447" s="171" t="s">
        <v>1514</v>
      </c>
      <c r="K447" s="171" t="s">
        <v>1515</v>
      </c>
      <c r="L447" s="171" t="s">
        <v>630</v>
      </c>
      <c r="M447" s="171" t="s">
        <v>205</v>
      </c>
      <c r="N447" s="171" t="s">
        <v>1516</v>
      </c>
      <c r="O447" s="171" t="s">
        <v>1517</v>
      </c>
      <c r="P447" s="171">
        <v>0</v>
      </c>
      <c r="Q447" s="171">
        <v>93401</v>
      </c>
      <c r="R447" s="171" t="s">
        <v>7568</v>
      </c>
      <c r="S447" s="172">
        <v>37970</v>
      </c>
      <c r="T447" s="171">
        <v>6915</v>
      </c>
      <c r="U447" s="173">
        <v>9138924</v>
      </c>
      <c r="V447" s="173">
        <v>18277848</v>
      </c>
      <c r="W447" s="174">
        <v>44255</v>
      </c>
      <c r="X447" s="175" t="s">
        <v>7879</v>
      </c>
      <c r="Y447" s="175" t="s">
        <v>7880</v>
      </c>
      <c r="Z447" s="175" t="s">
        <v>7892</v>
      </c>
    </row>
    <row r="448" spans="1:26" s="187" customFormat="1" ht="24.75" customHeight="1" x14ac:dyDescent="0.2">
      <c r="A448" s="171" t="s">
        <v>8328</v>
      </c>
      <c r="B448" s="175">
        <v>721694003</v>
      </c>
      <c r="C448" s="171" t="s">
        <v>81</v>
      </c>
      <c r="D448" s="171" t="s">
        <v>1512</v>
      </c>
      <c r="E448" s="171" t="s">
        <v>7565</v>
      </c>
      <c r="F448" s="171" t="s">
        <v>1513</v>
      </c>
      <c r="G448" s="171" t="s">
        <v>7566</v>
      </c>
      <c r="H448" s="171" t="s">
        <v>1885</v>
      </c>
      <c r="I448" s="171" t="s">
        <v>7567</v>
      </c>
      <c r="J448" s="171" t="s">
        <v>1514</v>
      </c>
      <c r="K448" s="171" t="s">
        <v>1515</v>
      </c>
      <c r="L448" s="171" t="s">
        <v>630</v>
      </c>
      <c r="M448" s="171" t="s">
        <v>205</v>
      </c>
      <c r="N448" s="171" t="s">
        <v>1516</v>
      </c>
      <c r="O448" s="171" t="s">
        <v>1517</v>
      </c>
      <c r="P448" s="171">
        <v>0</v>
      </c>
      <c r="Q448" s="171">
        <v>93401</v>
      </c>
      <c r="R448" s="171" t="s">
        <v>7568</v>
      </c>
      <c r="S448" s="172">
        <v>37970</v>
      </c>
      <c r="T448" s="171">
        <v>6915</v>
      </c>
      <c r="U448" s="173">
        <v>13843030</v>
      </c>
      <c r="V448" s="173">
        <v>28940098</v>
      </c>
      <c r="W448" s="174">
        <v>44255</v>
      </c>
      <c r="X448" s="175" t="s">
        <v>7879</v>
      </c>
      <c r="Y448" s="175" t="s">
        <v>7880</v>
      </c>
      <c r="Z448" s="175" t="s">
        <v>7914</v>
      </c>
    </row>
    <row r="449" spans="1:26" s="187" customFormat="1" ht="24.75" customHeight="1" x14ac:dyDescent="0.2">
      <c r="A449" s="171" t="s">
        <v>8328</v>
      </c>
      <c r="B449" s="175">
        <v>721694003</v>
      </c>
      <c r="C449" s="171" t="s">
        <v>81</v>
      </c>
      <c r="D449" s="171" t="s">
        <v>1512</v>
      </c>
      <c r="E449" s="171" t="s">
        <v>7565</v>
      </c>
      <c r="F449" s="171" t="s">
        <v>1513</v>
      </c>
      <c r="G449" s="171" t="s">
        <v>7566</v>
      </c>
      <c r="H449" s="171" t="s">
        <v>1885</v>
      </c>
      <c r="I449" s="171" t="s">
        <v>7567</v>
      </c>
      <c r="J449" s="171" t="s">
        <v>1514</v>
      </c>
      <c r="K449" s="171" t="s">
        <v>1515</v>
      </c>
      <c r="L449" s="171" t="s">
        <v>630</v>
      </c>
      <c r="M449" s="171" t="s">
        <v>205</v>
      </c>
      <c r="N449" s="171" t="s">
        <v>1516</v>
      </c>
      <c r="O449" s="171" t="s">
        <v>1517</v>
      </c>
      <c r="P449" s="171">
        <v>0</v>
      </c>
      <c r="Q449" s="171">
        <v>93401</v>
      </c>
      <c r="R449" s="171" t="s">
        <v>7568</v>
      </c>
      <c r="S449" s="172">
        <v>37970</v>
      </c>
      <c r="T449" s="171">
        <v>6915</v>
      </c>
      <c r="U449" s="173">
        <v>9681984</v>
      </c>
      <c r="V449" s="173">
        <v>19727042</v>
      </c>
      <c r="W449" s="174">
        <v>44255</v>
      </c>
      <c r="X449" s="175" t="s">
        <v>7879</v>
      </c>
      <c r="Y449" s="175" t="s">
        <v>7880</v>
      </c>
      <c r="Z449" s="175" t="s">
        <v>8040</v>
      </c>
    </row>
    <row r="450" spans="1:26" s="187" customFormat="1" ht="24.75" customHeight="1" x14ac:dyDescent="0.2">
      <c r="A450" s="171" t="s">
        <v>8328</v>
      </c>
      <c r="B450" s="175">
        <v>721694003</v>
      </c>
      <c r="C450" s="171" t="s">
        <v>81</v>
      </c>
      <c r="D450" s="171" t="s">
        <v>1512</v>
      </c>
      <c r="E450" s="171" t="s">
        <v>7565</v>
      </c>
      <c r="F450" s="171" t="s">
        <v>1513</v>
      </c>
      <c r="G450" s="171" t="s">
        <v>7566</v>
      </c>
      <c r="H450" s="171" t="s">
        <v>1885</v>
      </c>
      <c r="I450" s="171" t="s">
        <v>7567</v>
      </c>
      <c r="J450" s="171" t="s">
        <v>1514</v>
      </c>
      <c r="K450" s="171" t="s">
        <v>1515</v>
      </c>
      <c r="L450" s="171" t="s">
        <v>630</v>
      </c>
      <c r="M450" s="171" t="s">
        <v>205</v>
      </c>
      <c r="N450" s="171" t="s">
        <v>1516</v>
      </c>
      <c r="O450" s="171" t="s">
        <v>1517</v>
      </c>
      <c r="P450" s="171">
        <v>0</v>
      </c>
      <c r="Q450" s="171">
        <v>93401</v>
      </c>
      <c r="R450" s="171" t="s">
        <v>7568</v>
      </c>
      <c r="S450" s="172">
        <v>37970</v>
      </c>
      <c r="T450" s="171">
        <v>6915</v>
      </c>
      <c r="U450" s="173">
        <v>0</v>
      </c>
      <c r="V450" s="173">
        <v>0</v>
      </c>
      <c r="W450" s="174">
        <v>44255</v>
      </c>
      <c r="X450" s="175" t="s">
        <v>7879</v>
      </c>
      <c r="Y450" s="175" t="s">
        <v>7880</v>
      </c>
      <c r="Z450" s="175" t="s">
        <v>7976</v>
      </c>
    </row>
    <row r="451" spans="1:26" s="187" customFormat="1" ht="24.75" customHeight="1" x14ac:dyDescent="0.2">
      <c r="A451" s="171" t="s">
        <v>8328</v>
      </c>
      <c r="B451" s="175">
        <v>721694003</v>
      </c>
      <c r="C451" s="171" t="s">
        <v>81</v>
      </c>
      <c r="D451" s="171" t="s">
        <v>1512</v>
      </c>
      <c r="E451" s="171" t="s">
        <v>7565</v>
      </c>
      <c r="F451" s="171" t="s">
        <v>1513</v>
      </c>
      <c r="G451" s="171" t="s">
        <v>7566</v>
      </c>
      <c r="H451" s="171" t="s">
        <v>1885</v>
      </c>
      <c r="I451" s="171" t="s">
        <v>7567</v>
      </c>
      <c r="J451" s="171" t="s">
        <v>1514</v>
      </c>
      <c r="K451" s="171" t="s">
        <v>1515</v>
      </c>
      <c r="L451" s="171" t="s">
        <v>630</v>
      </c>
      <c r="M451" s="171" t="s">
        <v>205</v>
      </c>
      <c r="N451" s="171" t="s">
        <v>1516</v>
      </c>
      <c r="O451" s="171" t="s">
        <v>1517</v>
      </c>
      <c r="P451" s="171">
        <v>0</v>
      </c>
      <c r="Q451" s="171">
        <v>93401</v>
      </c>
      <c r="R451" s="171" t="s">
        <v>7568</v>
      </c>
      <c r="S451" s="172">
        <v>37970</v>
      </c>
      <c r="T451" s="171">
        <v>6915</v>
      </c>
      <c r="U451" s="173">
        <v>20658871</v>
      </c>
      <c r="V451" s="173">
        <v>43382349</v>
      </c>
      <c r="W451" s="174">
        <v>44255</v>
      </c>
      <c r="X451" s="175" t="s">
        <v>7879</v>
      </c>
      <c r="Y451" s="175" t="s">
        <v>7880</v>
      </c>
      <c r="Z451" s="175" t="s">
        <v>187</v>
      </c>
    </row>
    <row r="452" spans="1:26" s="187" customFormat="1" ht="24.75" customHeight="1" x14ac:dyDescent="0.2">
      <c r="A452" s="171" t="s">
        <v>8328</v>
      </c>
      <c r="B452" s="175">
        <v>721694003</v>
      </c>
      <c r="C452" s="171" t="s">
        <v>81</v>
      </c>
      <c r="D452" s="171" t="s">
        <v>1512</v>
      </c>
      <c r="E452" s="171" t="s">
        <v>7565</v>
      </c>
      <c r="F452" s="171" t="s">
        <v>1513</v>
      </c>
      <c r="G452" s="171" t="s">
        <v>7566</v>
      </c>
      <c r="H452" s="171" t="s">
        <v>1885</v>
      </c>
      <c r="I452" s="171" t="s">
        <v>7567</v>
      </c>
      <c r="J452" s="171" t="s">
        <v>1514</v>
      </c>
      <c r="K452" s="171" t="s">
        <v>1515</v>
      </c>
      <c r="L452" s="171" t="s">
        <v>630</v>
      </c>
      <c r="M452" s="171" t="s">
        <v>205</v>
      </c>
      <c r="N452" s="171" t="s">
        <v>1516</v>
      </c>
      <c r="O452" s="171" t="s">
        <v>1517</v>
      </c>
      <c r="P452" s="171">
        <v>0</v>
      </c>
      <c r="Q452" s="171">
        <v>93401</v>
      </c>
      <c r="R452" s="171" t="s">
        <v>7568</v>
      </c>
      <c r="S452" s="172">
        <v>37970</v>
      </c>
      <c r="T452" s="171">
        <v>6915</v>
      </c>
      <c r="U452" s="173">
        <v>26661483</v>
      </c>
      <c r="V452" s="173">
        <v>72411328</v>
      </c>
      <c r="W452" s="174">
        <v>44255</v>
      </c>
      <c r="X452" s="175" t="s">
        <v>7879</v>
      </c>
      <c r="Y452" s="175" t="s">
        <v>7880</v>
      </c>
      <c r="Z452" s="175" t="s">
        <v>7917</v>
      </c>
    </row>
    <row r="453" spans="1:26" s="187" customFormat="1" ht="24.75" customHeight="1" x14ac:dyDescent="0.2">
      <c r="A453" s="171" t="s">
        <v>8328</v>
      </c>
      <c r="B453" s="175">
        <v>721694003</v>
      </c>
      <c r="C453" s="171" t="s">
        <v>81</v>
      </c>
      <c r="D453" s="171" t="s">
        <v>1512</v>
      </c>
      <c r="E453" s="171" t="s">
        <v>7565</v>
      </c>
      <c r="F453" s="171" t="s">
        <v>1513</v>
      </c>
      <c r="G453" s="171" t="s">
        <v>7566</v>
      </c>
      <c r="H453" s="171" t="s">
        <v>1885</v>
      </c>
      <c r="I453" s="171" t="s">
        <v>7567</v>
      </c>
      <c r="J453" s="171" t="s">
        <v>1514</v>
      </c>
      <c r="K453" s="171" t="s">
        <v>1515</v>
      </c>
      <c r="L453" s="171" t="s">
        <v>630</v>
      </c>
      <c r="M453" s="171" t="s">
        <v>205</v>
      </c>
      <c r="N453" s="171" t="s">
        <v>1516</v>
      </c>
      <c r="O453" s="171" t="s">
        <v>1517</v>
      </c>
      <c r="P453" s="171">
        <v>0</v>
      </c>
      <c r="Q453" s="171">
        <v>93401</v>
      </c>
      <c r="R453" s="171" t="s">
        <v>7568</v>
      </c>
      <c r="S453" s="172">
        <v>37970</v>
      </c>
      <c r="T453" s="171">
        <v>6915</v>
      </c>
      <c r="U453" s="173">
        <v>7856268</v>
      </c>
      <c r="V453" s="173">
        <v>15552204</v>
      </c>
      <c r="W453" s="174">
        <v>44255</v>
      </c>
      <c r="X453" s="175" t="s">
        <v>7879</v>
      </c>
      <c r="Y453" s="175" t="s">
        <v>7880</v>
      </c>
      <c r="Z453" s="175" t="s">
        <v>7994</v>
      </c>
    </row>
    <row r="454" spans="1:26" s="187" customFormat="1" ht="24.75" customHeight="1" x14ac:dyDescent="0.2">
      <c r="A454" s="171" t="s">
        <v>8328</v>
      </c>
      <c r="B454" s="175">
        <v>721694003</v>
      </c>
      <c r="C454" s="171" t="s">
        <v>81</v>
      </c>
      <c r="D454" s="171" t="s">
        <v>1512</v>
      </c>
      <c r="E454" s="171" t="s">
        <v>7565</v>
      </c>
      <c r="F454" s="171" t="s">
        <v>1513</v>
      </c>
      <c r="G454" s="171" t="s">
        <v>7566</v>
      </c>
      <c r="H454" s="171" t="s">
        <v>1885</v>
      </c>
      <c r="I454" s="171" t="s">
        <v>7567</v>
      </c>
      <c r="J454" s="171" t="s">
        <v>1514</v>
      </c>
      <c r="K454" s="171" t="s">
        <v>1515</v>
      </c>
      <c r="L454" s="171" t="s">
        <v>630</v>
      </c>
      <c r="M454" s="171" t="s">
        <v>205</v>
      </c>
      <c r="N454" s="171" t="s">
        <v>1516</v>
      </c>
      <c r="O454" s="171" t="s">
        <v>1517</v>
      </c>
      <c r="P454" s="171">
        <v>0</v>
      </c>
      <c r="Q454" s="171">
        <v>93401</v>
      </c>
      <c r="R454" s="171" t="s">
        <v>7568</v>
      </c>
      <c r="S454" s="172">
        <v>37970</v>
      </c>
      <c r="T454" s="171">
        <v>6915</v>
      </c>
      <c r="U454" s="173">
        <v>9138924</v>
      </c>
      <c r="V454" s="173">
        <v>18826183</v>
      </c>
      <c r="W454" s="174">
        <v>44255</v>
      </c>
      <c r="X454" s="175" t="s">
        <v>7879</v>
      </c>
      <c r="Y454" s="175" t="s">
        <v>7880</v>
      </c>
      <c r="Z454" s="175" t="s">
        <v>8041</v>
      </c>
    </row>
    <row r="455" spans="1:26" s="187" customFormat="1" ht="24.75" customHeight="1" x14ac:dyDescent="0.2">
      <c r="A455" s="171" t="s">
        <v>8328</v>
      </c>
      <c r="B455" s="175">
        <v>721694003</v>
      </c>
      <c r="C455" s="171" t="s">
        <v>81</v>
      </c>
      <c r="D455" s="171" t="s">
        <v>1512</v>
      </c>
      <c r="E455" s="171" t="s">
        <v>7565</v>
      </c>
      <c r="F455" s="171" t="s">
        <v>1513</v>
      </c>
      <c r="G455" s="171" t="s">
        <v>7566</v>
      </c>
      <c r="H455" s="171" t="s">
        <v>1885</v>
      </c>
      <c r="I455" s="171" t="s">
        <v>7567</v>
      </c>
      <c r="J455" s="171" t="s">
        <v>1514</v>
      </c>
      <c r="K455" s="171" t="s">
        <v>1515</v>
      </c>
      <c r="L455" s="171" t="s">
        <v>630</v>
      </c>
      <c r="M455" s="171" t="s">
        <v>205</v>
      </c>
      <c r="N455" s="171" t="s">
        <v>1516</v>
      </c>
      <c r="O455" s="171" t="s">
        <v>1517</v>
      </c>
      <c r="P455" s="171">
        <v>0</v>
      </c>
      <c r="Q455" s="171">
        <v>93401</v>
      </c>
      <c r="R455" s="171" t="s">
        <v>7568</v>
      </c>
      <c r="S455" s="172">
        <v>37970</v>
      </c>
      <c r="T455" s="171">
        <v>6915</v>
      </c>
      <c r="U455" s="173">
        <v>5064422</v>
      </c>
      <c r="V455" s="173">
        <v>9731635</v>
      </c>
      <c r="W455" s="174">
        <v>44255</v>
      </c>
      <c r="X455" s="175" t="s">
        <v>7879</v>
      </c>
      <c r="Y455" s="175" t="s">
        <v>7880</v>
      </c>
      <c r="Z455" s="175" t="s">
        <v>8042</v>
      </c>
    </row>
    <row r="456" spans="1:26" s="187" customFormat="1" ht="24.75" customHeight="1" x14ac:dyDescent="0.2">
      <c r="A456" s="171" t="s">
        <v>8328</v>
      </c>
      <c r="B456" s="175">
        <v>721694003</v>
      </c>
      <c r="C456" s="171" t="s">
        <v>81</v>
      </c>
      <c r="D456" s="171" t="s">
        <v>1512</v>
      </c>
      <c r="E456" s="171" t="s">
        <v>7565</v>
      </c>
      <c r="F456" s="171" t="s">
        <v>1513</v>
      </c>
      <c r="G456" s="171" t="s">
        <v>7566</v>
      </c>
      <c r="H456" s="171" t="s">
        <v>1885</v>
      </c>
      <c r="I456" s="171" t="s">
        <v>7567</v>
      </c>
      <c r="J456" s="171" t="s">
        <v>1514</v>
      </c>
      <c r="K456" s="171" t="s">
        <v>1515</v>
      </c>
      <c r="L456" s="171" t="s">
        <v>630</v>
      </c>
      <c r="M456" s="171" t="s">
        <v>205</v>
      </c>
      <c r="N456" s="171" t="s">
        <v>1516</v>
      </c>
      <c r="O456" s="171" t="s">
        <v>1517</v>
      </c>
      <c r="P456" s="171">
        <v>0</v>
      </c>
      <c r="Q456" s="171">
        <v>93401</v>
      </c>
      <c r="R456" s="171" t="s">
        <v>7568</v>
      </c>
      <c r="S456" s="172">
        <v>37970</v>
      </c>
      <c r="T456" s="171">
        <v>6915</v>
      </c>
      <c r="U456" s="173">
        <v>13619944</v>
      </c>
      <c r="V456" s="173">
        <v>23002407</v>
      </c>
      <c r="W456" s="174">
        <v>44255</v>
      </c>
      <c r="X456" s="175" t="s">
        <v>7879</v>
      </c>
      <c r="Y456" s="175" t="s">
        <v>7880</v>
      </c>
      <c r="Z456" s="175" t="s">
        <v>8043</v>
      </c>
    </row>
    <row r="457" spans="1:26" s="187" customFormat="1" ht="24.75" customHeight="1" x14ac:dyDescent="0.2">
      <c r="A457" s="171" t="s">
        <v>8328</v>
      </c>
      <c r="B457" s="175">
        <v>721694003</v>
      </c>
      <c r="C457" s="171" t="s">
        <v>81</v>
      </c>
      <c r="D457" s="171" t="s">
        <v>1512</v>
      </c>
      <c r="E457" s="171" t="s">
        <v>7565</v>
      </c>
      <c r="F457" s="171" t="s">
        <v>1513</v>
      </c>
      <c r="G457" s="171" t="s">
        <v>7566</v>
      </c>
      <c r="H457" s="171" t="s">
        <v>1885</v>
      </c>
      <c r="I457" s="171" t="s">
        <v>7567</v>
      </c>
      <c r="J457" s="171" t="s">
        <v>1514</v>
      </c>
      <c r="K457" s="171" t="s">
        <v>1515</v>
      </c>
      <c r="L457" s="171" t="s">
        <v>630</v>
      </c>
      <c r="M457" s="171" t="s">
        <v>205</v>
      </c>
      <c r="N457" s="171" t="s">
        <v>1516</v>
      </c>
      <c r="O457" s="171" t="s">
        <v>1517</v>
      </c>
      <c r="P457" s="171">
        <v>0</v>
      </c>
      <c r="Q457" s="171">
        <v>93401</v>
      </c>
      <c r="R457" s="171" t="s">
        <v>7568</v>
      </c>
      <c r="S457" s="172">
        <v>37970</v>
      </c>
      <c r="T457" s="171">
        <v>6915</v>
      </c>
      <c r="U457" s="173">
        <v>9687259</v>
      </c>
      <c r="V457" s="173">
        <v>29610112</v>
      </c>
      <c r="W457" s="174">
        <v>44255</v>
      </c>
      <c r="X457" s="175" t="s">
        <v>7879</v>
      </c>
      <c r="Y457" s="175" t="s">
        <v>7880</v>
      </c>
      <c r="Z457" s="175" t="s">
        <v>7881</v>
      </c>
    </row>
    <row r="458" spans="1:26" s="187" customFormat="1" ht="24.75" customHeight="1" x14ac:dyDescent="0.2">
      <c r="A458" s="171" t="s">
        <v>8328</v>
      </c>
      <c r="B458" s="175">
        <v>721694003</v>
      </c>
      <c r="C458" s="171" t="s">
        <v>81</v>
      </c>
      <c r="D458" s="171" t="s">
        <v>1512</v>
      </c>
      <c r="E458" s="171" t="s">
        <v>7565</v>
      </c>
      <c r="F458" s="171" t="s">
        <v>1513</v>
      </c>
      <c r="G458" s="171" t="s">
        <v>7566</v>
      </c>
      <c r="H458" s="171" t="s">
        <v>1885</v>
      </c>
      <c r="I458" s="171" t="s">
        <v>7567</v>
      </c>
      <c r="J458" s="171" t="s">
        <v>1514</v>
      </c>
      <c r="K458" s="171" t="s">
        <v>1515</v>
      </c>
      <c r="L458" s="171" t="s">
        <v>630</v>
      </c>
      <c r="M458" s="171" t="s">
        <v>205</v>
      </c>
      <c r="N458" s="171" t="s">
        <v>1516</v>
      </c>
      <c r="O458" s="171" t="s">
        <v>1517</v>
      </c>
      <c r="P458" s="171">
        <v>0</v>
      </c>
      <c r="Q458" s="171">
        <v>93401</v>
      </c>
      <c r="R458" s="171" t="s">
        <v>7568</v>
      </c>
      <c r="S458" s="172">
        <v>37970</v>
      </c>
      <c r="T458" s="171">
        <v>6915</v>
      </c>
      <c r="U458" s="173">
        <v>6206400</v>
      </c>
      <c r="V458" s="173">
        <v>12723120</v>
      </c>
      <c r="W458" s="174">
        <v>44255</v>
      </c>
      <c r="X458" s="175" t="s">
        <v>7879</v>
      </c>
      <c r="Y458" s="175" t="s">
        <v>7880</v>
      </c>
      <c r="Z458" s="175" t="s">
        <v>8044</v>
      </c>
    </row>
    <row r="459" spans="1:26" s="187" customFormat="1" ht="24.75" customHeight="1" x14ac:dyDescent="0.2">
      <c r="A459" s="171" t="s">
        <v>8328</v>
      </c>
      <c r="B459" s="175">
        <v>721694003</v>
      </c>
      <c r="C459" s="171" t="s">
        <v>81</v>
      </c>
      <c r="D459" s="171" t="s">
        <v>1512</v>
      </c>
      <c r="E459" s="171" t="s">
        <v>7565</v>
      </c>
      <c r="F459" s="171" t="s">
        <v>1513</v>
      </c>
      <c r="G459" s="171" t="s">
        <v>7566</v>
      </c>
      <c r="H459" s="171" t="s">
        <v>1885</v>
      </c>
      <c r="I459" s="171" t="s">
        <v>7567</v>
      </c>
      <c r="J459" s="171" t="s">
        <v>1514</v>
      </c>
      <c r="K459" s="171" t="s">
        <v>1515</v>
      </c>
      <c r="L459" s="171" t="s">
        <v>630</v>
      </c>
      <c r="M459" s="171" t="s">
        <v>205</v>
      </c>
      <c r="N459" s="171" t="s">
        <v>1516</v>
      </c>
      <c r="O459" s="171" t="s">
        <v>1517</v>
      </c>
      <c r="P459" s="171">
        <v>0</v>
      </c>
      <c r="Q459" s="171">
        <v>93401</v>
      </c>
      <c r="R459" s="171" t="s">
        <v>7568</v>
      </c>
      <c r="S459" s="172">
        <v>37970</v>
      </c>
      <c r="T459" s="171">
        <v>6915</v>
      </c>
      <c r="U459" s="173">
        <v>15391872</v>
      </c>
      <c r="V459" s="173">
        <v>30783744</v>
      </c>
      <c r="W459" s="174">
        <v>44255</v>
      </c>
      <c r="X459" s="175" t="s">
        <v>7879</v>
      </c>
      <c r="Y459" s="175" t="s">
        <v>7880</v>
      </c>
      <c r="Z459" s="175" t="s">
        <v>7905</v>
      </c>
    </row>
    <row r="460" spans="1:26" s="187" customFormat="1" ht="24.75" customHeight="1" x14ac:dyDescent="0.2">
      <c r="A460" s="171" t="s">
        <v>8328</v>
      </c>
      <c r="B460" s="175">
        <v>721694003</v>
      </c>
      <c r="C460" s="171" t="s">
        <v>81</v>
      </c>
      <c r="D460" s="171" t="s">
        <v>1512</v>
      </c>
      <c r="E460" s="171" t="s">
        <v>7565</v>
      </c>
      <c r="F460" s="171" t="s">
        <v>1513</v>
      </c>
      <c r="G460" s="171" t="s">
        <v>7566</v>
      </c>
      <c r="H460" s="171" t="s">
        <v>1885</v>
      </c>
      <c r="I460" s="171" t="s">
        <v>7567</v>
      </c>
      <c r="J460" s="171" t="s">
        <v>1514</v>
      </c>
      <c r="K460" s="171" t="s">
        <v>1515</v>
      </c>
      <c r="L460" s="171" t="s">
        <v>630</v>
      </c>
      <c r="M460" s="171" t="s">
        <v>205</v>
      </c>
      <c r="N460" s="171" t="s">
        <v>1516</v>
      </c>
      <c r="O460" s="171" t="s">
        <v>1517</v>
      </c>
      <c r="P460" s="171">
        <v>0</v>
      </c>
      <c r="Q460" s="171">
        <v>93401</v>
      </c>
      <c r="R460" s="171" t="s">
        <v>7568</v>
      </c>
      <c r="S460" s="172">
        <v>37970</v>
      </c>
      <c r="T460" s="171">
        <v>6915</v>
      </c>
      <c r="U460" s="173">
        <v>67515170</v>
      </c>
      <c r="V460" s="173">
        <v>120790657</v>
      </c>
      <c r="W460" s="174">
        <v>44255</v>
      </c>
      <c r="X460" s="175" t="s">
        <v>7879</v>
      </c>
      <c r="Y460" s="175" t="s">
        <v>7880</v>
      </c>
      <c r="Z460" s="175" t="s">
        <v>7928</v>
      </c>
    </row>
    <row r="461" spans="1:26" s="187" customFormat="1" ht="24.75" customHeight="1" x14ac:dyDescent="0.2">
      <c r="A461" s="171" t="s">
        <v>8328</v>
      </c>
      <c r="B461" s="175">
        <v>721694003</v>
      </c>
      <c r="C461" s="171" t="s">
        <v>81</v>
      </c>
      <c r="D461" s="171" t="s">
        <v>1512</v>
      </c>
      <c r="E461" s="171" t="s">
        <v>7565</v>
      </c>
      <c r="F461" s="171" t="s">
        <v>1513</v>
      </c>
      <c r="G461" s="171" t="s">
        <v>7566</v>
      </c>
      <c r="H461" s="171" t="s">
        <v>1885</v>
      </c>
      <c r="I461" s="171" t="s">
        <v>7567</v>
      </c>
      <c r="J461" s="171" t="s">
        <v>1514</v>
      </c>
      <c r="K461" s="171" t="s">
        <v>1515</v>
      </c>
      <c r="L461" s="171" t="s">
        <v>630</v>
      </c>
      <c r="M461" s="171" t="s">
        <v>205</v>
      </c>
      <c r="N461" s="171" t="s">
        <v>1516</v>
      </c>
      <c r="O461" s="171" t="s">
        <v>1517</v>
      </c>
      <c r="P461" s="171">
        <v>0</v>
      </c>
      <c r="Q461" s="171">
        <v>93401</v>
      </c>
      <c r="R461" s="171" t="s">
        <v>7568</v>
      </c>
      <c r="S461" s="172">
        <v>37970</v>
      </c>
      <c r="T461" s="171">
        <v>6915</v>
      </c>
      <c r="U461" s="173">
        <v>7375272</v>
      </c>
      <c r="V461" s="173">
        <v>14429880</v>
      </c>
      <c r="W461" s="174">
        <v>44255</v>
      </c>
      <c r="X461" s="175" t="s">
        <v>7879</v>
      </c>
      <c r="Y461" s="175" t="s">
        <v>7880</v>
      </c>
      <c r="Z461" s="175" t="s">
        <v>7931</v>
      </c>
    </row>
    <row r="462" spans="1:26" s="187" customFormat="1" ht="24.75" customHeight="1" x14ac:dyDescent="0.2">
      <c r="A462" s="171" t="s">
        <v>8328</v>
      </c>
      <c r="B462" s="175">
        <v>721694003</v>
      </c>
      <c r="C462" s="171" t="s">
        <v>81</v>
      </c>
      <c r="D462" s="171" t="s">
        <v>1512</v>
      </c>
      <c r="E462" s="171" t="s">
        <v>7565</v>
      </c>
      <c r="F462" s="171" t="s">
        <v>1513</v>
      </c>
      <c r="G462" s="171" t="s">
        <v>7566</v>
      </c>
      <c r="H462" s="171" t="s">
        <v>1885</v>
      </c>
      <c r="I462" s="171" t="s">
        <v>7567</v>
      </c>
      <c r="J462" s="171" t="s">
        <v>1514</v>
      </c>
      <c r="K462" s="171" t="s">
        <v>1515</v>
      </c>
      <c r="L462" s="171" t="s">
        <v>630</v>
      </c>
      <c r="M462" s="171" t="s">
        <v>205</v>
      </c>
      <c r="N462" s="171" t="s">
        <v>1516</v>
      </c>
      <c r="O462" s="171" t="s">
        <v>1517</v>
      </c>
      <c r="P462" s="171">
        <v>0</v>
      </c>
      <c r="Q462" s="171">
        <v>93401</v>
      </c>
      <c r="R462" s="171" t="s">
        <v>7568</v>
      </c>
      <c r="S462" s="172">
        <v>37970</v>
      </c>
      <c r="T462" s="171">
        <v>6915</v>
      </c>
      <c r="U462" s="173">
        <v>0</v>
      </c>
      <c r="V462" s="173">
        <v>7758000</v>
      </c>
      <c r="W462" s="174">
        <v>44255</v>
      </c>
      <c r="X462" s="175" t="s">
        <v>7879</v>
      </c>
      <c r="Y462" s="175" t="s">
        <v>7880</v>
      </c>
      <c r="Z462" s="175" t="s">
        <v>7933</v>
      </c>
    </row>
    <row r="463" spans="1:26" s="187" customFormat="1" ht="24.75" customHeight="1" x14ac:dyDescent="0.2">
      <c r="A463" s="171" t="s">
        <v>8328</v>
      </c>
      <c r="B463" s="175">
        <v>721694003</v>
      </c>
      <c r="C463" s="171" t="s">
        <v>81</v>
      </c>
      <c r="D463" s="171" t="s">
        <v>1512</v>
      </c>
      <c r="E463" s="171" t="s">
        <v>7565</v>
      </c>
      <c r="F463" s="171" t="s">
        <v>1513</v>
      </c>
      <c r="G463" s="171" t="s">
        <v>7566</v>
      </c>
      <c r="H463" s="171" t="s">
        <v>1885</v>
      </c>
      <c r="I463" s="171" t="s">
        <v>7567</v>
      </c>
      <c r="J463" s="171" t="s">
        <v>1514</v>
      </c>
      <c r="K463" s="171" t="s">
        <v>1515</v>
      </c>
      <c r="L463" s="171" t="s">
        <v>630</v>
      </c>
      <c r="M463" s="171" t="s">
        <v>205</v>
      </c>
      <c r="N463" s="171" t="s">
        <v>1516</v>
      </c>
      <c r="O463" s="171" t="s">
        <v>1517</v>
      </c>
      <c r="P463" s="171">
        <v>0</v>
      </c>
      <c r="Q463" s="171">
        <v>93401</v>
      </c>
      <c r="R463" s="171" t="s">
        <v>7568</v>
      </c>
      <c r="S463" s="172">
        <v>37970</v>
      </c>
      <c r="T463" s="171">
        <v>6915</v>
      </c>
      <c r="U463" s="173">
        <v>6206400</v>
      </c>
      <c r="V463" s="173">
        <v>12412800</v>
      </c>
      <c r="W463" s="174">
        <v>44255</v>
      </c>
      <c r="X463" s="175" t="s">
        <v>7879</v>
      </c>
      <c r="Y463" s="175" t="s">
        <v>7880</v>
      </c>
      <c r="Z463" s="175" t="s">
        <v>7887</v>
      </c>
    </row>
    <row r="464" spans="1:26" s="187" customFormat="1" ht="24.75" customHeight="1" x14ac:dyDescent="0.2">
      <c r="A464" s="171" t="s">
        <v>8328</v>
      </c>
      <c r="B464" s="175">
        <v>721694003</v>
      </c>
      <c r="C464" s="171" t="s">
        <v>81</v>
      </c>
      <c r="D464" s="171" t="s">
        <v>1512</v>
      </c>
      <c r="E464" s="171" t="s">
        <v>7565</v>
      </c>
      <c r="F464" s="171" t="s">
        <v>1513</v>
      </c>
      <c r="G464" s="171" t="s">
        <v>7566</v>
      </c>
      <c r="H464" s="171" t="s">
        <v>1885</v>
      </c>
      <c r="I464" s="171" t="s">
        <v>7567</v>
      </c>
      <c r="J464" s="171" t="s">
        <v>1514</v>
      </c>
      <c r="K464" s="171" t="s">
        <v>1515</v>
      </c>
      <c r="L464" s="171" t="s">
        <v>630</v>
      </c>
      <c r="M464" s="171" t="s">
        <v>205</v>
      </c>
      <c r="N464" s="171" t="s">
        <v>1516</v>
      </c>
      <c r="O464" s="171" t="s">
        <v>1517</v>
      </c>
      <c r="P464" s="171">
        <v>0</v>
      </c>
      <c r="Q464" s="171">
        <v>93401</v>
      </c>
      <c r="R464" s="171" t="s">
        <v>7568</v>
      </c>
      <c r="S464" s="172">
        <v>37970</v>
      </c>
      <c r="T464" s="171">
        <v>6915</v>
      </c>
      <c r="U464" s="173">
        <v>8016600</v>
      </c>
      <c r="V464" s="173">
        <v>27909836</v>
      </c>
      <c r="W464" s="174">
        <v>44255</v>
      </c>
      <c r="X464" s="175" t="s">
        <v>7879</v>
      </c>
      <c r="Y464" s="175" t="s">
        <v>7880</v>
      </c>
      <c r="Z464" s="175" t="s">
        <v>7899</v>
      </c>
    </row>
    <row r="465" spans="1:26" s="187" customFormat="1" ht="24.75" customHeight="1" x14ac:dyDescent="0.2">
      <c r="A465" s="171" t="s">
        <v>8328</v>
      </c>
      <c r="B465" s="175">
        <v>721694003</v>
      </c>
      <c r="C465" s="171" t="s">
        <v>81</v>
      </c>
      <c r="D465" s="171" t="s">
        <v>1512</v>
      </c>
      <c r="E465" s="171" t="s">
        <v>7565</v>
      </c>
      <c r="F465" s="171" t="s">
        <v>1513</v>
      </c>
      <c r="G465" s="171" t="s">
        <v>7566</v>
      </c>
      <c r="H465" s="171" t="s">
        <v>1885</v>
      </c>
      <c r="I465" s="171" t="s">
        <v>7567</v>
      </c>
      <c r="J465" s="171" t="s">
        <v>1514</v>
      </c>
      <c r="K465" s="171" t="s">
        <v>1515</v>
      </c>
      <c r="L465" s="171" t="s">
        <v>630</v>
      </c>
      <c r="M465" s="171" t="s">
        <v>205</v>
      </c>
      <c r="N465" s="171" t="s">
        <v>1516</v>
      </c>
      <c r="O465" s="171" t="s">
        <v>1517</v>
      </c>
      <c r="P465" s="171">
        <v>0</v>
      </c>
      <c r="Q465" s="171">
        <v>93401</v>
      </c>
      <c r="R465" s="171" t="s">
        <v>7568</v>
      </c>
      <c r="S465" s="172">
        <v>37970</v>
      </c>
      <c r="T465" s="171">
        <v>6915</v>
      </c>
      <c r="U465" s="173">
        <v>23716724</v>
      </c>
      <c r="V465" s="173">
        <v>47683249</v>
      </c>
      <c r="W465" s="174">
        <v>44255</v>
      </c>
      <c r="X465" s="175" t="s">
        <v>7879</v>
      </c>
      <c r="Y465" s="175" t="s">
        <v>7880</v>
      </c>
      <c r="Z465" s="175" t="s">
        <v>8045</v>
      </c>
    </row>
    <row r="466" spans="1:26" s="187" customFormat="1" ht="24.75" customHeight="1" x14ac:dyDescent="0.2">
      <c r="A466" s="171" t="s">
        <v>8328</v>
      </c>
      <c r="B466" s="175">
        <v>721694003</v>
      </c>
      <c r="C466" s="171" t="s">
        <v>81</v>
      </c>
      <c r="D466" s="171" t="s">
        <v>1512</v>
      </c>
      <c r="E466" s="171" t="s">
        <v>7565</v>
      </c>
      <c r="F466" s="171" t="s">
        <v>1513</v>
      </c>
      <c r="G466" s="171" t="s">
        <v>7566</v>
      </c>
      <c r="H466" s="171" t="s">
        <v>1885</v>
      </c>
      <c r="I466" s="171" t="s">
        <v>7567</v>
      </c>
      <c r="J466" s="171" t="s">
        <v>1514</v>
      </c>
      <c r="K466" s="171" t="s">
        <v>1515</v>
      </c>
      <c r="L466" s="171" t="s">
        <v>630</v>
      </c>
      <c r="M466" s="171" t="s">
        <v>205</v>
      </c>
      <c r="N466" s="171" t="s">
        <v>1516</v>
      </c>
      <c r="O466" s="171" t="s">
        <v>1517</v>
      </c>
      <c r="P466" s="171">
        <v>0</v>
      </c>
      <c r="Q466" s="171">
        <v>93401</v>
      </c>
      <c r="R466" s="171" t="s">
        <v>7568</v>
      </c>
      <c r="S466" s="172">
        <v>37970</v>
      </c>
      <c r="T466" s="171">
        <v>6915</v>
      </c>
      <c r="U466" s="173">
        <v>3177987</v>
      </c>
      <c r="V466" s="173">
        <v>6355974</v>
      </c>
      <c r="W466" s="174">
        <v>44255</v>
      </c>
      <c r="X466" s="175" t="s">
        <v>7879</v>
      </c>
      <c r="Y466" s="175" t="s">
        <v>7880</v>
      </c>
      <c r="Z466" s="175" t="s">
        <v>7938</v>
      </c>
    </row>
    <row r="467" spans="1:26" s="187" customFormat="1" ht="24.75" customHeight="1" x14ac:dyDescent="0.2">
      <c r="A467" s="171" t="s">
        <v>8328</v>
      </c>
      <c r="B467" s="175">
        <v>721694003</v>
      </c>
      <c r="C467" s="171" t="s">
        <v>81</v>
      </c>
      <c r="D467" s="171" t="s">
        <v>1512</v>
      </c>
      <c r="E467" s="171" t="s">
        <v>7565</v>
      </c>
      <c r="F467" s="171" t="s">
        <v>1513</v>
      </c>
      <c r="G467" s="171" t="s">
        <v>7566</v>
      </c>
      <c r="H467" s="171" t="s">
        <v>1885</v>
      </c>
      <c r="I467" s="171" t="s">
        <v>7567</v>
      </c>
      <c r="J467" s="171" t="s">
        <v>1514</v>
      </c>
      <c r="K467" s="171" t="s">
        <v>1515</v>
      </c>
      <c r="L467" s="171" t="s">
        <v>630</v>
      </c>
      <c r="M467" s="171" t="s">
        <v>205</v>
      </c>
      <c r="N467" s="171" t="s">
        <v>1516</v>
      </c>
      <c r="O467" s="171" t="s">
        <v>1517</v>
      </c>
      <c r="P467" s="171">
        <v>0</v>
      </c>
      <c r="Q467" s="171">
        <v>93401</v>
      </c>
      <c r="R467" s="171" t="s">
        <v>7568</v>
      </c>
      <c r="S467" s="172">
        <v>37970</v>
      </c>
      <c r="T467" s="171">
        <v>6915</v>
      </c>
      <c r="U467" s="173">
        <v>33307680</v>
      </c>
      <c r="V467" s="173">
        <v>66770520</v>
      </c>
      <c r="W467" s="174">
        <v>44255</v>
      </c>
      <c r="X467" s="175" t="s">
        <v>7879</v>
      </c>
      <c r="Y467" s="175" t="s">
        <v>7880</v>
      </c>
      <c r="Z467" s="175" t="s">
        <v>7888</v>
      </c>
    </row>
    <row r="468" spans="1:26" s="187" customFormat="1" ht="24.75" customHeight="1" x14ac:dyDescent="0.2">
      <c r="A468" s="171" t="s">
        <v>8328</v>
      </c>
      <c r="B468" s="175">
        <v>721694003</v>
      </c>
      <c r="C468" s="171" t="s">
        <v>81</v>
      </c>
      <c r="D468" s="171" t="s">
        <v>1512</v>
      </c>
      <c r="E468" s="171" t="s">
        <v>7565</v>
      </c>
      <c r="F468" s="171" t="s">
        <v>1513</v>
      </c>
      <c r="G468" s="171" t="s">
        <v>7566</v>
      </c>
      <c r="H468" s="171" t="s">
        <v>1885</v>
      </c>
      <c r="I468" s="171" t="s">
        <v>7567</v>
      </c>
      <c r="J468" s="171" t="s">
        <v>1514</v>
      </c>
      <c r="K468" s="171" t="s">
        <v>1515</v>
      </c>
      <c r="L468" s="171" t="s">
        <v>630</v>
      </c>
      <c r="M468" s="171" t="s">
        <v>205</v>
      </c>
      <c r="N468" s="171" t="s">
        <v>1516</v>
      </c>
      <c r="O468" s="171" t="s">
        <v>1517</v>
      </c>
      <c r="P468" s="171">
        <v>0</v>
      </c>
      <c r="Q468" s="171">
        <v>93401</v>
      </c>
      <c r="R468" s="171" t="s">
        <v>7568</v>
      </c>
      <c r="S468" s="172">
        <v>37970</v>
      </c>
      <c r="T468" s="171">
        <v>6915</v>
      </c>
      <c r="U468" s="173">
        <v>9619920</v>
      </c>
      <c r="V468" s="173">
        <v>19239840</v>
      </c>
      <c r="W468" s="174">
        <v>44255</v>
      </c>
      <c r="X468" s="175" t="s">
        <v>7879</v>
      </c>
      <c r="Y468" s="175" t="s">
        <v>7880</v>
      </c>
      <c r="Z468" s="175" t="s">
        <v>7939</v>
      </c>
    </row>
    <row r="469" spans="1:26" s="187" customFormat="1" ht="24.75" customHeight="1" x14ac:dyDescent="0.2">
      <c r="A469" s="171" t="s">
        <v>8328</v>
      </c>
      <c r="B469" s="175">
        <v>721694003</v>
      </c>
      <c r="C469" s="171" t="s">
        <v>81</v>
      </c>
      <c r="D469" s="171" t="s">
        <v>1512</v>
      </c>
      <c r="E469" s="171" t="s">
        <v>7565</v>
      </c>
      <c r="F469" s="171" t="s">
        <v>1513</v>
      </c>
      <c r="G469" s="171" t="s">
        <v>7566</v>
      </c>
      <c r="H469" s="171" t="s">
        <v>1885</v>
      </c>
      <c r="I469" s="171" t="s">
        <v>7567</v>
      </c>
      <c r="J469" s="171" t="s">
        <v>1514</v>
      </c>
      <c r="K469" s="171" t="s">
        <v>1515</v>
      </c>
      <c r="L469" s="171" t="s">
        <v>630</v>
      </c>
      <c r="M469" s="171" t="s">
        <v>205</v>
      </c>
      <c r="N469" s="171" t="s">
        <v>1516</v>
      </c>
      <c r="O469" s="171" t="s">
        <v>1517</v>
      </c>
      <c r="P469" s="171">
        <v>0</v>
      </c>
      <c r="Q469" s="171">
        <v>93401</v>
      </c>
      <c r="R469" s="171" t="s">
        <v>7568</v>
      </c>
      <c r="S469" s="172">
        <v>37970</v>
      </c>
      <c r="T469" s="171">
        <v>6915</v>
      </c>
      <c r="U469" s="173">
        <v>16033200</v>
      </c>
      <c r="V469" s="173">
        <v>32066400</v>
      </c>
      <c r="W469" s="174">
        <v>44255</v>
      </c>
      <c r="X469" s="175" t="s">
        <v>7879</v>
      </c>
      <c r="Y469" s="175" t="s">
        <v>7880</v>
      </c>
      <c r="Z469" s="175" t="s">
        <v>7889</v>
      </c>
    </row>
    <row r="470" spans="1:26" s="187" customFormat="1" ht="24.75" customHeight="1" x14ac:dyDescent="0.2">
      <c r="A470" s="171" t="s">
        <v>8329</v>
      </c>
      <c r="B470" s="175">
        <v>725129009</v>
      </c>
      <c r="C470" s="171" t="s">
        <v>81</v>
      </c>
      <c r="D470" s="171" t="s">
        <v>908</v>
      </c>
      <c r="E470" s="171" t="s">
        <v>7569</v>
      </c>
      <c r="F470" s="171" t="s">
        <v>909</v>
      </c>
      <c r="G470" s="171" t="s">
        <v>7570</v>
      </c>
      <c r="H470" s="171" t="s">
        <v>135</v>
      </c>
      <c r="I470" s="171" t="s">
        <v>6750</v>
      </c>
      <c r="J470" s="171" t="s">
        <v>910</v>
      </c>
      <c r="K470" s="171" t="s">
        <v>911</v>
      </c>
      <c r="L470" s="171" t="s">
        <v>6171</v>
      </c>
      <c r="M470" s="171" t="s">
        <v>638</v>
      </c>
      <c r="N470" s="171" t="s">
        <v>6247</v>
      </c>
      <c r="O470" s="171" t="s">
        <v>6248</v>
      </c>
      <c r="P470" s="171">
        <v>0</v>
      </c>
      <c r="Q470" s="171" t="s">
        <v>419</v>
      </c>
      <c r="R470" s="171" t="s">
        <v>7571</v>
      </c>
      <c r="S470" s="172">
        <v>37970</v>
      </c>
      <c r="T470" s="171">
        <v>6926</v>
      </c>
      <c r="U470" s="173">
        <v>5242684</v>
      </c>
      <c r="V470" s="173">
        <v>10383652</v>
      </c>
      <c r="W470" s="174">
        <v>44255</v>
      </c>
      <c r="X470" s="175" t="s">
        <v>7879</v>
      </c>
      <c r="Y470" s="175" t="s">
        <v>7880</v>
      </c>
      <c r="Z470" s="175" t="s">
        <v>7993</v>
      </c>
    </row>
    <row r="471" spans="1:26" s="187" customFormat="1" ht="24.75" customHeight="1" x14ac:dyDescent="0.2">
      <c r="A471" s="171" t="s">
        <v>8329</v>
      </c>
      <c r="B471" s="175">
        <v>725129009</v>
      </c>
      <c r="C471" s="171" t="s">
        <v>81</v>
      </c>
      <c r="D471" s="171" t="s">
        <v>908</v>
      </c>
      <c r="E471" s="171" t="s">
        <v>7569</v>
      </c>
      <c r="F471" s="171" t="s">
        <v>909</v>
      </c>
      <c r="G471" s="171" t="s">
        <v>7570</v>
      </c>
      <c r="H471" s="171" t="s">
        <v>135</v>
      </c>
      <c r="I471" s="171" t="s">
        <v>6750</v>
      </c>
      <c r="J471" s="171" t="s">
        <v>910</v>
      </c>
      <c r="K471" s="171" t="s">
        <v>911</v>
      </c>
      <c r="L471" s="171" t="s">
        <v>6171</v>
      </c>
      <c r="M471" s="171" t="s">
        <v>638</v>
      </c>
      <c r="N471" s="171" t="s">
        <v>6247</v>
      </c>
      <c r="O471" s="171" t="s">
        <v>6248</v>
      </c>
      <c r="P471" s="171">
        <v>0</v>
      </c>
      <c r="Q471" s="171" t="s">
        <v>419</v>
      </c>
      <c r="R471" s="171" t="s">
        <v>7571</v>
      </c>
      <c r="S471" s="172">
        <v>37970</v>
      </c>
      <c r="T471" s="171">
        <v>6926</v>
      </c>
      <c r="U471" s="173">
        <v>23969289</v>
      </c>
      <c r="V471" s="173">
        <v>66293489</v>
      </c>
      <c r="W471" s="174">
        <v>44255</v>
      </c>
      <c r="X471" s="175" t="s">
        <v>7879</v>
      </c>
      <c r="Y471" s="175" t="s">
        <v>7880</v>
      </c>
      <c r="Z471" s="175" t="s">
        <v>7899</v>
      </c>
    </row>
    <row r="472" spans="1:26" s="187" customFormat="1" ht="24.75" customHeight="1" x14ac:dyDescent="0.2">
      <c r="A472" s="171" t="s">
        <v>8330</v>
      </c>
      <c r="B472" s="175">
        <v>728623004</v>
      </c>
      <c r="C472" s="171" t="s">
        <v>4313</v>
      </c>
      <c r="D472" s="171" t="s">
        <v>4406</v>
      </c>
      <c r="E472" s="171" t="s">
        <v>7640</v>
      </c>
      <c r="F472" s="171" t="s">
        <v>4405</v>
      </c>
      <c r="G472" s="171" t="s">
        <v>7666</v>
      </c>
      <c r="H472" s="171" t="s">
        <v>1651</v>
      </c>
      <c r="I472" s="171" t="s">
        <v>7641</v>
      </c>
      <c r="J472" s="171" t="s">
        <v>4407</v>
      </c>
      <c r="K472" s="171" t="s">
        <v>4408</v>
      </c>
      <c r="L472" s="171" t="s">
        <v>630</v>
      </c>
      <c r="M472" s="171" t="s">
        <v>3901</v>
      </c>
      <c r="N472" s="171" t="s">
        <v>4409</v>
      </c>
      <c r="O472" s="171">
        <v>0</v>
      </c>
      <c r="P472" s="171">
        <v>0</v>
      </c>
      <c r="Q472" s="171" t="s">
        <v>419</v>
      </c>
      <c r="R472" s="171" t="s">
        <v>7695</v>
      </c>
      <c r="S472" s="172">
        <v>37970</v>
      </c>
      <c r="T472" s="171">
        <v>6931</v>
      </c>
      <c r="U472" s="173">
        <v>11158072</v>
      </c>
      <c r="V472" s="173">
        <v>22895925</v>
      </c>
      <c r="W472" s="174">
        <v>44255</v>
      </c>
      <c r="X472" s="175" t="s">
        <v>7879</v>
      </c>
      <c r="Y472" s="175" t="s">
        <v>7880</v>
      </c>
      <c r="Z472" s="175" t="s">
        <v>7933</v>
      </c>
    </row>
    <row r="473" spans="1:26" s="187" customFormat="1" ht="24.75" customHeight="1" x14ac:dyDescent="0.2">
      <c r="A473" s="171" t="s">
        <v>8331</v>
      </c>
      <c r="B473" s="175">
        <v>712782005</v>
      </c>
      <c r="C473" s="171" t="s">
        <v>81</v>
      </c>
      <c r="D473" s="171" t="s">
        <v>558</v>
      </c>
      <c r="E473" s="171" t="s">
        <v>559</v>
      </c>
      <c r="F473" s="171" t="s">
        <v>560</v>
      </c>
      <c r="G473" s="171" t="s">
        <v>6892</v>
      </c>
      <c r="H473" s="171" t="s">
        <v>561</v>
      </c>
      <c r="I473" s="171" t="s">
        <v>6893</v>
      </c>
      <c r="J473" s="171" t="s">
        <v>6894</v>
      </c>
      <c r="K473" s="171" t="s">
        <v>6895</v>
      </c>
      <c r="L473" s="171" t="s">
        <v>6168</v>
      </c>
      <c r="M473" s="171" t="s">
        <v>564</v>
      </c>
      <c r="N473" s="171" t="s">
        <v>563</v>
      </c>
      <c r="O473" s="171" t="s">
        <v>562</v>
      </c>
      <c r="P473" s="171">
        <v>0</v>
      </c>
      <c r="Q473" s="171" t="s">
        <v>419</v>
      </c>
      <c r="R473" s="171" t="s">
        <v>6896</v>
      </c>
      <c r="S473" s="172">
        <v>37970</v>
      </c>
      <c r="T473" s="171">
        <v>6934</v>
      </c>
      <c r="U473" s="173">
        <v>29857740</v>
      </c>
      <c r="V473" s="173">
        <v>58254305</v>
      </c>
      <c r="W473" s="174">
        <v>44255</v>
      </c>
      <c r="X473" s="175" t="s">
        <v>7879</v>
      </c>
      <c r="Y473" s="175" t="s">
        <v>7880</v>
      </c>
      <c r="Z473" s="175" t="s">
        <v>7911</v>
      </c>
    </row>
    <row r="474" spans="1:26" s="187" customFormat="1" ht="24.75" customHeight="1" x14ac:dyDescent="0.2">
      <c r="A474" s="171" t="s">
        <v>8332</v>
      </c>
      <c r="B474" s="175">
        <v>725984006</v>
      </c>
      <c r="C474" s="171" t="s">
        <v>53</v>
      </c>
      <c r="D474" s="171" t="s">
        <v>1121</v>
      </c>
      <c r="E474" s="171" t="s">
        <v>1122</v>
      </c>
      <c r="F474" s="171" t="s">
        <v>1123</v>
      </c>
      <c r="G474" s="171" t="s">
        <v>6961</v>
      </c>
      <c r="H474" s="171" t="s">
        <v>1117</v>
      </c>
      <c r="I474" s="171" t="s">
        <v>6962</v>
      </c>
      <c r="J474" s="171" t="s">
        <v>1124</v>
      </c>
      <c r="K474" s="171" t="s">
        <v>1125</v>
      </c>
      <c r="L474" s="171" t="s">
        <v>50</v>
      </c>
      <c r="M474" s="171" t="s">
        <v>672</v>
      </c>
      <c r="N474" s="171" t="s">
        <v>1126</v>
      </c>
      <c r="O474" s="171">
        <v>0</v>
      </c>
      <c r="P474" s="171">
        <v>0</v>
      </c>
      <c r="Q474" s="171">
        <v>93401</v>
      </c>
      <c r="R474" s="171" t="s">
        <v>6966</v>
      </c>
      <c r="S474" s="172">
        <v>37970</v>
      </c>
      <c r="T474" s="171">
        <v>6935</v>
      </c>
      <c r="U474" s="173">
        <v>36557031</v>
      </c>
      <c r="V474" s="173">
        <v>60570859</v>
      </c>
      <c r="W474" s="174">
        <v>44255</v>
      </c>
      <c r="X474" s="175" t="s">
        <v>7879</v>
      </c>
      <c r="Y474" s="175" t="s">
        <v>7880</v>
      </c>
      <c r="Z474" s="175" t="s">
        <v>7946</v>
      </c>
    </row>
    <row r="475" spans="1:26" s="187" customFormat="1" ht="24.75" customHeight="1" x14ac:dyDescent="0.2">
      <c r="A475" s="171" t="s">
        <v>8333</v>
      </c>
      <c r="B475" s="175">
        <v>712800003</v>
      </c>
      <c r="C475" s="171" t="s">
        <v>1579</v>
      </c>
      <c r="D475" s="171" t="s">
        <v>1768</v>
      </c>
      <c r="E475" s="171" t="s">
        <v>7237</v>
      </c>
      <c r="F475" s="171" t="s">
        <v>1769</v>
      </c>
      <c r="G475" s="171" t="s">
        <v>7238</v>
      </c>
      <c r="H475" s="171" t="s">
        <v>1770</v>
      </c>
      <c r="I475" s="171" t="s">
        <v>7239</v>
      </c>
      <c r="J475" s="171" t="s">
        <v>1771</v>
      </c>
      <c r="K475" s="171" t="s">
        <v>1773</v>
      </c>
      <c r="L475" s="171" t="s">
        <v>50</v>
      </c>
      <c r="M475" s="171" t="s">
        <v>852</v>
      </c>
      <c r="N475" s="171" t="s">
        <v>1774</v>
      </c>
      <c r="O475" s="171" t="s">
        <v>1772</v>
      </c>
      <c r="P475" s="171">
        <v>0</v>
      </c>
      <c r="Q475" s="171" t="s">
        <v>48</v>
      </c>
      <c r="R475" s="171" t="s">
        <v>7276</v>
      </c>
      <c r="S475" s="172">
        <v>37970</v>
      </c>
      <c r="T475" s="171">
        <v>6938</v>
      </c>
      <c r="U475" s="173">
        <v>7294400</v>
      </c>
      <c r="V475" s="173">
        <v>11794040</v>
      </c>
      <c r="W475" s="174">
        <v>44255</v>
      </c>
      <c r="X475" s="175" t="s">
        <v>7879</v>
      </c>
      <c r="Y475" s="175" t="s">
        <v>7880</v>
      </c>
      <c r="Z475" s="175" t="s">
        <v>78</v>
      </c>
    </row>
    <row r="476" spans="1:26" s="187" customFormat="1" ht="24.75" customHeight="1" x14ac:dyDescent="0.2">
      <c r="A476" s="171" t="s">
        <v>8334</v>
      </c>
      <c r="B476" s="175">
        <v>726079005</v>
      </c>
      <c r="C476" s="171" t="s">
        <v>53</v>
      </c>
      <c r="D476" s="171" t="s">
        <v>1379</v>
      </c>
      <c r="E476" s="171" t="s">
        <v>7721</v>
      </c>
      <c r="F476" s="171" t="s">
        <v>1380</v>
      </c>
      <c r="G476" s="171" t="s">
        <v>6652</v>
      </c>
      <c r="H476" s="171" t="s">
        <v>1381</v>
      </c>
      <c r="I476" s="171" t="s">
        <v>7649</v>
      </c>
      <c r="J476" s="171" t="s">
        <v>6351</v>
      </c>
      <c r="K476" s="171" t="s">
        <v>1382</v>
      </c>
      <c r="L476" s="171" t="s">
        <v>344</v>
      </c>
      <c r="M476" s="171" t="s">
        <v>1384</v>
      </c>
      <c r="N476" s="171" t="s">
        <v>1383</v>
      </c>
      <c r="O476" s="171" t="s">
        <v>7648</v>
      </c>
      <c r="P476" s="171">
        <v>0</v>
      </c>
      <c r="Q476" s="171" t="s">
        <v>48</v>
      </c>
      <c r="R476" s="171" t="s">
        <v>7650</v>
      </c>
      <c r="S476" s="172">
        <v>37970</v>
      </c>
      <c r="T476" s="171">
        <v>6943</v>
      </c>
      <c r="U476" s="173">
        <v>13708386</v>
      </c>
      <c r="V476" s="173">
        <v>45983675</v>
      </c>
      <c r="W476" s="174">
        <v>44255</v>
      </c>
      <c r="X476" s="175" t="s">
        <v>7879</v>
      </c>
      <c r="Y476" s="175" t="s">
        <v>7880</v>
      </c>
      <c r="Z476" s="175" t="s">
        <v>7901</v>
      </c>
    </row>
    <row r="477" spans="1:26" s="187" customFormat="1" ht="24.75" customHeight="1" x14ac:dyDescent="0.2">
      <c r="A477" s="171" t="s">
        <v>8334</v>
      </c>
      <c r="B477" s="175">
        <v>726079005</v>
      </c>
      <c r="C477" s="171" t="s">
        <v>53</v>
      </c>
      <c r="D477" s="171" t="s">
        <v>1379</v>
      </c>
      <c r="E477" s="171" t="s">
        <v>7721</v>
      </c>
      <c r="F477" s="171" t="s">
        <v>1380</v>
      </c>
      <c r="G477" s="171" t="s">
        <v>6652</v>
      </c>
      <c r="H477" s="171" t="s">
        <v>1381</v>
      </c>
      <c r="I477" s="171" t="s">
        <v>7649</v>
      </c>
      <c r="J477" s="171" t="s">
        <v>6351</v>
      </c>
      <c r="K477" s="171" t="s">
        <v>1382</v>
      </c>
      <c r="L477" s="171" t="s">
        <v>344</v>
      </c>
      <c r="M477" s="171" t="s">
        <v>1384</v>
      </c>
      <c r="N477" s="171" t="s">
        <v>1383</v>
      </c>
      <c r="O477" s="171" t="s">
        <v>7648</v>
      </c>
      <c r="P477" s="171">
        <v>0</v>
      </c>
      <c r="Q477" s="171" t="s">
        <v>48</v>
      </c>
      <c r="R477" s="171" t="s">
        <v>7650</v>
      </c>
      <c r="S477" s="172">
        <v>37970</v>
      </c>
      <c r="T477" s="171">
        <v>6943</v>
      </c>
      <c r="U477" s="173">
        <v>14239033</v>
      </c>
      <c r="V477" s="173">
        <v>37499068</v>
      </c>
      <c r="W477" s="174">
        <v>44255</v>
      </c>
      <c r="X477" s="175" t="s">
        <v>7879</v>
      </c>
      <c r="Y477" s="175" t="s">
        <v>7880</v>
      </c>
      <c r="Z477" s="175" t="s">
        <v>162</v>
      </c>
    </row>
    <row r="478" spans="1:26" s="187" customFormat="1" ht="24.75" customHeight="1" x14ac:dyDescent="0.2">
      <c r="A478" s="171" t="s">
        <v>8334</v>
      </c>
      <c r="B478" s="175">
        <v>726079005</v>
      </c>
      <c r="C478" s="171" t="s">
        <v>53</v>
      </c>
      <c r="D478" s="171" t="s">
        <v>1379</v>
      </c>
      <c r="E478" s="171" t="s">
        <v>7721</v>
      </c>
      <c r="F478" s="171" t="s">
        <v>1380</v>
      </c>
      <c r="G478" s="171" t="s">
        <v>6652</v>
      </c>
      <c r="H478" s="171" t="s">
        <v>1381</v>
      </c>
      <c r="I478" s="171" t="s">
        <v>7649</v>
      </c>
      <c r="J478" s="171" t="s">
        <v>6351</v>
      </c>
      <c r="K478" s="171" t="s">
        <v>1382</v>
      </c>
      <c r="L478" s="171" t="s">
        <v>344</v>
      </c>
      <c r="M478" s="171" t="s">
        <v>1384</v>
      </c>
      <c r="N478" s="171" t="s">
        <v>1383</v>
      </c>
      <c r="O478" s="171" t="s">
        <v>7648</v>
      </c>
      <c r="P478" s="171">
        <v>0</v>
      </c>
      <c r="Q478" s="171" t="s">
        <v>48</v>
      </c>
      <c r="R478" s="171" t="s">
        <v>7650</v>
      </c>
      <c r="S478" s="172">
        <v>37970</v>
      </c>
      <c r="T478" s="171">
        <v>6943</v>
      </c>
      <c r="U478" s="173">
        <v>13708386</v>
      </c>
      <c r="V478" s="173">
        <v>43048615</v>
      </c>
      <c r="W478" s="174">
        <v>44255</v>
      </c>
      <c r="X478" s="175" t="s">
        <v>7879</v>
      </c>
      <c r="Y478" s="175" t="s">
        <v>7880</v>
      </c>
      <c r="Z478" s="175" t="s">
        <v>7903</v>
      </c>
    </row>
    <row r="479" spans="1:26" s="187" customFormat="1" ht="24.75" customHeight="1" x14ac:dyDescent="0.2">
      <c r="A479" s="171" t="s">
        <v>8334</v>
      </c>
      <c r="B479" s="175">
        <v>726079005</v>
      </c>
      <c r="C479" s="171" t="s">
        <v>53</v>
      </c>
      <c r="D479" s="171" t="s">
        <v>1379</v>
      </c>
      <c r="E479" s="171" t="s">
        <v>7721</v>
      </c>
      <c r="F479" s="171" t="s">
        <v>1380</v>
      </c>
      <c r="G479" s="171" t="s">
        <v>6652</v>
      </c>
      <c r="H479" s="171" t="s">
        <v>1381</v>
      </c>
      <c r="I479" s="171" t="s">
        <v>7649</v>
      </c>
      <c r="J479" s="171" t="s">
        <v>6351</v>
      </c>
      <c r="K479" s="171" t="s">
        <v>1382</v>
      </c>
      <c r="L479" s="171" t="s">
        <v>344</v>
      </c>
      <c r="M479" s="171" t="s">
        <v>1384</v>
      </c>
      <c r="N479" s="171" t="s">
        <v>1383</v>
      </c>
      <c r="O479" s="171" t="s">
        <v>7648</v>
      </c>
      <c r="P479" s="171">
        <v>0</v>
      </c>
      <c r="Q479" s="171" t="s">
        <v>48</v>
      </c>
      <c r="R479" s="171" t="s">
        <v>7650</v>
      </c>
      <c r="S479" s="172">
        <v>37970</v>
      </c>
      <c r="T479" s="171">
        <v>6943</v>
      </c>
      <c r="U479" s="173">
        <v>15919416</v>
      </c>
      <c r="V479" s="173">
        <v>44397482</v>
      </c>
      <c r="W479" s="174">
        <v>44255</v>
      </c>
      <c r="X479" s="175" t="s">
        <v>7879</v>
      </c>
      <c r="Y479" s="175" t="s">
        <v>7880</v>
      </c>
      <c r="Z479" s="175" t="s">
        <v>7893</v>
      </c>
    </row>
    <row r="480" spans="1:26" s="187" customFormat="1" ht="24.75" customHeight="1" x14ac:dyDescent="0.2">
      <c r="A480" s="171" t="s">
        <v>8334</v>
      </c>
      <c r="B480" s="175">
        <v>726079005</v>
      </c>
      <c r="C480" s="171" t="s">
        <v>53</v>
      </c>
      <c r="D480" s="171" t="s">
        <v>1379</v>
      </c>
      <c r="E480" s="171" t="s">
        <v>7721</v>
      </c>
      <c r="F480" s="171" t="s">
        <v>1380</v>
      </c>
      <c r="G480" s="171" t="s">
        <v>6652</v>
      </c>
      <c r="H480" s="171" t="s">
        <v>1381</v>
      </c>
      <c r="I480" s="171" t="s">
        <v>7649</v>
      </c>
      <c r="J480" s="171" t="s">
        <v>6351</v>
      </c>
      <c r="K480" s="171" t="s">
        <v>1382</v>
      </c>
      <c r="L480" s="171" t="s">
        <v>344</v>
      </c>
      <c r="M480" s="171" t="s">
        <v>1384</v>
      </c>
      <c r="N480" s="171" t="s">
        <v>1383</v>
      </c>
      <c r="O480" s="171" t="s">
        <v>7648</v>
      </c>
      <c r="P480" s="171">
        <v>0</v>
      </c>
      <c r="Q480" s="171" t="s">
        <v>48</v>
      </c>
      <c r="R480" s="171" t="s">
        <v>7650</v>
      </c>
      <c r="S480" s="172">
        <v>37970</v>
      </c>
      <c r="T480" s="171">
        <v>6943</v>
      </c>
      <c r="U480" s="173">
        <v>26214282</v>
      </c>
      <c r="V480" s="173">
        <v>43209477</v>
      </c>
      <c r="W480" s="174">
        <v>44255</v>
      </c>
      <c r="X480" s="175" t="s">
        <v>7879</v>
      </c>
      <c r="Y480" s="175" t="s">
        <v>7880</v>
      </c>
      <c r="Z480" s="175" t="s">
        <v>7935</v>
      </c>
    </row>
    <row r="481" spans="1:26" s="187" customFormat="1" ht="24.75" customHeight="1" x14ac:dyDescent="0.2">
      <c r="A481" s="171" t="s">
        <v>8334</v>
      </c>
      <c r="B481" s="175">
        <v>726079005</v>
      </c>
      <c r="C481" s="171" t="s">
        <v>53</v>
      </c>
      <c r="D481" s="171" t="s">
        <v>1379</v>
      </c>
      <c r="E481" s="171" t="s">
        <v>7721</v>
      </c>
      <c r="F481" s="171" t="s">
        <v>1380</v>
      </c>
      <c r="G481" s="171" t="s">
        <v>6652</v>
      </c>
      <c r="H481" s="171" t="s">
        <v>1381</v>
      </c>
      <c r="I481" s="171" t="s">
        <v>7649</v>
      </c>
      <c r="J481" s="171" t="s">
        <v>6351</v>
      </c>
      <c r="K481" s="171" t="s">
        <v>1382</v>
      </c>
      <c r="L481" s="171" t="s">
        <v>344</v>
      </c>
      <c r="M481" s="171" t="s">
        <v>1384</v>
      </c>
      <c r="N481" s="171" t="s">
        <v>1383</v>
      </c>
      <c r="O481" s="171" t="s">
        <v>7648</v>
      </c>
      <c r="P481" s="171">
        <v>0</v>
      </c>
      <c r="Q481" s="171" t="s">
        <v>48</v>
      </c>
      <c r="R481" s="171" t="s">
        <v>7650</v>
      </c>
      <c r="S481" s="172">
        <v>37970</v>
      </c>
      <c r="T481" s="171">
        <v>6943</v>
      </c>
      <c r="U481" s="173">
        <v>27858978</v>
      </c>
      <c r="V481" s="173">
        <v>82763918</v>
      </c>
      <c r="W481" s="174">
        <v>44255</v>
      </c>
      <c r="X481" s="175" t="s">
        <v>7879</v>
      </c>
      <c r="Y481" s="175" t="s">
        <v>7880</v>
      </c>
      <c r="Z481" s="175" t="s">
        <v>8032</v>
      </c>
    </row>
    <row r="482" spans="1:26" s="187" customFormat="1" ht="24.75" customHeight="1" x14ac:dyDescent="0.2">
      <c r="A482" s="171" t="s">
        <v>8335</v>
      </c>
      <c r="B482" s="175">
        <v>653716907</v>
      </c>
      <c r="C482" s="171" t="s">
        <v>5838</v>
      </c>
      <c r="D482" s="171" t="s">
        <v>153</v>
      </c>
      <c r="E482" s="171" t="s">
        <v>1700</v>
      </c>
      <c r="F482" s="171" t="s">
        <v>5787</v>
      </c>
      <c r="G482" s="171" t="s">
        <v>29</v>
      </c>
      <c r="H482" s="171">
        <v>0</v>
      </c>
      <c r="I482" s="171">
        <v>0</v>
      </c>
      <c r="J482" s="171" t="s">
        <v>5839</v>
      </c>
      <c r="K482" s="171" t="s">
        <v>5840</v>
      </c>
      <c r="L482" s="171" t="s">
        <v>630</v>
      </c>
      <c r="M482" s="171" t="s">
        <v>3660</v>
      </c>
      <c r="N482" s="171" t="s">
        <v>7623</v>
      </c>
      <c r="O482" s="171" t="s">
        <v>7624</v>
      </c>
      <c r="P482" s="171">
        <v>0</v>
      </c>
      <c r="Q482" s="171" t="s">
        <v>251</v>
      </c>
      <c r="R482" s="171" t="s">
        <v>7704</v>
      </c>
      <c r="S482" s="172">
        <v>37970</v>
      </c>
      <c r="T482" s="171">
        <v>6945</v>
      </c>
      <c r="U482" s="173">
        <v>7292520</v>
      </c>
      <c r="V482" s="173">
        <v>14817780</v>
      </c>
      <c r="W482" s="174">
        <v>44255</v>
      </c>
      <c r="X482" s="175" t="s">
        <v>7879</v>
      </c>
      <c r="Y482" s="175" t="s">
        <v>7880</v>
      </c>
      <c r="Z482" s="175" t="s">
        <v>8046</v>
      </c>
    </row>
    <row r="483" spans="1:26" s="187" customFormat="1" ht="24.75" customHeight="1" x14ac:dyDescent="0.2">
      <c r="A483" s="171" t="s">
        <v>8336</v>
      </c>
      <c r="B483" s="175">
        <v>728857005</v>
      </c>
      <c r="C483" s="171" t="s">
        <v>53</v>
      </c>
      <c r="D483" s="171" t="s">
        <v>5605</v>
      </c>
      <c r="E483" s="171" t="s">
        <v>7426</v>
      </c>
      <c r="F483" s="171" t="s">
        <v>5481</v>
      </c>
      <c r="G483" s="171" t="s">
        <v>7429</v>
      </c>
      <c r="H483" s="171" t="s">
        <v>5606</v>
      </c>
      <c r="I483" s="171" t="s">
        <v>7430</v>
      </c>
      <c r="J483" s="171" t="s">
        <v>5607</v>
      </c>
      <c r="K483" s="171" t="s">
        <v>7427</v>
      </c>
      <c r="L483" s="171" t="s">
        <v>630</v>
      </c>
      <c r="M483" s="171" t="s">
        <v>3716</v>
      </c>
      <c r="N483" s="171" t="s">
        <v>7428</v>
      </c>
      <c r="O483" s="171" t="s">
        <v>6634</v>
      </c>
      <c r="P483" s="171">
        <v>0</v>
      </c>
      <c r="Q483" s="171" t="s">
        <v>48</v>
      </c>
      <c r="R483" s="171" t="s">
        <v>7431</v>
      </c>
      <c r="S483" s="172">
        <v>37970</v>
      </c>
      <c r="T483" s="171">
        <v>6950</v>
      </c>
      <c r="U483" s="173">
        <v>20010468</v>
      </c>
      <c r="V483" s="173">
        <v>40020936</v>
      </c>
      <c r="W483" s="174">
        <v>44255</v>
      </c>
      <c r="X483" s="175" t="s">
        <v>7879</v>
      </c>
      <c r="Y483" s="175" t="s">
        <v>7880</v>
      </c>
      <c r="Z483" s="175" t="s">
        <v>8010</v>
      </c>
    </row>
    <row r="484" spans="1:26" s="187" customFormat="1" ht="24.75" customHeight="1" x14ac:dyDescent="0.2">
      <c r="A484" s="171" t="s">
        <v>8336</v>
      </c>
      <c r="B484" s="175">
        <v>728857005</v>
      </c>
      <c r="C484" s="171" t="s">
        <v>53</v>
      </c>
      <c r="D484" s="171" t="s">
        <v>5605</v>
      </c>
      <c r="E484" s="171" t="s">
        <v>7426</v>
      </c>
      <c r="F484" s="171" t="s">
        <v>5481</v>
      </c>
      <c r="G484" s="171" t="s">
        <v>7429</v>
      </c>
      <c r="H484" s="171" t="s">
        <v>5606</v>
      </c>
      <c r="I484" s="171" t="s">
        <v>7430</v>
      </c>
      <c r="J484" s="171" t="s">
        <v>5607</v>
      </c>
      <c r="K484" s="171" t="s">
        <v>7427</v>
      </c>
      <c r="L484" s="171" t="s">
        <v>630</v>
      </c>
      <c r="M484" s="171" t="s">
        <v>3716</v>
      </c>
      <c r="N484" s="171" t="s">
        <v>7428</v>
      </c>
      <c r="O484" s="171" t="s">
        <v>6634</v>
      </c>
      <c r="P484" s="171">
        <v>0</v>
      </c>
      <c r="Q484" s="171" t="s">
        <v>48</v>
      </c>
      <c r="R484" s="171" t="s">
        <v>7431</v>
      </c>
      <c r="S484" s="172">
        <v>37970</v>
      </c>
      <c r="T484" s="171">
        <v>6950</v>
      </c>
      <c r="U484" s="173">
        <v>51381234</v>
      </c>
      <c r="V484" s="173">
        <v>102762468</v>
      </c>
      <c r="W484" s="174">
        <v>44255</v>
      </c>
      <c r="X484" s="175" t="s">
        <v>7879</v>
      </c>
      <c r="Y484" s="175" t="s">
        <v>7880</v>
      </c>
      <c r="Z484" s="175" t="s">
        <v>7888</v>
      </c>
    </row>
    <row r="485" spans="1:26" s="187" customFormat="1" ht="24.75" customHeight="1" x14ac:dyDescent="0.2">
      <c r="A485" s="171" t="s">
        <v>8336</v>
      </c>
      <c r="B485" s="175">
        <v>728857005</v>
      </c>
      <c r="C485" s="171" t="s">
        <v>53</v>
      </c>
      <c r="D485" s="171" t="s">
        <v>5605</v>
      </c>
      <c r="E485" s="171" t="s">
        <v>7426</v>
      </c>
      <c r="F485" s="171" t="s">
        <v>5481</v>
      </c>
      <c r="G485" s="171" t="s">
        <v>7429</v>
      </c>
      <c r="H485" s="171" t="s">
        <v>5606</v>
      </c>
      <c r="I485" s="171" t="s">
        <v>7430</v>
      </c>
      <c r="J485" s="171" t="s">
        <v>5607</v>
      </c>
      <c r="K485" s="171" t="s">
        <v>7427</v>
      </c>
      <c r="L485" s="171" t="s">
        <v>630</v>
      </c>
      <c r="M485" s="171" t="s">
        <v>3716</v>
      </c>
      <c r="N485" s="171" t="s">
        <v>7428</v>
      </c>
      <c r="O485" s="171" t="s">
        <v>6634</v>
      </c>
      <c r="P485" s="171">
        <v>0</v>
      </c>
      <c r="Q485" s="171" t="s">
        <v>48</v>
      </c>
      <c r="R485" s="171" t="s">
        <v>7431</v>
      </c>
      <c r="S485" s="172">
        <v>37970</v>
      </c>
      <c r="T485" s="171">
        <v>6950</v>
      </c>
      <c r="U485" s="173">
        <v>33522318</v>
      </c>
      <c r="V485" s="173">
        <v>67044636</v>
      </c>
      <c r="W485" s="174">
        <v>44255</v>
      </c>
      <c r="X485" s="175" t="s">
        <v>7879</v>
      </c>
      <c r="Y485" s="175" t="s">
        <v>7880</v>
      </c>
      <c r="Z485" s="175" t="s">
        <v>7939</v>
      </c>
    </row>
    <row r="486" spans="1:26" s="187" customFormat="1" ht="24.75" customHeight="1" x14ac:dyDescent="0.2">
      <c r="A486" s="171" t="s">
        <v>8336</v>
      </c>
      <c r="B486" s="175">
        <v>728857005</v>
      </c>
      <c r="C486" s="171" t="s">
        <v>53</v>
      </c>
      <c r="D486" s="171" t="s">
        <v>5605</v>
      </c>
      <c r="E486" s="171" t="s">
        <v>7426</v>
      </c>
      <c r="F486" s="171" t="s">
        <v>5481</v>
      </c>
      <c r="G486" s="171" t="s">
        <v>7429</v>
      </c>
      <c r="H486" s="171" t="s">
        <v>5606</v>
      </c>
      <c r="I486" s="171" t="s">
        <v>7430</v>
      </c>
      <c r="J486" s="171" t="s">
        <v>5607</v>
      </c>
      <c r="K486" s="171" t="s">
        <v>7427</v>
      </c>
      <c r="L486" s="171" t="s">
        <v>630</v>
      </c>
      <c r="M486" s="171" t="s">
        <v>3716</v>
      </c>
      <c r="N486" s="171" t="s">
        <v>7428</v>
      </c>
      <c r="O486" s="171" t="s">
        <v>6634</v>
      </c>
      <c r="P486" s="171">
        <v>0</v>
      </c>
      <c r="Q486" s="171" t="s">
        <v>48</v>
      </c>
      <c r="R486" s="171" t="s">
        <v>7431</v>
      </c>
      <c r="S486" s="172">
        <v>37970</v>
      </c>
      <c r="T486" s="171">
        <v>6950</v>
      </c>
      <c r="U486" s="173">
        <v>6573612</v>
      </c>
      <c r="V486" s="173">
        <v>12986892</v>
      </c>
      <c r="W486" s="174">
        <v>44255</v>
      </c>
      <c r="X486" s="175" t="s">
        <v>7879</v>
      </c>
      <c r="Y486" s="175" t="s">
        <v>7880</v>
      </c>
      <c r="Z486" s="175" t="s">
        <v>7889</v>
      </c>
    </row>
    <row r="487" spans="1:26" s="187" customFormat="1" ht="24.75" customHeight="1" x14ac:dyDescent="0.2">
      <c r="A487" s="171" t="s">
        <v>8337</v>
      </c>
      <c r="B487" s="175">
        <v>727783008</v>
      </c>
      <c r="C487" s="171" t="s">
        <v>2663</v>
      </c>
      <c r="D487" s="171" t="s">
        <v>2664</v>
      </c>
      <c r="E487" s="171" t="s">
        <v>6487</v>
      </c>
      <c r="F487" s="171" t="s">
        <v>2665</v>
      </c>
      <c r="G487" s="171" t="s">
        <v>6488</v>
      </c>
      <c r="H487" s="171" t="s">
        <v>2666</v>
      </c>
      <c r="I487" s="171" t="s">
        <v>6490</v>
      </c>
      <c r="J487" s="171" t="s">
        <v>6533</v>
      </c>
      <c r="K487" s="171" t="s">
        <v>2667</v>
      </c>
      <c r="L487" s="171" t="s">
        <v>50</v>
      </c>
      <c r="M487" s="171" t="s">
        <v>2668</v>
      </c>
      <c r="N487" s="171">
        <v>0</v>
      </c>
      <c r="O487" s="171" t="s">
        <v>6489</v>
      </c>
      <c r="P487" s="171">
        <v>0</v>
      </c>
      <c r="Q487" s="171">
        <v>93401</v>
      </c>
      <c r="R487" s="171" t="s">
        <v>6926</v>
      </c>
      <c r="S487" s="172">
        <v>37970</v>
      </c>
      <c r="T487" s="171">
        <v>6959</v>
      </c>
      <c r="U487" s="173">
        <v>58073604</v>
      </c>
      <c r="V487" s="173">
        <v>59997588</v>
      </c>
      <c r="W487" s="174">
        <v>44255</v>
      </c>
      <c r="X487" s="175" t="s">
        <v>7879</v>
      </c>
      <c r="Y487" s="175" t="s">
        <v>7880</v>
      </c>
      <c r="Z487" s="175" t="s">
        <v>70</v>
      </c>
    </row>
    <row r="488" spans="1:26" s="187" customFormat="1" ht="24.75" customHeight="1" x14ac:dyDescent="0.2">
      <c r="A488" s="171" t="s">
        <v>8337</v>
      </c>
      <c r="B488" s="175">
        <v>727783008</v>
      </c>
      <c r="C488" s="171" t="s">
        <v>2663</v>
      </c>
      <c r="D488" s="171" t="s">
        <v>2664</v>
      </c>
      <c r="E488" s="171" t="s">
        <v>6487</v>
      </c>
      <c r="F488" s="171" t="s">
        <v>2665</v>
      </c>
      <c r="G488" s="171" t="s">
        <v>6488</v>
      </c>
      <c r="H488" s="171" t="s">
        <v>2666</v>
      </c>
      <c r="I488" s="171" t="s">
        <v>6490</v>
      </c>
      <c r="J488" s="171" t="s">
        <v>6533</v>
      </c>
      <c r="K488" s="171" t="s">
        <v>2667</v>
      </c>
      <c r="L488" s="171" t="s">
        <v>50</v>
      </c>
      <c r="M488" s="171" t="s">
        <v>2668</v>
      </c>
      <c r="N488" s="171">
        <v>0</v>
      </c>
      <c r="O488" s="171" t="s">
        <v>6489</v>
      </c>
      <c r="P488" s="171">
        <v>0</v>
      </c>
      <c r="Q488" s="171">
        <v>93401</v>
      </c>
      <c r="R488" s="171" t="s">
        <v>6926</v>
      </c>
      <c r="S488" s="172">
        <v>37970</v>
      </c>
      <c r="T488" s="171">
        <v>6959</v>
      </c>
      <c r="U488" s="173">
        <v>21273470</v>
      </c>
      <c r="V488" s="173">
        <v>33662008</v>
      </c>
      <c r="W488" s="174">
        <v>44255</v>
      </c>
      <c r="X488" s="175" t="s">
        <v>7879</v>
      </c>
      <c r="Y488" s="175" t="s">
        <v>7880</v>
      </c>
      <c r="Z488" s="175" t="s">
        <v>6479</v>
      </c>
    </row>
    <row r="489" spans="1:26" s="187" customFormat="1" ht="24.75" customHeight="1" x14ac:dyDescent="0.2">
      <c r="A489" s="171" t="s">
        <v>8623</v>
      </c>
      <c r="B489" s="175">
        <v>731414009</v>
      </c>
      <c r="C489" s="171" t="s">
        <v>81</v>
      </c>
      <c r="D489" s="171" t="s">
        <v>5488</v>
      </c>
      <c r="E489" s="171" t="s">
        <v>6631</v>
      </c>
      <c r="F489" s="171" t="s">
        <v>5489</v>
      </c>
      <c r="G489" s="171" t="s">
        <v>5490</v>
      </c>
      <c r="H489" s="171" t="s">
        <v>5491</v>
      </c>
      <c r="I489" s="171" t="s">
        <v>6633</v>
      </c>
      <c r="J489" s="171" t="s">
        <v>5492</v>
      </c>
      <c r="K489" s="171" t="s">
        <v>5494</v>
      </c>
      <c r="L489" s="171" t="s">
        <v>630</v>
      </c>
      <c r="M489" s="171" t="s">
        <v>1347</v>
      </c>
      <c r="N489" s="171" t="s">
        <v>5495</v>
      </c>
      <c r="O489" s="171" t="s">
        <v>5493</v>
      </c>
      <c r="P489" s="171">
        <v>0</v>
      </c>
      <c r="Q489" s="171" t="s">
        <v>419</v>
      </c>
      <c r="R489" s="171" t="s">
        <v>6632</v>
      </c>
      <c r="S489" s="172">
        <v>37970</v>
      </c>
      <c r="T489" s="171">
        <v>6962</v>
      </c>
      <c r="U489" s="173">
        <v>0</v>
      </c>
      <c r="V489" s="173">
        <v>0</v>
      </c>
      <c r="W489" s="174">
        <v>44255</v>
      </c>
      <c r="X489" s="175" t="s">
        <v>7879</v>
      </c>
      <c r="Y489" s="175" t="s">
        <v>7880</v>
      </c>
      <c r="Z489" s="175" t="s">
        <v>7885</v>
      </c>
    </row>
    <row r="490" spans="1:26" s="187" customFormat="1" ht="24.75" customHeight="1" x14ac:dyDescent="0.2">
      <c r="A490" s="171" t="s">
        <v>8338</v>
      </c>
      <c r="B490" s="175">
        <v>720434008</v>
      </c>
      <c r="C490" s="171" t="s">
        <v>81</v>
      </c>
      <c r="D490" s="171" t="s">
        <v>1110</v>
      </c>
      <c r="E490" s="171" t="s">
        <v>7119</v>
      </c>
      <c r="F490" s="171" t="s">
        <v>1111</v>
      </c>
      <c r="G490" s="171" t="s">
        <v>7120</v>
      </c>
      <c r="H490" s="171" t="s">
        <v>1112</v>
      </c>
      <c r="I490" s="171" t="s">
        <v>6928</v>
      </c>
      <c r="J490" s="171" t="s">
        <v>7121</v>
      </c>
      <c r="K490" s="171" t="s">
        <v>6927</v>
      </c>
      <c r="L490" s="171" t="s">
        <v>6172</v>
      </c>
      <c r="M490" s="171" t="s">
        <v>1113</v>
      </c>
      <c r="N490" s="171" t="s">
        <v>7123</v>
      </c>
      <c r="O490" s="171" t="s">
        <v>7122</v>
      </c>
      <c r="P490" s="171">
        <v>0</v>
      </c>
      <c r="Q490" s="171">
        <v>93401</v>
      </c>
      <c r="R490" s="171" t="s">
        <v>7167</v>
      </c>
      <c r="S490" s="172">
        <v>37970</v>
      </c>
      <c r="T490" s="171">
        <v>6968</v>
      </c>
      <c r="U490" s="173">
        <v>20810369</v>
      </c>
      <c r="V490" s="173">
        <v>31057886</v>
      </c>
      <c r="W490" s="174">
        <v>44255</v>
      </c>
      <c r="X490" s="175" t="s">
        <v>7879</v>
      </c>
      <c r="Y490" s="175" t="s">
        <v>7880</v>
      </c>
      <c r="Z490" s="175" t="s">
        <v>8047</v>
      </c>
    </row>
    <row r="491" spans="1:26" s="187" customFormat="1" ht="24.75" customHeight="1" x14ac:dyDescent="0.2">
      <c r="A491" s="171" t="s">
        <v>8339</v>
      </c>
      <c r="B491" s="175">
        <v>722703006</v>
      </c>
      <c r="C491" s="171" t="s">
        <v>81</v>
      </c>
      <c r="D491" s="171" t="s">
        <v>5950</v>
      </c>
      <c r="E491" s="171" t="s">
        <v>7722</v>
      </c>
      <c r="F491" s="171" t="s">
        <v>5951</v>
      </c>
      <c r="G491" s="171" t="s">
        <v>6606</v>
      </c>
      <c r="H491" s="171" t="s">
        <v>5491</v>
      </c>
      <c r="I491" s="171" t="s">
        <v>6607</v>
      </c>
      <c r="J491" s="171" t="s">
        <v>5952</v>
      </c>
      <c r="K491" s="171" t="s">
        <v>5953</v>
      </c>
      <c r="L491" s="171" t="s">
        <v>630</v>
      </c>
      <c r="M491" s="171" t="s">
        <v>1347</v>
      </c>
      <c r="N491" s="171" t="s">
        <v>5954</v>
      </c>
      <c r="O491" s="171" t="s">
        <v>5955</v>
      </c>
      <c r="P491" s="171">
        <v>0</v>
      </c>
      <c r="Q491" s="171" t="s">
        <v>5956</v>
      </c>
      <c r="R491" s="171" t="s">
        <v>7735</v>
      </c>
      <c r="S491" s="172">
        <v>37970</v>
      </c>
      <c r="T491" s="171">
        <v>6969</v>
      </c>
      <c r="U491" s="173">
        <v>17557906</v>
      </c>
      <c r="V491" s="173">
        <v>26162315</v>
      </c>
      <c r="W491" s="174">
        <v>44255</v>
      </c>
      <c r="X491" s="175" t="s">
        <v>7879</v>
      </c>
      <c r="Y491" s="175" t="s">
        <v>7880</v>
      </c>
      <c r="Z491" s="175" t="s">
        <v>7885</v>
      </c>
    </row>
    <row r="492" spans="1:26" s="187" customFormat="1" ht="24.75" customHeight="1" x14ac:dyDescent="0.2">
      <c r="A492" s="171" t="s">
        <v>8340</v>
      </c>
      <c r="B492" s="175">
        <v>735534009</v>
      </c>
      <c r="C492" s="171" t="s">
        <v>81</v>
      </c>
      <c r="D492" s="171" t="s">
        <v>514</v>
      </c>
      <c r="E492" s="171" t="s">
        <v>6674</v>
      </c>
      <c r="F492" s="171" t="s">
        <v>515</v>
      </c>
      <c r="G492" s="171" t="s">
        <v>6146</v>
      </c>
      <c r="H492" s="171" t="s">
        <v>516</v>
      </c>
      <c r="I492" s="171" t="s">
        <v>7376</v>
      </c>
      <c r="J492" s="171" t="s">
        <v>6147</v>
      </c>
      <c r="K492" s="171" t="s">
        <v>517</v>
      </c>
      <c r="L492" s="171" t="s">
        <v>51</v>
      </c>
      <c r="M492" s="171" t="s">
        <v>6149</v>
      </c>
      <c r="N492" s="171" t="s">
        <v>6161</v>
      </c>
      <c r="O492" s="171" t="s">
        <v>6148</v>
      </c>
      <c r="P492" s="171">
        <v>0</v>
      </c>
      <c r="Q492" s="171" t="s">
        <v>419</v>
      </c>
      <c r="R492" s="171" t="s">
        <v>7377</v>
      </c>
      <c r="S492" s="172">
        <v>37970</v>
      </c>
      <c r="T492" s="171">
        <v>6971</v>
      </c>
      <c r="U492" s="173">
        <v>7075296</v>
      </c>
      <c r="V492" s="173">
        <v>15035004</v>
      </c>
      <c r="W492" s="174">
        <v>44255</v>
      </c>
      <c r="X492" s="175" t="s">
        <v>7879</v>
      </c>
      <c r="Y492" s="175" t="s">
        <v>7880</v>
      </c>
      <c r="Z492" s="175" t="s">
        <v>8008</v>
      </c>
    </row>
    <row r="493" spans="1:26" s="187" customFormat="1" ht="24.75" customHeight="1" x14ac:dyDescent="0.2">
      <c r="A493" s="171" t="s">
        <v>8340</v>
      </c>
      <c r="B493" s="175">
        <v>735534009</v>
      </c>
      <c r="C493" s="171" t="s">
        <v>81</v>
      </c>
      <c r="D493" s="171" t="s">
        <v>514</v>
      </c>
      <c r="E493" s="171" t="s">
        <v>6674</v>
      </c>
      <c r="F493" s="171" t="s">
        <v>515</v>
      </c>
      <c r="G493" s="171" t="s">
        <v>6146</v>
      </c>
      <c r="H493" s="171" t="s">
        <v>516</v>
      </c>
      <c r="I493" s="171" t="s">
        <v>7376</v>
      </c>
      <c r="J493" s="171" t="s">
        <v>6147</v>
      </c>
      <c r="K493" s="171" t="s">
        <v>517</v>
      </c>
      <c r="L493" s="171" t="s">
        <v>51</v>
      </c>
      <c r="M493" s="171" t="s">
        <v>6149</v>
      </c>
      <c r="N493" s="171" t="s">
        <v>6161</v>
      </c>
      <c r="O493" s="171" t="s">
        <v>6148</v>
      </c>
      <c r="P493" s="171">
        <v>0</v>
      </c>
      <c r="Q493" s="171" t="s">
        <v>419</v>
      </c>
      <c r="R493" s="171" t="s">
        <v>7377</v>
      </c>
      <c r="S493" s="172">
        <v>37970</v>
      </c>
      <c r="T493" s="171">
        <v>6971</v>
      </c>
      <c r="U493" s="173">
        <v>9138924</v>
      </c>
      <c r="V493" s="173">
        <v>18643404</v>
      </c>
      <c r="W493" s="174">
        <v>44255</v>
      </c>
      <c r="X493" s="175" t="s">
        <v>7879</v>
      </c>
      <c r="Y493" s="175" t="s">
        <v>7880</v>
      </c>
      <c r="Z493" s="175" t="s">
        <v>8048</v>
      </c>
    </row>
    <row r="494" spans="1:26" s="187" customFormat="1" ht="24.75" customHeight="1" x14ac:dyDescent="0.2">
      <c r="A494" s="171" t="s">
        <v>8340</v>
      </c>
      <c r="B494" s="175">
        <v>735534009</v>
      </c>
      <c r="C494" s="171" t="s">
        <v>81</v>
      </c>
      <c r="D494" s="171" t="s">
        <v>514</v>
      </c>
      <c r="E494" s="171" t="s">
        <v>6674</v>
      </c>
      <c r="F494" s="171" t="s">
        <v>515</v>
      </c>
      <c r="G494" s="171" t="s">
        <v>6146</v>
      </c>
      <c r="H494" s="171" t="s">
        <v>516</v>
      </c>
      <c r="I494" s="171" t="s">
        <v>7376</v>
      </c>
      <c r="J494" s="171" t="s">
        <v>6147</v>
      </c>
      <c r="K494" s="171" t="s">
        <v>517</v>
      </c>
      <c r="L494" s="171" t="s">
        <v>51</v>
      </c>
      <c r="M494" s="171" t="s">
        <v>6149</v>
      </c>
      <c r="N494" s="171" t="s">
        <v>6161</v>
      </c>
      <c r="O494" s="171" t="s">
        <v>6148</v>
      </c>
      <c r="P494" s="171">
        <v>0</v>
      </c>
      <c r="Q494" s="171" t="s">
        <v>419</v>
      </c>
      <c r="R494" s="171" t="s">
        <v>7377</v>
      </c>
      <c r="S494" s="172">
        <v>37970</v>
      </c>
      <c r="T494" s="171">
        <v>6971</v>
      </c>
      <c r="U494" s="173">
        <v>8490355</v>
      </c>
      <c r="V494" s="173">
        <v>19103298</v>
      </c>
      <c r="W494" s="174">
        <v>44255</v>
      </c>
      <c r="X494" s="175" t="s">
        <v>7879</v>
      </c>
      <c r="Y494" s="175" t="s">
        <v>7880</v>
      </c>
      <c r="Z494" s="175" t="s">
        <v>8049</v>
      </c>
    </row>
    <row r="495" spans="1:26" s="187" customFormat="1" ht="24.75" customHeight="1" x14ac:dyDescent="0.2">
      <c r="A495" s="171" t="s">
        <v>8340</v>
      </c>
      <c r="B495" s="175">
        <v>735534009</v>
      </c>
      <c r="C495" s="171" t="s">
        <v>81</v>
      </c>
      <c r="D495" s="171" t="s">
        <v>514</v>
      </c>
      <c r="E495" s="171" t="s">
        <v>6674</v>
      </c>
      <c r="F495" s="171" t="s">
        <v>515</v>
      </c>
      <c r="G495" s="171" t="s">
        <v>6146</v>
      </c>
      <c r="H495" s="171" t="s">
        <v>516</v>
      </c>
      <c r="I495" s="171" t="s">
        <v>7376</v>
      </c>
      <c r="J495" s="171" t="s">
        <v>6147</v>
      </c>
      <c r="K495" s="171" t="s">
        <v>517</v>
      </c>
      <c r="L495" s="171" t="s">
        <v>51</v>
      </c>
      <c r="M495" s="171" t="s">
        <v>6149</v>
      </c>
      <c r="N495" s="171" t="s">
        <v>6161</v>
      </c>
      <c r="O495" s="171" t="s">
        <v>6148</v>
      </c>
      <c r="P495" s="171">
        <v>0</v>
      </c>
      <c r="Q495" s="171" t="s">
        <v>419</v>
      </c>
      <c r="R495" s="171" t="s">
        <v>7377</v>
      </c>
      <c r="S495" s="172">
        <v>37970</v>
      </c>
      <c r="T495" s="171">
        <v>6971</v>
      </c>
      <c r="U495" s="173">
        <v>24309538</v>
      </c>
      <c r="V495" s="173">
        <v>46242955</v>
      </c>
      <c r="W495" s="174">
        <v>44255</v>
      </c>
      <c r="X495" s="175" t="s">
        <v>7879</v>
      </c>
      <c r="Y495" s="175" t="s">
        <v>7880</v>
      </c>
      <c r="Z495" s="175" t="s">
        <v>8050</v>
      </c>
    </row>
    <row r="496" spans="1:26" s="187" customFormat="1" ht="24.75" customHeight="1" x14ac:dyDescent="0.2">
      <c r="A496" s="171" t="s">
        <v>8340</v>
      </c>
      <c r="B496" s="175">
        <v>735534009</v>
      </c>
      <c r="C496" s="171" t="s">
        <v>81</v>
      </c>
      <c r="D496" s="171" t="s">
        <v>514</v>
      </c>
      <c r="E496" s="171" t="s">
        <v>6674</v>
      </c>
      <c r="F496" s="171" t="s">
        <v>515</v>
      </c>
      <c r="G496" s="171" t="s">
        <v>6146</v>
      </c>
      <c r="H496" s="171" t="s">
        <v>516</v>
      </c>
      <c r="I496" s="171" t="s">
        <v>7376</v>
      </c>
      <c r="J496" s="171" t="s">
        <v>6147</v>
      </c>
      <c r="K496" s="171" t="s">
        <v>517</v>
      </c>
      <c r="L496" s="171" t="s">
        <v>51</v>
      </c>
      <c r="M496" s="171" t="s">
        <v>6149</v>
      </c>
      <c r="N496" s="171" t="s">
        <v>6161</v>
      </c>
      <c r="O496" s="171" t="s">
        <v>6148</v>
      </c>
      <c r="P496" s="171">
        <v>0</v>
      </c>
      <c r="Q496" s="171" t="s">
        <v>419</v>
      </c>
      <c r="R496" s="171" t="s">
        <v>7377</v>
      </c>
      <c r="S496" s="172">
        <v>37970</v>
      </c>
      <c r="T496" s="171">
        <v>6971</v>
      </c>
      <c r="U496" s="173">
        <v>17235028</v>
      </c>
      <c r="V496" s="173">
        <v>34119632</v>
      </c>
      <c r="W496" s="174">
        <v>44255</v>
      </c>
      <c r="X496" s="175" t="s">
        <v>7879</v>
      </c>
      <c r="Y496" s="175" t="s">
        <v>7880</v>
      </c>
      <c r="Z496" s="175" t="s">
        <v>198</v>
      </c>
    </row>
    <row r="497" spans="1:26" s="187" customFormat="1" ht="24.75" customHeight="1" x14ac:dyDescent="0.2">
      <c r="A497" s="171" t="s">
        <v>8340</v>
      </c>
      <c r="B497" s="175">
        <v>735534009</v>
      </c>
      <c r="C497" s="171" t="s">
        <v>81</v>
      </c>
      <c r="D497" s="171" t="s">
        <v>514</v>
      </c>
      <c r="E497" s="171" t="s">
        <v>6674</v>
      </c>
      <c r="F497" s="171" t="s">
        <v>515</v>
      </c>
      <c r="G497" s="171" t="s">
        <v>6146</v>
      </c>
      <c r="H497" s="171" t="s">
        <v>516</v>
      </c>
      <c r="I497" s="171" t="s">
        <v>7376</v>
      </c>
      <c r="J497" s="171" t="s">
        <v>6147</v>
      </c>
      <c r="K497" s="171" t="s">
        <v>517</v>
      </c>
      <c r="L497" s="171" t="s">
        <v>51</v>
      </c>
      <c r="M497" s="171" t="s">
        <v>6149</v>
      </c>
      <c r="N497" s="171" t="s">
        <v>6161</v>
      </c>
      <c r="O497" s="171" t="s">
        <v>6148</v>
      </c>
      <c r="P497" s="171">
        <v>0</v>
      </c>
      <c r="Q497" s="171" t="s">
        <v>419</v>
      </c>
      <c r="R497" s="171" t="s">
        <v>7377</v>
      </c>
      <c r="S497" s="172">
        <v>37970</v>
      </c>
      <c r="T497" s="171">
        <v>6971</v>
      </c>
      <c r="U497" s="173">
        <v>58897004</v>
      </c>
      <c r="V497" s="173">
        <v>126443323</v>
      </c>
      <c r="W497" s="174">
        <v>44255</v>
      </c>
      <c r="X497" s="175" t="s">
        <v>7879</v>
      </c>
      <c r="Y497" s="175" t="s">
        <v>7880</v>
      </c>
      <c r="Z497" s="175" t="s">
        <v>7988</v>
      </c>
    </row>
    <row r="498" spans="1:26" s="187" customFormat="1" ht="24.75" customHeight="1" x14ac:dyDescent="0.2">
      <c r="A498" s="171" t="s">
        <v>8341</v>
      </c>
      <c r="B498" s="175">
        <v>732420002</v>
      </c>
      <c r="C498" s="171" t="s">
        <v>81</v>
      </c>
      <c r="D498" s="171" t="s">
        <v>1448</v>
      </c>
      <c r="E498" s="171" t="s">
        <v>6627</v>
      </c>
      <c r="F498" s="171" t="s">
        <v>1449</v>
      </c>
      <c r="G498" s="171" t="s">
        <v>1450</v>
      </c>
      <c r="H498" s="171" t="s">
        <v>1230</v>
      </c>
      <c r="I498" s="171" t="s">
        <v>6628</v>
      </c>
      <c r="J498" s="171" t="s">
        <v>8183</v>
      </c>
      <c r="K498" s="171" t="s">
        <v>7033</v>
      </c>
      <c r="L498" s="171" t="s">
        <v>50</v>
      </c>
      <c r="M498" s="171" t="s">
        <v>1453</v>
      </c>
      <c r="N498" s="171" t="s">
        <v>1452</v>
      </c>
      <c r="O498" s="171" t="s">
        <v>1451</v>
      </c>
      <c r="P498" s="171">
        <v>0</v>
      </c>
      <c r="Q498" s="171">
        <v>93401</v>
      </c>
      <c r="R498" s="171" t="s">
        <v>7034</v>
      </c>
      <c r="S498" s="172">
        <v>37970</v>
      </c>
      <c r="T498" s="171">
        <v>6972</v>
      </c>
      <c r="U498" s="173">
        <v>0</v>
      </c>
      <c r="V498" s="173">
        <v>0</v>
      </c>
      <c r="W498" s="174">
        <v>44255</v>
      </c>
      <c r="X498" s="175" t="s">
        <v>7879</v>
      </c>
      <c r="Y498" s="175" t="s">
        <v>7880</v>
      </c>
      <c r="Z498" s="175" t="s">
        <v>7972</v>
      </c>
    </row>
    <row r="499" spans="1:26" s="187" customFormat="1" ht="24.75" customHeight="1" x14ac:dyDescent="0.2">
      <c r="A499" s="171" t="s">
        <v>8341</v>
      </c>
      <c r="B499" s="175">
        <v>732420002</v>
      </c>
      <c r="C499" s="171" t="s">
        <v>81</v>
      </c>
      <c r="D499" s="171" t="s">
        <v>1448</v>
      </c>
      <c r="E499" s="171" t="s">
        <v>6627</v>
      </c>
      <c r="F499" s="171" t="s">
        <v>1449</v>
      </c>
      <c r="G499" s="171" t="s">
        <v>1450</v>
      </c>
      <c r="H499" s="171" t="s">
        <v>1230</v>
      </c>
      <c r="I499" s="171" t="s">
        <v>6628</v>
      </c>
      <c r="J499" s="171" t="s">
        <v>8183</v>
      </c>
      <c r="K499" s="171" t="s">
        <v>7033</v>
      </c>
      <c r="L499" s="171" t="s">
        <v>50</v>
      </c>
      <c r="M499" s="171" t="s">
        <v>1453</v>
      </c>
      <c r="N499" s="171" t="s">
        <v>1452</v>
      </c>
      <c r="O499" s="171" t="s">
        <v>1451</v>
      </c>
      <c r="P499" s="171">
        <v>0</v>
      </c>
      <c r="Q499" s="171">
        <v>93401</v>
      </c>
      <c r="R499" s="171" t="s">
        <v>7034</v>
      </c>
      <c r="S499" s="172">
        <v>37970</v>
      </c>
      <c r="T499" s="171">
        <v>6972</v>
      </c>
      <c r="U499" s="173">
        <v>0</v>
      </c>
      <c r="V499" s="173">
        <v>0</v>
      </c>
      <c r="W499" s="174">
        <v>44255</v>
      </c>
      <c r="X499" s="175" t="s">
        <v>7879</v>
      </c>
      <c r="Y499" s="175" t="s">
        <v>7880</v>
      </c>
      <c r="Z499" s="175" t="s">
        <v>7925</v>
      </c>
    </row>
    <row r="500" spans="1:26" s="187" customFormat="1" ht="24.75" customHeight="1" x14ac:dyDescent="0.2">
      <c r="A500" s="171" t="s">
        <v>8341</v>
      </c>
      <c r="B500" s="175">
        <v>732420002</v>
      </c>
      <c r="C500" s="171" t="s">
        <v>81</v>
      </c>
      <c r="D500" s="171" t="s">
        <v>1448</v>
      </c>
      <c r="E500" s="171" t="s">
        <v>6627</v>
      </c>
      <c r="F500" s="171" t="s">
        <v>1449</v>
      </c>
      <c r="G500" s="171" t="s">
        <v>1450</v>
      </c>
      <c r="H500" s="171" t="s">
        <v>1230</v>
      </c>
      <c r="I500" s="171" t="s">
        <v>6628</v>
      </c>
      <c r="J500" s="171" t="s">
        <v>8183</v>
      </c>
      <c r="K500" s="171" t="s">
        <v>7033</v>
      </c>
      <c r="L500" s="171" t="s">
        <v>50</v>
      </c>
      <c r="M500" s="171" t="s">
        <v>1453</v>
      </c>
      <c r="N500" s="171" t="s">
        <v>1452</v>
      </c>
      <c r="O500" s="171" t="s">
        <v>1451</v>
      </c>
      <c r="P500" s="171">
        <v>0</v>
      </c>
      <c r="Q500" s="171">
        <v>93401</v>
      </c>
      <c r="R500" s="171" t="s">
        <v>7034</v>
      </c>
      <c r="S500" s="172">
        <v>37970</v>
      </c>
      <c r="T500" s="171">
        <v>6972</v>
      </c>
      <c r="U500" s="173">
        <v>7214940</v>
      </c>
      <c r="V500" s="173">
        <v>13421340</v>
      </c>
      <c r="W500" s="174">
        <v>44255</v>
      </c>
      <c r="X500" s="175" t="s">
        <v>7879</v>
      </c>
      <c r="Y500" s="175" t="s">
        <v>7880</v>
      </c>
      <c r="Z500" s="175" t="s">
        <v>7969</v>
      </c>
    </row>
    <row r="501" spans="1:26" s="187" customFormat="1" ht="24.75" customHeight="1" x14ac:dyDescent="0.2">
      <c r="A501" s="171" t="s">
        <v>8341</v>
      </c>
      <c r="B501" s="175">
        <v>732420002</v>
      </c>
      <c r="C501" s="171" t="s">
        <v>81</v>
      </c>
      <c r="D501" s="171" t="s">
        <v>1448</v>
      </c>
      <c r="E501" s="171" t="s">
        <v>6627</v>
      </c>
      <c r="F501" s="171" t="s">
        <v>1449</v>
      </c>
      <c r="G501" s="171" t="s">
        <v>1450</v>
      </c>
      <c r="H501" s="171" t="s">
        <v>1230</v>
      </c>
      <c r="I501" s="171" t="s">
        <v>6628</v>
      </c>
      <c r="J501" s="171" t="s">
        <v>8183</v>
      </c>
      <c r="K501" s="171" t="s">
        <v>7033</v>
      </c>
      <c r="L501" s="171" t="s">
        <v>50</v>
      </c>
      <c r="M501" s="171" t="s">
        <v>1453</v>
      </c>
      <c r="N501" s="171" t="s">
        <v>1452</v>
      </c>
      <c r="O501" s="171" t="s">
        <v>1451</v>
      </c>
      <c r="P501" s="171">
        <v>0</v>
      </c>
      <c r="Q501" s="171">
        <v>93401</v>
      </c>
      <c r="R501" s="171" t="s">
        <v>7034</v>
      </c>
      <c r="S501" s="172">
        <v>37970</v>
      </c>
      <c r="T501" s="171">
        <v>6972</v>
      </c>
      <c r="U501" s="173">
        <v>7075296</v>
      </c>
      <c r="V501" s="173">
        <v>14150592</v>
      </c>
      <c r="W501" s="174">
        <v>44255</v>
      </c>
      <c r="X501" s="175" t="s">
        <v>7879</v>
      </c>
      <c r="Y501" s="175" t="s">
        <v>7880</v>
      </c>
      <c r="Z501" s="175" t="s">
        <v>198</v>
      </c>
    </row>
    <row r="502" spans="1:26" s="187" customFormat="1" ht="24.75" customHeight="1" x14ac:dyDescent="0.2">
      <c r="A502" s="171" t="s">
        <v>8342</v>
      </c>
      <c r="B502" s="175">
        <v>727581006</v>
      </c>
      <c r="C502" s="171" t="s">
        <v>81</v>
      </c>
      <c r="D502" s="171" t="s">
        <v>1008</v>
      </c>
      <c r="E502" s="171" t="s">
        <v>7152</v>
      </c>
      <c r="F502" s="171" t="s">
        <v>1009</v>
      </c>
      <c r="G502" s="171" t="s">
        <v>7153</v>
      </c>
      <c r="H502" s="171" t="s">
        <v>1010</v>
      </c>
      <c r="I502" s="171" t="s">
        <v>6613</v>
      </c>
      <c r="J502" s="171" t="s">
        <v>6614</v>
      </c>
      <c r="K502" s="171" t="s">
        <v>6915</v>
      </c>
      <c r="L502" s="171" t="s">
        <v>6171</v>
      </c>
      <c r="M502" s="171" t="s">
        <v>1013</v>
      </c>
      <c r="N502" s="171" t="s">
        <v>1012</v>
      </c>
      <c r="O502" s="171" t="s">
        <v>1011</v>
      </c>
      <c r="P502" s="171">
        <v>0</v>
      </c>
      <c r="Q502" s="171" t="s">
        <v>419</v>
      </c>
      <c r="R502" s="171" t="s">
        <v>7155</v>
      </c>
      <c r="S502" s="172">
        <v>37970</v>
      </c>
      <c r="T502" s="171">
        <v>6973</v>
      </c>
      <c r="U502" s="173">
        <v>14325147</v>
      </c>
      <c r="V502" s="173">
        <v>21445357</v>
      </c>
      <c r="W502" s="174">
        <v>44255</v>
      </c>
      <c r="X502" s="175" t="s">
        <v>7879</v>
      </c>
      <c r="Y502" s="175" t="s">
        <v>7880</v>
      </c>
      <c r="Z502" s="175" t="s">
        <v>7899</v>
      </c>
    </row>
    <row r="503" spans="1:26" s="187" customFormat="1" ht="24.75" customHeight="1" x14ac:dyDescent="0.2">
      <c r="A503" s="171" t="s">
        <v>8343</v>
      </c>
      <c r="B503" s="175">
        <v>605060005</v>
      </c>
      <c r="C503" s="171" t="s">
        <v>139</v>
      </c>
      <c r="D503" s="171" t="s">
        <v>5794</v>
      </c>
      <c r="E503" s="171" t="s">
        <v>5756</v>
      </c>
      <c r="F503" s="171" t="s">
        <v>5795</v>
      </c>
      <c r="G503" s="171" t="s">
        <v>29</v>
      </c>
      <c r="H503" s="171">
        <v>0</v>
      </c>
      <c r="I503" s="171">
        <v>0</v>
      </c>
      <c r="J503" s="171" t="s">
        <v>5796</v>
      </c>
      <c r="K503" s="171" t="s">
        <v>5797</v>
      </c>
      <c r="L503" s="171" t="s">
        <v>50</v>
      </c>
      <c r="M503" s="171" t="s">
        <v>730</v>
      </c>
      <c r="N503" s="171" t="s">
        <v>6315</v>
      </c>
      <c r="O503" s="171" t="s">
        <v>6316</v>
      </c>
      <c r="P503" s="171">
        <v>0</v>
      </c>
      <c r="Q503" s="171" t="s">
        <v>5798</v>
      </c>
      <c r="R503" s="171" t="s">
        <v>607</v>
      </c>
      <c r="S503" s="172">
        <v>37970</v>
      </c>
      <c r="T503" s="171">
        <v>6974</v>
      </c>
      <c r="U503" s="173">
        <v>3527304</v>
      </c>
      <c r="V503" s="173">
        <v>11223240</v>
      </c>
      <c r="W503" s="174">
        <v>44255</v>
      </c>
      <c r="X503" s="175" t="s">
        <v>7879</v>
      </c>
      <c r="Y503" s="175" t="s">
        <v>7880</v>
      </c>
      <c r="Z503" s="175" t="s">
        <v>6479</v>
      </c>
    </row>
    <row r="504" spans="1:26" s="187" customFormat="1" ht="24.75" customHeight="1" x14ac:dyDescent="0.2">
      <c r="A504" s="171" t="s">
        <v>8343</v>
      </c>
      <c r="B504" s="175">
        <v>605060005</v>
      </c>
      <c r="C504" s="171" t="s">
        <v>139</v>
      </c>
      <c r="D504" s="171" t="s">
        <v>5794</v>
      </c>
      <c r="E504" s="171" t="s">
        <v>5756</v>
      </c>
      <c r="F504" s="171" t="s">
        <v>5795</v>
      </c>
      <c r="G504" s="171" t="s">
        <v>29</v>
      </c>
      <c r="H504" s="171">
        <v>0</v>
      </c>
      <c r="I504" s="171">
        <v>0</v>
      </c>
      <c r="J504" s="171" t="s">
        <v>5796</v>
      </c>
      <c r="K504" s="171" t="s">
        <v>5797</v>
      </c>
      <c r="L504" s="171" t="s">
        <v>50</v>
      </c>
      <c r="M504" s="171" t="s">
        <v>730</v>
      </c>
      <c r="N504" s="171" t="s">
        <v>6315</v>
      </c>
      <c r="O504" s="171" t="s">
        <v>6316</v>
      </c>
      <c r="P504" s="171">
        <v>0</v>
      </c>
      <c r="Q504" s="171" t="s">
        <v>5798</v>
      </c>
      <c r="R504" s="171" t="s">
        <v>607</v>
      </c>
      <c r="S504" s="172">
        <v>37970</v>
      </c>
      <c r="T504" s="171">
        <v>6974</v>
      </c>
      <c r="U504" s="173">
        <v>14429880</v>
      </c>
      <c r="V504" s="173">
        <v>28859760</v>
      </c>
      <c r="W504" s="174">
        <v>44255</v>
      </c>
      <c r="X504" s="175" t="s">
        <v>7879</v>
      </c>
      <c r="Y504" s="175" t="s">
        <v>7880</v>
      </c>
      <c r="Z504" s="175" t="s">
        <v>7889</v>
      </c>
    </row>
    <row r="505" spans="1:26" s="187" customFormat="1" ht="24.75" customHeight="1" x14ac:dyDescent="0.2">
      <c r="A505" s="171" t="s">
        <v>8344</v>
      </c>
      <c r="B505" s="175">
        <v>729097004</v>
      </c>
      <c r="C505" s="171" t="s">
        <v>5310</v>
      </c>
      <c r="D505" s="171" t="s">
        <v>5311</v>
      </c>
      <c r="E505" s="171" t="s">
        <v>7227</v>
      </c>
      <c r="F505" s="171" t="s">
        <v>4779</v>
      </c>
      <c r="G505" s="171" t="s">
        <v>5312</v>
      </c>
      <c r="H505" s="171" t="s">
        <v>5313</v>
      </c>
      <c r="I505" s="171" t="s">
        <v>5314</v>
      </c>
      <c r="J505" s="171" t="s">
        <v>5315</v>
      </c>
      <c r="K505" s="171" t="s">
        <v>5316</v>
      </c>
      <c r="L505" s="171" t="s">
        <v>630</v>
      </c>
      <c r="M505" s="171" t="s">
        <v>3468</v>
      </c>
      <c r="N505" s="171" t="s">
        <v>5317</v>
      </c>
      <c r="O505" s="171" t="s">
        <v>7228</v>
      </c>
      <c r="P505" s="171">
        <v>0</v>
      </c>
      <c r="Q505" s="171" t="s">
        <v>419</v>
      </c>
      <c r="R505" s="171" t="s">
        <v>7281</v>
      </c>
      <c r="S505" s="172">
        <v>37970</v>
      </c>
      <c r="T505" s="171">
        <v>6975</v>
      </c>
      <c r="U505" s="173">
        <v>12412800</v>
      </c>
      <c r="V505" s="173">
        <v>24825600</v>
      </c>
      <c r="W505" s="174">
        <v>44255</v>
      </c>
      <c r="X505" s="175" t="s">
        <v>7879</v>
      </c>
      <c r="Y505" s="175" t="s">
        <v>7880</v>
      </c>
      <c r="Z505" s="175" t="s">
        <v>8010</v>
      </c>
    </row>
    <row r="506" spans="1:26" s="187" customFormat="1" ht="24.75" customHeight="1" x14ac:dyDescent="0.2">
      <c r="A506" s="171" t="s">
        <v>8344</v>
      </c>
      <c r="B506" s="175">
        <v>729097004</v>
      </c>
      <c r="C506" s="171" t="s">
        <v>5310</v>
      </c>
      <c r="D506" s="171" t="s">
        <v>5311</v>
      </c>
      <c r="E506" s="171" t="s">
        <v>7227</v>
      </c>
      <c r="F506" s="171" t="s">
        <v>4779</v>
      </c>
      <c r="G506" s="171" t="s">
        <v>5312</v>
      </c>
      <c r="H506" s="171" t="s">
        <v>5313</v>
      </c>
      <c r="I506" s="171" t="s">
        <v>5314</v>
      </c>
      <c r="J506" s="171" t="s">
        <v>5315</v>
      </c>
      <c r="K506" s="171" t="s">
        <v>5316</v>
      </c>
      <c r="L506" s="171" t="s">
        <v>630</v>
      </c>
      <c r="M506" s="171" t="s">
        <v>3468</v>
      </c>
      <c r="N506" s="171" t="s">
        <v>5317</v>
      </c>
      <c r="O506" s="171" t="s">
        <v>7228</v>
      </c>
      <c r="P506" s="171">
        <v>0</v>
      </c>
      <c r="Q506" s="171" t="s">
        <v>419</v>
      </c>
      <c r="R506" s="171" t="s">
        <v>7281</v>
      </c>
      <c r="S506" s="172">
        <v>37970</v>
      </c>
      <c r="T506" s="171">
        <v>6975</v>
      </c>
      <c r="U506" s="173">
        <v>8921700</v>
      </c>
      <c r="V506" s="173">
        <v>17843400</v>
      </c>
      <c r="W506" s="174">
        <v>44255</v>
      </c>
      <c r="X506" s="175" t="s">
        <v>7879</v>
      </c>
      <c r="Y506" s="175" t="s">
        <v>7880</v>
      </c>
      <c r="Z506" s="175" t="s">
        <v>7887</v>
      </c>
    </row>
    <row r="507" spans="1:26" s="187" customFormat="1" ht="24.75" customHeight="1" x14ac:dyDescent="0.2">
      <c r="A507" s="171" t="s">
        <v>8345</v>
      </c>
      <c r="B507" s="175">
        <v>738689003</v>
      </c>
      <c r="C507" s="171" t="s">
        <v>1566</v>
      </c>
      <c r="D507" s="171" t="s">
        <v>2721</v>
      </c>
      <c r="E507" s="171" t="s">
        <v>7029</v>
      </c>
      <c r="F507" s="171" t="s">
        <v>2722</v>
      </c>
      <c r="G507" s="171" t="s">
        <v>7030</v>
      </c>
      <c r="H507" s="171" t="s">
        <v>2723</v>
      </c>
      <c r="I507" s="171" t="s">
        <v>2724</v>
      </c>
      <c r="J507" s="171" t="s">
        <v>7003</v>
      </c>
      <c r="K507" s="171" t="s">
        <v>2725</v>
      </c>
      <c r="L507" s="171" t="s">
        <v>344</v>
      </c>
      <c r="M507" s="171" t="s">
        <v>2726</v>
      </c>
      <c r="N507" s="171" t="s">
        <v>7325</v>
      </c>
      <c r="O507" s="171" t="s">
        <v>6588</v>
      </c>
      <c r="P507" s="171">
        <v>0</v>
      </c>
      <c r="Q507" s="171" t="s">
        <v>2727</v>
      </c>
      <c r="R507" s="171" t="s">
        <v>7324</v>
      </c>
      <c r="S507" s="172">
        <v>37970</v>
      </c>
      <c r="T507" s="171">
        <v>6979</v>
      </c>
      <c r="U507" s="173">
        <v>10261248</v>
      </c>
      <c r="V507" s="173">
        <v>20522496</v>
      </c>
      <c r="W507" s="174">
        <v>44255</v>
      </c>
      <c r="X507" s="175" t="s">
        <v>7879</v>
      </c>
      <c r="Y507" s="175" t="s">
        <v>7880</v>
      </c>
      <c r="Z507" s="175" t="s">
        <v>8012</v>
      </c>
    </row>
    <row r="508" spans="1:26" s="187" customFormat="1" ht="24.75" customHeight="1" x14ac:dyDescent="0.2">
      <c r="A508" s="171" t="s">
        <v>8345</v>
      </c>
      <c r="B508" s="175">
        <v>738689003</v>
      </c>
      <c r="C508" s="171" t="s">
        <v>1566</v>
      </c>
      <c r="D508" s="171" t="s">
        <v>2721</v>
      </c>
      <c r="E508" s="171" t="s">
        <v>7029</v>
      </c>
      <c r="F508" s="171" t="s">
        <v>2722</v>
      </c>
      <c r="G508" s="171" t="s">
        <v>7030</v>
      </c>
      <c r="H508" s="171" t="s">
        <v>2723</v>
      </c>
      <c r="I508" s="171" t="s">
        <v>2724</v>
      </c>
      <c r="J508" s="171" t="s">
        <v>7003</v>
      </c>
      <c r="K508" s="171" t="s">
        <v>2725</v>
      </c>
      <c r="L508" s="171" t="s">
        <v>344</v>
      </c>
      <c r="M508" s="171" t="s">
        <v>2726</v>
      </c>
      <c r="N508" s="171" t="s">
        <v>7325</v>
      </c>
      <c r="O508" s="171" t="s">
        <v>6588</v>
      </c>
      <c r="P508" s="171">
        <v>0</v>
      </c>
      <c r="Q508" s="171" t="s">
        <v>2727</v>
      </c>
      <c r="R508" s="171" t="s">
        <v>7324</v>
      </c>
      <c r="S508" s="172">
        <v>37970</v>
      </c>
      <c r="T508" s="171">
        <v>6979</v>
      </c>
      <c r="U508" s="173">
        <v>8113006</v>
      </c>
      <c r="V508" s="173">
        <v>14873844</v>
      </c>
      <c r="W508" s="174">
        <v>44255</v>
      </c>
      <c r="X508" s="175" t="s">
        <v>7879</v>
      </c>
      <c r="Y508" s="175" t="s">
        <v>7880</v>
      </c>
      <c r="Z508" s="175" t="s">
        <v>230</v>
      </c>
    </row>
    <row r="509" spans="1:26" s="187" customFormat="1" ht="24.75" customHeight="1" x14ac:dyDescent="0.2">
      <c r="A509" s="171" t="s">
        <v>8345</v>
      </c>
      <c r="B509" s="175">
        <v>738689003</v>
      </c>
      <c r="C509" s="171" t="s">
        <v>1566</v>
      </c>
      <c r="D509" s="171" t="s">
        <v>2721</v>
      </c>
      <c r="E509" s="171" t="s">
        <v>7029</v>
      </c>
      <c r="F509" s="171" t="s">
        <v>2722</v>
      </c>
      <c r="G509" s="171" t="s">
        <v>7030</v>
      </c>
      <c r="H509" s="171" t="s">
        <v>2723</v>
      </c>
      <c r="I509" s="171" t="s">
        <v>2724</v>
      </c>
      <c r="J509" s="171" t="s">
        <v>7003</v>
      </c>
      <c r="K509" s="171" t="s">
        <v>2725</v>
      </c>
      <c r="L509" s="171" t="s">
        <v>344</v>
      </c>
      <c r="M509" s="171" t="s">
        <v>2726</v>
      </c>
      <c r="N509" s="171" t="s">
        <v>7325</v>
      </c>
      <c r="O509" s="171" t="s">
        <v>6588</v>
      </c>
      <c r="P509" s="171">
        <v>0</v>
      </c>
      <c r="Q509" s="171" t="s">
        <v>2727</v>
      </c>
      <c r="R509" s="171" t="s">
        <v>7324</v>
      </c>
      <c r="S509" s="172">
        <v>37970</v>
      </c>
      <c r="T509" s="171">
        <v>6979</v>
      </c>
      <c r="U509" s="173">
        <v>157894485</v>
      </c>
      <c r="V509" s="173">
        <v>347024291</v>
      </c>
      <c r="W509" s="174">
        <v>44255</v>
      </c>
      <c r="X509" s="175" t="s">
        <v>7879</v>
      </c>
      <c r="Y509" s="175" t="s">
        <v>7880</v>
      </c>
      <c r="Z509" s="175" t="s">
        <v>7882</v>
      </c>
    </row>
    <row r="510" spans="1:26" s="187" customFormat="1" ht="24.75" customHeight="1" x14ac:dyDescent="0.2">
      <c r="A510" s="171" t="s">
        <v>8345</v>
      </c>
      <c r="B510" s="175">
        <v>738689003</v>
      </c>
      <c r="C510" s="171" t="s">
        <v>1566</v>
      </c>
      <c r="D510" s="171" t="s">
        <v>2721</v>
      </c>
      <c r="E510" s="171" t="s">
        <v>7029</v>
      </c>
      <c r="F510" s="171" t="s">
        <v>2722</v>
      </c>
      <c r="G510" s="171" t="s">
        <v>7030</v>
      </c>
      <c r="H510" s="171" t="s">
        <v>2723</v>
      </c>
      <c r="I510" s="171" t="s">
        <v>2724</v>
      </c>
      <c r="J510" s="171" t="s">
        <v>7003</v>
      </c>
      <c r="K510" s="171" t="s">
        <v>2725</v>
      </c>
      <c r="L510" s="171" t="s">
        <v>344</v>
      </c>
      <c r="M510" s="171" t="s">
        <v>2726</v>
      </c>
      <c r="N510" s="171" t="s">
        <v>7325</v>
      </c>
      <c r="O510" s="171" t="s">
        <v>6588</v>
      </c>
      <c r="P510" s="171">
        <v>0</v>
      </c>
      <c r="Q510" s="171" t="s">
        <v>2727</v>
      </c>
      <c r="R510" s="171" t="s">
        <v>7324</v>
      </c>
      <c r="S510" s="172">
        <v>37970</v>
      </c>
      <c r="T510" s="171">
        <v>6979</v>
      </c>
      <c r="U510" s="173">
        <v>49077349</v>
      </c>
      <c r="V510" s="173">
        <v>111156693</v>
      </c>
      <c r="W510" s="174">
        <v>44255</v>
      </c>
      <c r="X510" s="175" t="s">
        <v>7879</v>
      </c>
      <c r="Y510" s="175" t="s">
        <v>7880</v>
      </c>
      <c r="Z510" s="175" t="s">
        <v>7883</v>
      </c>
    </row>
    <row r="511" spans="1:26" s="187" customFormat="1" ht="24.75" customHeight="1" x14ac:dyDescent="0.2">
      <c r="A511" s="171" t="s">
        <v>8345</v>
      </c>
      <c r="B511" s="175">
        <v>738689003</v>
      </c>
      <c r="C511" s="171" t="s">
        <v>1566</v>
      </c>
      <c r="D511" s="171" t="s">
        <v>2721</v>
      </c>
      <c r="E511" s="171" t="s">
        <v>7029</v>
      </c>
      <c r="F511" s="171" t="s">
        <v>2722</v>
      </c>
      <c r="G511" s="171" t="s">
        <v>7030</v>
      </c>
      <c r="H511" s="171" t="s">
        <v>2723</v>
      </c>
      <c r="I511" s="171" t="s">
        <v>2724</v>
      </c>
      <c r="J511" s="171" t="s">
        <v>7003</v>
      </c>
      <c r="K511" s="171" t="s">
        <v>2725</v>
      </c>
      <c r="L511" s="171" t="s">
        <v>344</v>
      </c>
      <c r="M511" s="171" t="s">
        <v>2726</v>
      </c>
      <c r="N511" s="171" t="s">
        <v>7325</v>
      </c>
      <c r="O511" s="171" t="s">
        <v>6588</v>
      </c>
      <c r="P511" s="171">
        <v>0</v>
      </c>
      <c r="Q511" s="171" t="s">
        <v>2727</v>
      </c>
      <c r="R511" s="171" t="s">
        <v>7324</v>
      </c>
      <c r="S511" s="172">
        <v>37970</v>
      </c>
      <c r="T511" s="171">
        <v>6979</v>
      </c>
      <c r="U511" s="173">
        <v>7075296</v>
      </c>
      <c r="V511" s="173">
        <v>19810829</v>
      </c>
      <c r="W511" s="174">
        <v>44255</v>
      </c>
      <c r="X511" s="175" t="s">
        <v>7879</v>
      </c>
      <c r="Y511" s="175" t="s">
        <v>7880</v>
      </c>
      <c r="Z511" s="175" t="s">
        <v>7910</v>
      </c>
    </row>
    <row r="512" spans="1:26" s="187" customFormat="1" ht="24.75" customHeight="1" x14ac:dyDescent="0.2">
      <c r="A512" s="171" t="s">
        <v>8345</v>
      </c>
      <c r="B512" s="175">
        <v>738689003</v>
      </c>
      <c r="C512" s="171" t="s">
        <v>1566</v>
      </c>
      <c r="D512" s="171" t="s">
        <v>2721</v>
      </c>
      <c r="E512" s="171" t="s">
        <v>7029</v>
      </c>
      <c r="F512" s="171" t="s">
        <v>2722</v>
      </c>
      <c r="G512" s="171" t="s">
        <v>7030</v>
      </c>
      <c r="H512" s="171" t="s">
        <v>2723</v>
      </c>
      <c r="I512" s="171" t="s">
        <v>2724</v>
      </c>
      <c r="J512" s="171" t="s">
        <v>7003</v>
      </c>
      <c r="K512" s="171" t="s">
        <v>2725</v>
      </c>
      <c r="L512" s="171" t="s">
        <v>344</v>
      </c>
      <c r="M512" s="171" t="s">
        <v>2726</v>
      </c>
      <c r="N512" s="171" t="s">
        <v>7325</v>
      </c>
      <c r="O512" s="171" t="s">
        <v>6588</v>
      </c>
      <c r="P512" s="171">
        <v>0</v>
      </c>
      <c r="Q512" s="171" t="s">
        <v>2727</v>
      </c>
      <c r="R512" s="171" t="s">
        <v>7324</v>
      </c>
      <c r="S512" s="172">
        <v>37970</v>
      </c>
      <c r="T512" s="171">
        <v>6979</v>
      </c>
      <c r="U512" s="173">
        <v>33869835</v>
      </c>
      <c r="V512" s="173">
        <v>73028454</v>
      </c>
      <c r="W512" s="174">
        <v>44255</v>
      </c>
      <c r="X512" s="175" t="s">
        <v>7879</v>
      </c>
      <c r="Y512" s="175" t="s">
        <v>7880</v>
      </c>
      <c r="Z512" s="175" t="s">
        <v>162</v>
      </c>
    </row>
    <row r="513" spans="1:26" s="187" customFormat="1" ht="24.75" customHeight="1" x14ac:dyDescent="0.2">
      <c r="A513" s="171" t="s">
        <v>8345</v>
      </c>
      <c r="B513" s="175">
        <v>738689003</v>
      </c>
      <c r="C513" s="171" t="s">
        <v>1566</v>
      </c>
      <c r="D513" s="171" t="s">
        <v>2721</v>
      </c>
      <c r="E513" s="171" t="s">
        <v>7029</v>
      </c>
      <c r="F513" s="171" t="s">
        <v>2722</v>
      </c>
      <c r="G513" s="171" t="s">
        <v>7030</v>
      </c>
      <c r="H513" s="171" t="s">
        <v>2723</v>
      </c>
      <c r="I513" s="171" t="s">
        <v>2724</v>
      </c>
      <c r="J513" s="171" t="s">
        <v>7003</v>
      </c>
      <c r="K513" s="171" t="s">
        <v>2725</v>
      </c>
      <c r="L513" s="171" t="s">
        <v>344</v>
      </c>
      <c r="M513" s="171" t="s">
        <v>2726</v>
      </c>
      <c r="N513" s="171" t="s">
        <v>7325</v>
      </c>
      <c r="O513" s="171" t="s">
        <v>6588</v>
      </c>
      <c r="P513" s="171">
        <v>0</v>
      </c>
      <c r="Q513" s="171" t="s">
        <v>2727</v>
      </c>
      <c r="R513" s="171" t="s">
        <v>7324</v>
      </c>
      <c r="S513" s="172">
        <v>37970</v>
      </c>
      <c r="T513" s="171">
        <v>6979</v>
      </c>
      <c r="U513" s="173">
        <v>3611742</v>
      </c>
      <c r="V513" s="173">
        <v>7380516</v>
      </c>
      <c r="W513" s="174">
        <v>44255</v>
      </c>
      <c r="X513" s="175" t="s">
        <v>7879</v>
      </c>
      <c r="Y513" s="175" t="s">
        <v>7880</v>
      </c>
      <c r="Z513" s="175" t="s">
        <v>7913</v>
      </c>
    </row>
    <row r="514" spans="1:26" s="187" customFormat="1" ht="24.75" customHeight="1" x14ac:dyDescent="0.2">
      <c r="A514" s="171" t="s">
        <v>8345</v>
      </c>
      <c r="B514" s="175">
        <v>738689003</v>
      </c>
      <c r="C514" s="171" t="s">
        <v>1566</v>
      </c>
      <c r="D514" s="171" t="s">
        <v>2721</v>
      </c>
      <c r="E514" s="171" t="s">
        <v>7029</v>
      </c>
      <c r="F514" s="171" t="s">
        <v>2722</v>
      </c>
      <c r="G514" s="171" t="s">
        <v>7030</v>
      </c>
      <c r="H514" s="171" t="s">
        <v>2723</v>
      </c>
      <c r="I514" s="171" t="s">
        <v>2724</v>
      </c>
      <c r="J514" s="171" t="s">
        <v>7003</v>
      </c>
      <c r="K514" s="171" t="s">
        <v>2725</v>
      </c>
      <c r="L514" s="171" t="s">
        <v>344</v>
      </c>
      <c r="M514" s="171" t="s">
        <v>2726</v>
      </c>
      <c r="N514" s="171" t="s">
        <v>7325</v>
      </c>
      <c r="O514" s="171" t="s">
        <v>6588</v>
      </c>
      <c r="P514" s="171">
        <v>0</v>
      </c>
      <c r="Q514" s="171" t="s">
        <v>2727</v>
      </c>
      <c r="R514" s="171" t="s">
        <v>7324</v>
      </c>
      <c r="S514" s="172">
        <v>37970</v>
      </c>
      <c r="T514" s="171">
        <v>6979</v>
      </c>
      <c r="U514" s="173">
        <v>55151208</v>
      </c>
      <c r="V514" s="173">
        <v>110302416</v>
      </c>
      <c r="W514" s="174">
        <v>44255</v>
      </c>
      <c r="X514" s="175" t="s">
        <v>7879</v>
      </c>
      <c r="Y514" s="175" t="s">
        <v>7880</v>
      </c>
      <c r="Z514" s="175" t="s">
        <v>187</v>
      </c>
    </row>
    <row r="515" spans="1:26" s="187" customFormat="1" ht="24.75" customHeight="1" x14ac:dyDescent="0.2">
      <c r="A515" s="171" t="s">
        <v>8345</v>
      </c>
      <c r="B515" s="175">
        <v>738689003</v>
      </c>
      <c r="C515" s="171" t="s">
        <v>1566</v>
      </c>
      <c r="D515" s="171" t="s">
        <v>2721</v>
      </c>
      <c r="E515" s="171" t="s">
        <v>7029</v>
      </c>
      <c r="F515" s="171" t="s">
        <v>2722</v>
      </c>
      <c r="G515" s="171" t="s">
        <v>7030</v>
      </c>
      <c r="H515" s="171" t="s">
        <v>2723</v>
      </c>
      <c r="I515" s="171" t="s">
        <v>2724</v>
      </c>
      <c r="J515" s="171" t="s">
        <v>7003</v>
      </c>
      <c r="K515" s="171" t="s">
        <v>2725</v>
      </c>
      <c r="L515" s="171" t="s">
        <v>344</v>
      </c>
      <c r="M515" s="171" t="s">
        <v>2726</v>
      </c>
      <c r="N515" s="171" t="s">
        <v>7325</v>
      </c>
      <c r="O515" s="171" t="s">
        <v>6588</v>
      </c>
      <c r="P515" s="171">
        <v>0</v>
      </c>
      <c r="Q515" s="171" t="s">
        <v>2727</v>
      </c>
      <c r="R515" s="171" t="s">
        <v>7324</v>
      </c>
      <c r="S515" s="172">
        <v>37970</v>
      </c>
      <c r="T515" s="171">
        <v>6979</v>
      </c>
      <c r="U515" s="173">
        <v>12397284</v>
      </c>
      <c r="V515" s="173">
        <v>19794568</v>
      </c>
      <c r="W515" s="174">
        <v>44255</v>
      </c>
      <c r="X515" s="175" t="s">
        <v>7879</v>
      </c>
      <c r="Y515" s="175" t="s">
        <v>7880</v>
      </c>
      <c r="Z515" s="175" t="s">
        <v>7944</v>
      </c>
    </row>
    <row r="516" spans="1:26" s="187" customFormat="1" ht="24.75" customHeight="1" x14ac:dyDescent="0.2">
      <c r="A516" s="171" t="s">
        <v>8345</v>
      </c>
      <c r="B516" s="175">
        <v>738689003</v>
      </c>
      <c r="C516" s="171" t="s">
        <v>1566</v>
      </c>
      <c r="D516" s="171" t="s">
        <v>2721</v>
      </c>
      <c r="E516" s="171" t="s">
        <v>7029</v>
      </c>
      <c r="F516" s="171" t="s">
        <v>2722</v>
      </c>
      <c r="G516" s="171" t="s">
        <v>7030</v>
      </c>
      <c r="H516" s="171" t="s">
        <v>2723</v>
      </c>
      <c r="I516" s="171" t="s">
        <v>2724</v>
      </c>
      <c r="J516" s="171" t="s">
        <v>7003</v>
      </c>
      <c r="K516" s="171" t="s">
        <v>2725</v>
      </c>
      <c r="L516" s="171" t="s">
        <v>344</v>
      </c>
      <c r="M516" s="171" t="s">
        <v>2726</v>
      </c>
      <c r="N516" s="171" t="s">
        <v>7325</v>
      </c>
      <c r="O516" s="171" t="s">
        <v>6588</v>
      </c>
      <c r="P516" s="171">
        <v>0</v>
      </c>
      <c r="Q516" s="171" t="s">
        <v>2727</v>
      </c>
      <c r="R516" s="171" t="s">
        <v>7324</v>
      </c>
      <c r="S516" s="172">
        <v>37970</v>
      </c>
      <c r="T516" s="171">
        <v>6979</v>
      </c>
      <c r="U516" s="173">
        <v>8016600</v>
      </c>
      <c r="V516" s="173">
        <v>16033200</v>
      </c>
      <c r="W516" s="174">
        <v>44255</v>
      </c>
      <c r="X516" s="175" t="s">
        <v>7879</v>
      </c>
      <c r="Y516" s="175" t="s">
        <v>7880</v>
      </c>
      <c r="Z516" s="175" t="s">
        <v>7960</v>
      </c>
    </row>
    <row r="517" spans="1:26" s="187" customFormat="1" ht="24.75" customHeight="1" x14ac:dyDescent="0.2">
      <c r="A517" s="171" t="s">
        <v>8345</v>
      </c>
      <c r="B517" s="175">
        <v>738689003</v>
      </c>
      <c r="C517" s="171" t="s">
        <v>1566</v>
      </c>
      <c r="D517" s="171" t="s">
        <v>2721</v>
      </c>
      <c r="E517" s="171" t="s">
        <v>7029</v>
      </c>
      <c r="F517" s="171" t="s">
        <v>2722</v>
      </c>
      <c r="G517" s="171" t="s">
        <v>7030</v>
      </c>
      <c r="H517" s="171" t="s">
        <v>2723</v>
      </c>
      <c r="I517" s="171" t="s">
        <v>2724</v>
      </c>
      <c r="J517" s="171" t="s">
        <v>7003</v>
      </c>
      <c r="K517" s="171" t="s">
        <v>2725</v>
      </c>
      <c r="L517" s="171" t="s">
        <v>344</v>
      </c>
      <c r="M517" s="171" t="s">
        <v>2726</v>
      </c>
      <c r="N517" s="171" t="s">
        <v>7325</v>
      </c>
      <c r="O517" s="171" t="s">
        <v>6588</v>
      </c>
      <c r="P517" s="171">
        <v>0</v>
      </c>
      <c r="Q517" s="171" t="s">
        <v>2727</v>
      </c>
      <c r="R517" s="171" t="s">
        <v>7324</v>
      </c>
      <c r="S517" s="172">
        <v>37970</v>
      </c>
      <c r="T517" s="171">
        <v>6979</v>
      </c>
      <c r="U517" s="173">
        <v>8016600</v>
      </c>
      <c r="V517" s="173">
        <v>16033200</v>
      </c>
      <c r="W517" s="174">
        <v>44255</v>
      </c>
      <c r="X517" s="175" t="s">
        <v>7879</v>
      </c>
      <c r="Y517" s="175" t="s">
        <v>7880</v>
      </c>
      <c r="Z517" s="175" t="s">
        <v>7994</v>
      </c>
    </row>
    <row r="518" spans="1:26" s="187" customFormat="1" ht="24.75" customHeight="1" x14ac:dyDescent="0.2">
      <c r="A518" s="171" t="s">
        <v>8345</v>
      </c>
      <c r="B518" s="175">
        <v>738689003</v>
      </c>
      <c r="C518" s="171" t="s">
        <v>1566</v>
      </c>
      <c r="D518" s="171" t="s">
        <v>2721</v>
      </c>
      <c r="E518" s="171" t="s">
        <v>7029</v>
      </c>
      <c r="F518" s="171" t="s">
        <v>2722</v>
      </c>
      <c r="G518" s="171" t="s">
        <v>7030</v>
      </c>
      <c r="H518" s="171" t="s">
        <v>2723</v>
      </c>
      <c r="I518" s="171" t="s">
        <v>2724</v>
      </c>
      <c r="J518" s="171" t="s">
        <v>7003</v>
      </c>
      <c r="K518" s="171" t="s">
        <v>2725</v>
      </c>
      <c r="L518" s="171" t="s">
        <v>344</v>
      </c>
      <c r="M518" s="171" t="s">
        <v>2726</v>
      </c>
      <c r="N518" s="171" t="s">
        <v>7325</v>
      </c>
      <c r="O518" s="171" t="s">
        <v>6588</v>
      </c>
      <c r="P518" s="171">
        <v>0</v>
      </c>
      <c r="Q518" s="171" t="s">
        <v>2727</v>
      </c>
      <c r="R518" s="171" t="s">
        <v>7324</v>
      </c>
      <c r="S518" s="172">
        <v>37970</v>
      </c>
      <c r="T518" s="171">
        <v>6979</v>
      </c>
      <c r="U518" s="173">
        <v>9138924</v>
      </c>
      <c r="V518" s="173">
        <v>18277848</v>
      </c>
      <c r="W518" s="174">
        <v>44255</v>
      </c>
      <c r="X518" s="175" t="s">
        <v>7879</v>
      </c>
      <c r="Y518" s="175" t="s">
        <v>7880</v>
      </c>
      <c r="Z518" s="175" t="s">
        <v>7893</v>
      </c>
    </row>
    <row r="519" spans="1:26" s="187" customFormat="1" ht="24.75" customHeight="1" x14ac:dyDescent="0.2">
      <c r="A519" s="171" t="s">
        <v>8345</v>
      </c>
      <c r="B519" s="175">
        <v>738689003</v>
      </c>
      <c r="C519" s="171" t="s">
        <v>1566</v>
      </c>
      <c r="D519" s="171" t="s">
        <v>2721</v>
      </c>
      <c r="E519" s="171" t="s">
        <v>7029</v>
      </c>
      <c r="F519" s="171" t="s">
        <v>2722</v>
      </c>
      <c r="G519" s="171" t="s">
        <v>7030</v>
      </c>
      <c r="H519" s="171" t="s">
        <v>2723</v>
      </c>
      <c r="I519" s="171" t="s">
        <v>2724</v>
      </c>
      <c r="J519" s="171" t="s">
        <v>7003</v>
      </c>
      <c r="K519" s="171" t="s">
        <v>2725</v>
      </c>
      <c r="L519" s="171" t="s">
        <v>344</v>
      </c>
      <c r="M519" s="171" t="s">
        <v>2726</v>
      </c>
      <c r="N519" s="171" t="s">
        <v>7325</v>
      </c>
      <c r="O519" s="171" t="s">
        <v>6588</v>
      </c>
      <c r="P519" s="171">
        <v>0</v>
      </c>
      <c r="Q519" s="171" t="s">
        <v>2727</v>
      </c>
      <c r="R519" s="171" t="s">
        <v>7324</v>
      </c>
      <c r="S519" s="172">
        <v>37970</v>
      </c>
      <c r="T519" s="171">
        <v>6979</v>
      </c>
      <c r="U519" s="173">
        <v>0</v>
      </c>
      <c r="V519" s="173">
        <v>0</v>
      </c>
      <c r="W519" s="174">
        <v>44255</v>
      </c>
      <c r="X519" s="175" t="s">
        <v>7879</v>
      </c>
      <c r="Y519" s="175" t="s">
        <v>7880</v>
      </c>
      <c r="Z519" s="175" t="s">
        <v>7921</v>
      </c>
    </row>
    <row r="520" spans="1:26" s="187" customFormat="1" ht="24.75" customHeight="1" x14ac:dyDescent="0.2">
      <c r="A520" s="171" t="s">
        <v>8345</v>
      </c>
      <c r="B520" s="175">
        <v>738689003</v>
      </c>
      <c r="C520" s="171" t="s">
        <v>1566</v>
      </c>
      <c r="D520" s="171" t="s">
        <v>2721</v>
      </c>
      <c r="E520" s="171" t="s">
        <v>7029</v>
      </c>
      <c r="F520" s="171" t="s">
        <v>2722</v>
      </c>
      <c r="G520" s="171" t="s">
        <v>7030</v>
      </c>
      <c r="H520" s="171" t="s">
        <v>2723</v>
      </c>
      <c r="I520" s="171" t="s">
        <v>2724</v>
      </c>
      <c r="J520" s="171" t="s">
        <v>7003</v>
      </c>
      <c r="K520" s="171" t="s">
        <v>2725</v>
      </c>
      <c r="L520" s="171" t="s">
        <v>344</v>
      </c>
      <c r="M520" s="171" t="s">
        <v>2726</v>
      </c>
      <c r="N520" s="171" t="s">
        <v>7325</v>
      </c>
      <c r="O520" s="171" t="s">
        <v>6588</v>
      </c>
      <c r="P520" s="171">
        <v>0</v>
      </c>
      <c r="Q520" s="171" t="s">
        <v>2727</v>
      </c>
      <c r="R520" s="171" t="s">
        <v>7324</v>
      </c>
      <c r="S520" s="172">
        <v>37970</v>
      </c>
      <c r="T520" s="171">
        <v>6979</v>
      </c>
      <c r="U520" s="173">
        <v>25447894</v>
      </c>
      <c r="V520" s="173">
        <v>45970390</v>
      </c>
      <c r="W520" s="174">
        <v>44255</v>
      </c>
      <c r="X520" s="175" t="s">
        <v>7879</v>
      </c>
      <c r="Y520" s="175" t="s">
        <v>7880</v>
      </c>
      <c r="Z520" s="175" t="s">
        <v>7980</v>
      </c>
    </row>
    <row r="521" spans="1:26" s="187" customFormat="1" ht="24.75" customHeight="1" x14ac:dyDescent="0.2">
      <c r="A521" s="171" t="s">
        <v>8345</v>
      </c>
      <c r="B521" s="175">
        <v>738689003</v>
      </c>
      <c r="C521" s="171" t="s">
        <v>1566</v>
      </c>
      <c r="D521" s="171" t="s">
        <v>2721</v>
      </c>
      <c r="E521" s="171" t="s">
        <v>7029</v>
      </c>
      <c r="F521" s="171" t="s">
        <v>2722</v>
      </c>
      <c r="G521" s="171" t="s">
        <v>7030</v>
      </c>
      <c r="H521" s="171" t="s">
        <v>2723</v>
      </c>
      <c r="I521" s="171" t="s">
        <v>2724</v>
      </c>
      <c r="J521" s="171" t="s">
        <v>7003</v>
      </c>
      <c r="K521" s="171" t="s">
        <v>2725</v>
      </c>
      <c r="L521" s="171" t="s">
        <v>344</v>
      </c>
      <c r="M521" s="171" t="s">
        <v>2726</v>
      </c>
      <c r="N521" s="171" t="s">
        <v>7325</v>
      </c>
      <c r="O521" s="171" t="s">
        <v>6588</v>
      </c>
      <c r="P521" s="171">
        <v>0</v>
      </c>
      <c r="Q521" s="171" t="s">
        <v>2727</v>
      </c>
      <c r="R521" s="171" t="s">
        <v>7324</v>
      </c>
      <c r="S521" s="172">
        <v>37970</v>
      </c>
      <c r="T521" s="171">
        <v>6979</v>
      </c>
      <c r="U521" s="173">
        <v>8048149</v>
      </c>
      <c r="V521" s="173">
        <v>20164593</v>
      </c>
      <c r="W521" s="174">
        <v>44255</v>
      </c>
      <c r="X521" s="175" t="s">
        <v>7879</v>
      </c>
      <c r="Y521" s="175" t="s">
        <v>7880</v>
      </c>
      <c r="Z521" s="175" t="s">
        <v>8036</v>
      </c>
    </row>
    <row r="522" spans="1:26" s="187" customFormat="1" ht="24.75" customHeight="1" x14ac:dyDescent="0.2">
      <c r="A522" s="171" t="s">
        <v>8345</v>
      </c>
      <c r="B522" s="175">
        <v>738689003</v>
      </c>
      <c r="C522" s="171" t="s">
        <v>1566</v>
      </c>
      <c r="D522" s="171" t="s">
        <v>2721</v>
      </c>
      <c r="E522" s="171" t="s">
        <v>7029</v>
      </c>
      <c r="F522" s="171" t="s">
        <v>2722</v>
      </c>
      <c r="G522" s="171" t="s">
        <v>7030</v>
      </c>
      <c r="H522" s="171" t="s">
        <v>2723</v>
      </c>
      <c r="I522" s="171" t="s">
        <v>2724</v>
      </c>
      <c r="J522" s="171" t="s">
        <v>7003</v>
      </c>
      <c r="K522" s="171" t="s">
        <v>2725</v>
      </c>
      <c r="L522" s="171" t="s">
        <v>344</v>
      </c>
      <c r="M522" s="171" t="s">
        <v>2726</v>
      </c>
      <c r="N522" s="171" t="s">
        <v>7325</v>
      </c>
      <c r="O522" s="171" t="s">
        <v>6588</v>
      </c>
      <c r="P522" s="171">
        <v>0</v>
      </c>
      <c r="Q522" s="171" t="s">
        <v>2727</v>
      </c>
      <c r="R522" s="171" t="s">
        <v>7324</v>
      </c>
      <c r="S522" s="172">
        <v>37970</v>
      </c>
      <c r="T522" s="171">
        <v>6979</v>
      </c>
      <c r="U522" s="173">
        <v>0</v>
      </c>
      <c r="V522" s="173">
        <v>0</v>
      </c>
      <c r="W522" s="174">
        <v>44255</v>
      </c>
      <c r="X522" s="175" t="s">
        <v>7879</v>
      </c>
      <c r="Y522" s="175" t="s">
        <v>7880</v>
      </c>
      <c r="Z522" s="175" t="s">
        <v>8051</v>
      </c>
    </row>
    <row r="523" spans="1:26" s="187" customFormat="1" ht="24.75" customHeight="1" x14ac:dyDescent="0.2">
      <c r="A523" s="171" t="s">
        <v>8345</v>
      </c>
      <c r="B523" s="175">
        <v>738689003</v>
      </c>
      <c r="C523" s="171" t="s">
        <v>1566</v>
      </c>
      <c r="D523" s="171" t="s">
        <v>2721</v>
      </c>
      <c r="E523" s="171" t="s">
        <v>7029</v>
      </c>
      <c r="F523" s="171" t="s">
        <v>2722</v>
      </c>
      <c r="G523" s="171" t="s">
        <v>7030</v>
      </c>
      <c r="H523" s="171" t="s">
        <v>2723</v>
      </c>
      <c r="I523" s="171" t="s">
        <v>2724</v>
      </c>
      <c r="J523" s="171" t="s">
        <v>7003</v>
      </c>
      <c r="K523" s="171" t="s">
        <v>2725</v>
      </c>
      <c r="L523" s="171" t="s">
        <v>344</v>
      </c>
      <c r="M523" s="171" t="s">
        <v>2726</v>
      </c>
      <c r="N523" s="171" t="s">
        <v>7325</v>
      </c>
      <c r="O523" s="171" t="s">
        <v>6588</v>
      </c>
      <c r="P523" s="171">
        <v>0</v>
      </c>
      <c r="Q523" s="171" t="s">
        <v>2727</v>
      </c>
      <c r="R523" s="171" t="s">
        <v>7324</v>
      </c>
      <c r="S523" s="172">
        <v>37970</v>
      </c>
      <c r="T523" s="171">
        <v>6979</v>
      </c>
      <c r="U523" s="173">
        <v>12024900</v>
      </c>
      <c r="V523" s="173">
        <v>24049800</v>
      </c>
      <c r="W523" s="174">
        <v>44255</v>
      </c>
      <c r="X523" s="175" t="s">
        <v>7879</v>
      </c>
      <c r="Y523" s="175" t="s">
        <v>7880</v>
      </c>
      <c r="Z523" s="175" t="s">
        <v>78</v>
      </c>
    </row>
    <row r="524" spans="1:26" s="187" customFormat="1" ht="24.75" customHeight="1" x14ac:dyDescent="0.2">
      <c r="A524" s="171" t="s">
        <v>8345</v>
      </c>
      <c r="B524" s="175">
        <v>738689003</v>
      </c>
      <c r="C524" s="171" t="s">
        <v>1566</v>
      </c>
      <c r="D524" s="171" t="s">
        <v>2721</v>
      </c>
      <c r="E524" s="171" t="s">
        <v>7029</v>
      </c>
      <c r="F524" s="171" t="s">
        <v>2722</v>
      </c>
      <c r="G524" s="171" t="s">
        <v>7030</v>
      </c>
      <c r="H524" s="171" t="s">
        <v>2723</v>
      </c>
      <c r="I524" s="171" t="s">
        <v>2724</v>
      </c>
      <c r="J524" s="171" t="s">
        <v>7003</v>
      </c>
      <c r="K524" s="171" t="s">
        <v>2725</v>
      </c>
      <c r="L524" s="171" t="s">
        <v>344</v>
      </c>
      <c r="M524" s="171" t="s">
        <v>2726</v>
      </c>
      <c r="N524" s="171" t="s">
        <v>7325</v>
      </c>
      <c r="O524" s="171" t="s">
        <v>6588</v>
      </c>
      <c r="P524" s="171">
        <v>0</v>
      </c>
      <c r="Q524" s="171" t="s">
        <v>2727</v>
      </c>
      <c r="R524" s="171" t="s">
        <v>7324</v>
      </c>
      <c r="S524" s="172">
        <v>37970</v>
      </c>
      <c r="T524" s="171">
        <v>6979</v>
      </c>
      <c r="U524" s="173">
        <v>8016600</v>
      </c>
      <c r="V524" s="173">
        <v>16033200</v>
      </c>
      <c r="W524" s="174">
        <v>44255</v>
      </c>
      <c r="X524" s="175" t="s">
        <v>7879</v>
      </c>
      <c r="Y524" s="175" t="s">
        <v>7880</v>
      </c>
      <c r="Z524" s="175" t="s">
        <v>7926</v>
      </c>
    </row>
    <row r="525" spans="1:26" s="187" customFormat="1" ht="24.75" customHeight="1" x14ac:dyDescent="0.2">
      <c r="A525" s="171" t="s">
        <v>8345</v>
      </c>
      <c r="B525" s="175">
        <v>738689003</v>
      </c>
      <c r="C525" s="171" t="s">
        <v>1566</v>
      </c>
      <c r="D525" s="171" t="s">
        <v>2721</v>
      </c>
      <c r="E525" s="171" t="s">
        <v>7029</v>
      </c>
      <c r="F525" s="171" t="s">
        <v>2722</v>
      </c>
      <c r="G525" s="171" t="s">
        <v>7030</v>
      </c>
      <c r="H525" s="171" t="s">
        <v>2723</v>
      </c>
      <c r="I525" s="171" t="s">
        <v>2724</v>
      </c>
      <c r="J525" s="171" t="s">
        <v>7003</v>
      </c>
      <c r="K525" s="171" t="s">
        <v>2725</v>
      </c>
      <c r="L525" s="171" t="s">
        <v>344</v>
      </c>
      <c r="M525" s="171" t="s">
        <v>2726</v>
      </c>
      <c r="N525" s="171" t="s">
        <v>7325</v>
      </c>
      <c r="O525" s="171" t="s">
        <v>6588</v>
      </c>
      <c r="P525" s="171">
        <v>0</v>
      </c>
      <c r="Q525" s="171" t="s">
        <v>2727</v>
      </c>
      <c r="R525" s="171" t="s">
        <v>7324</v>
      </c>
      <c r="S525" s="172">
        <v>37970</v>
      </c>
      <c r="T525" s="171">
        <v>6979</v>
      </c>
      <c r="U525" s="173">
        <v>4239871</v>
      </c>
      <c r="V525" s="173">
        <v>8636774</v>
      </c>
      <c r="W525" s="174">
        <v>44255</v>
      </c>
      <c r="X525" s="175" t="s">
        <v>7879</v>
      </c>
      <c r="Y525" s="175" t="s">
        <v>7880</v>
      </c>
      <c r="Z525" s="175" t="s">
        <v>7928</v>
      </c>
    </row>
    <row r="526" spans="1:26" s="187" customFormat="1" ht="24.75" customHeight="1" x14ac:dyDescent="0.2">
      <c r="A526" s="171" t="s">
        <v>8345</v>
      </c>
      <c r="B526" s="175">
        <v>738689003</v>
      </c>
      <c r="C526" s="171" t="s">
        <v>1566</v>
      </c>
      <c r="D526" s="171" t="s">
        <v>2721</v>
      </c>
      <c r="E526" s="171" t="s">
        <v>7029</v>
      </c>
      <c r="F526" s="171" t="s">
        <v>2722</v>
      </c>
      <c r="G526" s="171" t="s">
        <v>7030</v>
      </c>
      <c r="H526" s="171" t="s">
        <v>2723</v>
      </c>
      <c r="I526" s="171" t="s">
        <v>2724</v>
      </c>
      <c r="J526" s="171" t="s">
        <v>7003</v>
      </c>
      <c r="K526" s="171" t="s">
        <v>2725</v>
      </c>
      <c r="L526" s="171" t="s">
        <v>344</v>
      </c>
      <c r="M526" s="171" t="s">
        <v>2726</v>
      </c>
      <c r="N526" s="171" t="s">
        <v>7325</v>
      </c>
      <c r="O526" s="171" t="s">
        <v>6588</v>
      </c>
      <c r="P526" s="171">
        <v>0</v>
      </c>
      <c r="Q526" s="171" t="s">
        <v>2727</v>
      </c>
      <c r="R526" s="171" t="s">
        <v>7324</v>
      </c>
      <c r="S526" s="172">
        <v>37970</v>
      </c>
      <c r="T526" s="171">
        <v>6979</v>
      </c>
      <c r="U526" s="173">
        <v>16995192</v>
      </c>
      <c r="V526" s="173">
        <v>18001411</v>
      </c>
      <c r="W526" s="174">
        <v>44255</v>
      </c>
      <c r="X526" s="175" t="s">
        <v>7879</v>
      </c>
      <c r="Y526" s="175" t="s">
        <v>7880</v>
      </c>
      <c r="Z526" s="175" t="s">
        <v>7967</v>
      </c>
    </row>
    <row r="527" spans="1:26" s="187" customFormat="1" ht="24.75" customHeight="1" x14ac:dyDescent="0.2">
      <c r="A527" s="171" t="s">
        <v>8345</v>
      </c>
      <c r="B527" s="175">
        <v>738689003</v>
      </c>
      <c r="C527" s="171" t="s">
        <v>1566</v>
      </c>
      <c r="D527" s="171" t="s">
        <v>2721</v>
      </c>
      <c r="E527" s="171" t="s">
        <v>7029</v>
      </c>
      <c r="F527" s="171" t="s">
        <v>2722</v>
      </c>
      <c r="G527" s="171" t="s">
        <v>7030</v>
      </c>
      <c r="H527" s="171" t="s">
        <v>2723</v>
      </c>
      <c r="I527" s="171" t="s">
        <v>2724</v>
      </c>
      <c r="J527" s="171" t="s">
        <v>7003</v>
      </c>
      <c r="K527" s="171" t="s">
        <v>2725</v>
      </c>
      <c r="L527" s="171" t="s">
        <v>344</v>
      </c>
      <c r="M527" s="171" t="s">
        <v>2726</v>
      </c>
      <c r="N527" s="171" t="s">
        <v>7325</v>
      </c>
      <c r="O527" s="171" t="s">
        <v>6588</v>
      </c>
      <c r="P527" s="171">
        <v>0</v>
      </c>
      <c r="Q527" s="171" t="s">
        <v>2727</v>
      </c>
      <c r="R527" s="171" t="s">
        <v>7324</v>
      </c>
      <c r="S527" s="172">
        <v>37970</v>
      </c>
      <c r="T527" s="171">
        <v>6979</v>
      </c>
      <c r="U527" s="173">
        <v>19009169</v>
      </c>
      <c r="V527" s="173">
        <v>38569328</v>
      </c>
      <c r="W527" s="174">
        <v>44255</v>
      </c>
      <c r="X527" s="175" t="s">
        <v>7879</v>
      </c>
      <c r="Y527" s="175" t="s">
        <v>7880</v>
      </c>
      <c r="Z527" s="175" t="s">
        <v>7948</v>
      </c>
    </row>
    <row r="528" spans="1:26" s="187" customFormat="1" ht="24.75" customHeight="1" x14ac:dyDescent="0.2">
      <c r="A528" s="171" t="s">
        <v>8345</v>
      </c>
      <c r="B528" s="175">
        <v>738689003</v>
      </c>
      <c r="C528" s="171" t="s">
        <v>1566</v>
      </c>
      <c r="D528" s="171" t="s">
        <v>2721</v>
      </c>
      <c r="E528" s="171" t="s">
        <v>7029</v>
      </c>
      <c r="F528" s="171" t="s">
        <v>2722</v>
      </c>
      <c r="G528" s="171" t="s">
        <v>7030</v>
      </c>
      <c r="H528" s="171" t="s">
        <v>2723</v>
      </c>
      <c r="I528" s="171" t="s">
        <v>2724</v>
      </c>
      <c r="J528" s="171" t="s">
        <v>7003</v>
      </c>
      <c r="K528" s="171" t="s">
        <v>2725</v>
      </c>
      <c r="L528" s="171" t="s">
        <v>344</v>
      </c>
      <c r="M528" s="171" t="s">
        <v>2726</v>
      </c>
      <c r="N528" s="171" t="s">
        <v>7325</v>
      </c>
      <c r="O528" s="171" t="s">
        <v>6588</v>
      </c>
      <c r="P528" s="171">
        <v>0</v>
      </c>
      <c r="Q528" s="171" t="s">
        <v>2727</v>
      </c>
      <c r="R528" s="171" t="s">
        <v>7324</v>
      </c>
      <c r="S528" s="172">
        <v>37970</v>
      </c>
      <c r="T528" s="171">
        <v>6979</v>
      </c>
      <c r="U528" s="173">
        <v>17874432</v>
      </c>
      <c r="V528" s="173">
        <v>17874432</v>
      </c>
      <c r="W528" s="174">
        <v>44255</v>
      </c>
      <c r="X528" s="175" t="s">
        <v>7879</v>
      </c>
      <c r="Y528" s="175" t="s">
        <v>7880</v>
      </c>
      <c r="Z528" s="175" t="s">
        <v>8000</v>
      </c>
    </row>
    <row r="529" spans="1:26" s="187" customFormat="1" ht="24.75" customHeight="1" x14ac:dyDescent="0.2">
      <c r="A529" s="171" t="s">
        <v>8345</v>
      </c>
      <c r="B529" s="175">
        <v>738689003</v>
      </c>
      <c r="C529" s="171" t="s">
        <v>1566</v>
      </c>
      <c r="D529" s="171" t="s">
        <v>2721</v>
      </c>
      <c r="E529" s="171" t="s">
        <v>7029</v>
      </c>
      <c r="F529" s="171" t="s">
        <v>2722</v>
      </c>
      <c r="G529" s="171" t="s">
        <v>7030</v>
      </c>
      <c r="H529" s="171" t="s">
        <v>2723</v>
      </c>
      <c r="I529" s="171" t="s">
        <v>2724</v>
      </c>
      <c r="J529" s="171" t="s">
        <v>7003</v>
      </c>
      <c r="K529" s="171" t="s">
        <v>2725</v>
      </c>
      <c r="L529" s="171" t="s">
        <v>344</v>
      </c>
      <c r="M529" s="171" t="s">
        <v>2726</v>
      </c>
      <c r="N529" s="171" t="s">
        <v>7325</v>
      </c>
      <c r="O529" s="171" t="s">
        <v>6588</v>
      </c>
      <c r="P529" s="171">
        <v>0</v>
      </c>
      <c r="Q529" s="171" t="s">
        <v>2727</v>
      </c>
      <c r="R529" s="171" t="s">
        <v>7324</v>
      </c>
      <c r="S529" s="172">
        <v>37970</v>
      </c>
      <c r="T529" s="171">
        <v>6979</v>
      </c>
      <c r="U529" s="173">
        <v>0</v>
      </c>
      <c r="V529" s="173">
        <v>0</v>
      </c>
      <c r="W529" s="174">
        <v>44255</v>
      </c>
      <c r="X529" s="175" t="s">
        <v>7879</v>
      </c>
      <c r="Y529" s="175" t="s">
        <v>7880</v>
      </c>
      <c r="Z529" s="175" t="s">
        <v>6479</v>
      </c>
    </row>
    <row r="530" spans="1:26" s="187" customFormat="1" ht="24.75" customHeight="1" x14ac:dyDescent="0.2">
      <c r="A530" s="171" t="s">
        <v>8345</v>
      </c>
      <c r="B530" s="175">
        <v>738689003</v>
      </c>
      <c r="C530" s="171" t="s">
        <v>1566</v>
      </c>
      <c r="D530" s="171" t="s">
        <v>2721</v>
      </c>
      <c r="E530" s="171" t="s">
        <v>7029</v>
      </c>
      <c r="F530" s="171" t="s">
        <v>2722</v>
      </c>
      <c r="G530" s="171" t="s">
        <v>7030</v>
      </c>
      <c r="H530" s="171" t="s">
        <v>2723</v>
      </c>
      <c r="I530" s="171" t="s">
        <v>2724</v>
      </c>
      <c r="J530" s="171" t="s">
        <v>7003</v>
      </c>
      <c r="K530" s="171" t="s">
        <v>2725</v>
      </c>
      <c r="L530" s="171" t="s">
        <v>344</v>
      </c>
      <c r="M530" s="171" t="s">
        <v>2726</v>
      </c>
      <c r="N530" s="171" t="s">
        <v>7325</v>
      </c>
      <c r="O530" s="171" t="s">
        <v>6588</v>
      </c>
      <c r="P530" s="171">
        <v>0</v>
      </c>
      <c r="Q530" s="171" t="s">
        <v>2727</v>
      </c>
      <c r="R530" s="171" t="s">
        <v>7324</v>
      </c>
      <c r="S530" s="172">
        <v>37970</v>
      </c>
      <c r="T530" s="171">
        <v>6979</v>
      </c>
      <c r="U530" s="173">
        <v>74204721</v>
      </c>
      <c r="V530" s="173">
        <v>137396870</v>
      </c>
      <c r="W530" s="174">
        <v>44255</v>
      </c>
      <c r="X530" s="175" t="s">
        <v>7879</v>
      </c>
      <c r="Y530" s="175" t="s">
        <v>7880</v>
      </c>
      <c r="Z530" s="175" t="s">
        <v>198</v>
      </c>
    </row>
    <row r="531" spans="1:26" s="187" customFormat="1" ht="24.75" customHeight="1" x14ac:dyDescent="0.2">
      <c r="A531" s="171" t="s">
        <v>8345</v>
      </c>
      <c r="B531" s="175">
        <v>738689003</v>
      </c>
      <c r="C531" s="171" t="s">
        <v>1566</v>
      </c>
      <c r="D531" s="171" t="s">
        <v>2721</v>
      </c>
      <c r="E531" s="171" t="s">
        <v>7029</v>
      </c>
      <c r="F531" s="171" t="s">
        <v>2722</v>
      </c>
      <c r="G531" s="171" t="s">
        <v>7030</v>
      </c>
      <c r="H531" s="171" t="s">
        <v>2723</v>
      </c>
      <c r="I531" s="171" t="s">
        <v>2724</v>
      </c>
      <c r="J531" s="171" t="s">
        <v>7003</v>
      </c>
      <c r="K531" s="171" t="s">
        <v>2725</v>
      </c>
      <c r="L531" s="171" t="s">
        <v>344</v>
      </c>
      <c r="M531" s="171" t="s">
        <v>2726</v>
      </c>
      <c r="N531" s="171" t="s">
        <v>7325</v>
      </c>
      <c r="O531" s="171" t="s">
        <v>6588</v>
      </c>
      <c r="P531" s="171">
        <v>0</v>
      </c>
      <c r="Q531" s="171" t="s">
        <v>2727</v>
      </c>
      <c r="R531" s="171" t="s">
        <v>7324</v>
      </c>
      <c r="S531" s="172">
        <v>37970</v>
      </c>
      <c r="T531" s="171">
        <v>6979</v>
      </c>
      <c r="U531" s="173">
        <v>67581851</v>
      </c>
      <c r="V531" s="173">
        <v>116875635</v>
      </c>
      <c r="W531" s="174">
        <v>44255</v>
      </c>
      <c r="X531" s="175" t="s">
        <v>7879</v>
      </c>
      <c r="Y531" s="175" t="s">
        <v>7880</v>
      </c>
      <c r="Z531" s="175" t="s">
        <v>7938</v>
      </c>
    </row>
    <row r="532" spans="1:26" s="187" customFormat="1" ht="24.75" customHeight="1" x14ac:dyDescent="0.2">
      <c r="A532" s="171" t="s">
        <v>8345</v>
      </c>
      <c r="B532" s="175">
        <v>738689003</v>
      </c>
      <c r="C532" s="171" t="s">
        <v>1566</v>
      </c>
      <c r="D532" s="171" t="s">
        <v>2721</v>
      </c>
      <c r="E532" s="171" t="s">
        <v>7029</v>
      </c>
      <c r="F532" s="171" t="s">
        <v>2722</v>
      </c>
      <c r="G532" s="171" t="s">
        <v>7030</v>
      </c>
      <c r="H532" s="171" t="s">
        <v>2723</v>
      </c>
      <c r="I532" s="171" t="s">
        <v>2724</v>
      </c>
      <c r="J532" s="171" t="s">
        <v>7003</v>
      </c>
      <c r="K532" s="171" t="s">
        <v>2725</v>
      </c>
      <c r="L532" s="171" t="s">
        <v>344</v>
      </c>
      <c r="M532" s="171" t="s">
        <v>2726</v>
      </c>
      <c r="N532" s="171" t="s">
        <v>7325</v>
      </c>
      <c r="O532" s="171" t="s">
        <v>6588</v>
      </c>
      <c r="P532" s="171">
        <v>0</v>
      </c>
      <c r="Q532" s="171" t="s">
        <v>2727</v>
      </c>
      <c r="R532" s="171" t="s">
        <v>7324</v>
      </c>
      <c r="S532" s="172">
        <v>37970</v>
      </c>
      <c r="T532" s="171">
        <v>6979</v>
      </c>
      <c r="U532" s="173">
        <v>0</v>
      </c>
      <c r="V532" s="173">
        <v>4382408</v>
      </c>
      <c r="W532" s="174">
        <v>44255</v>
      </c>
      <c r="X532" s="175" t="s">
        <v>7879</v>
      </c>
      <c r="Y532" s="175" t="s">
        <v>7880</v>
      </c>
      <c r="Z532" s="175" t="s">
        <v>7888</v>
      </c>
    </row>
    <row r="533" spans="1:26" s="187" customFormat="1" ht="24.75" customHeight="1" x14ac:dyDescent="0.2">
      <c r="A533" s="171" t="s">
        <v>8345</v>
      </c>
      <c r="B533" s="175">
        <v>738689003</v>
      </c>
      <c r="C533" s="171" t="s">
        <v>1566</v>
      </c>
      <c r="D533" s="171" t="s">
        <v>2721</v>
      </c>
      <c r="E533" s="171" t="s">
        <v>7029</v>
      </c>
      <c r="F533" s="171" t="s">
        <v>2722</v>
      </c>
      <c r="G533" s="171" t="s">
        <v>7030</v>
      </c>
      <c r="H533" s="171" t="s">
        <v>2723</v>
      </c>
      <c r="I533" s="171" t="s">
        <v>2724</v>
      </c>
      <c r="J533" s="171" t="s">
        <v>7003</v>
      </c>
      <c r="K533" s="171" t="s">
        <v>2725</v>
      </c>
      <c r="L533" s="171" t="s">
        <v>344</v>
      </c>
      <c r="M533" s="171" t="s">
        <v>2726</v>
      </c>
      <c r="N533" s="171" t="s">
        <v>7325</v>
      </c>
      <c r="O533" s="171" t="s">
        <v>6588</v>
      </c>
      <c r="P533" s="171">
        <v>0</v>
      </c>
      <c r="Q533" s="171" t="s">
        <v>2727</v>
      </c>
      <c r="R533" s="171" t="s">
        <v>7324</v>
      </c>
      <c r="S533" s="172">
        <v>37970</v>
      </c>
      <c r="T533" s="171">
        <v>6979</v>
      </c>
      <c r="U533" s="173">
        <v>4098293</v>
      </c>
      <c r="V533" s="173">
        <v>9925586</v>
      </c>
      <c r="W533" s="174">
        <v>44255</v>
      </c>
      <c r="X533" s="175" t="s">
        <v>7879</v>
      </c>
      <c r="Y533" s="175" t="s">
        <v>7880</v>
      </c>
      <c r="Z533" s="175" t="s">
        <v>7939</v>
      </c>
    </row>
    <row r="534" spans="1:26" s="187" customFormat="1" ht="24.75" customHeight="1" x14ac:dyDescent="0.2">
      <c r="A534" s="171" t="s">
        <v>8345</v>
      </c>
      <c r="B534" s="175">
        <v>738689003</v>
      </c>
      <c r="C534" s="171" t="s">
        <v>1566</v>
      </c>
      <c r="D534" s="171" t="s">
        <v>2721</v>
      </c>
      <c r="E534" s="171" t="s">
        <v>7029</v>
      </c>
      <c r="F534" s="171" t="s">
        <v>2722</v>
      </c>
      <c r="G534" s="171" t="s">
        <v>7030</v>
      </c>
      <c r="H534" s="171" t="s">
        <v>2723</v>
      </c>
      <c r="I534" s="171" t="s">
        <v>2724</v>
      </c>
      <c r="J534" s="171" t="s">
        <v>7003</v>
      </c>
      <c r="K534" s="171" t="s">
        <v>2725</v>
      </c>
      <c r="L534" s="171" t="s">
        <v>344</v>
      </c>
      <c r="M534" s="171" t="s">
        <v>2726</v>
      </c>
      <c r="N534" s="171" t="s">
        <v>7325</v>
      </c>
      <c r="O534" s="171" t="s">
        <v>6588</v>
      </c>
      <c r="P534" s="171">
        <v>0</v>
      </c>
      <c r="Q534" s="171" t="s">
        <v>2727</v>
      </c>
      <c r="R534" s="171" t="s">
        <v>7324</v>
      </c>
      <c r="S534" s="172">
        <v>37970</v>
      </c>
      <c r="T534" s="171">
        <v>6979</v>
      </c>
      <c r="U534" s="173">
        <v>4768584</v>
      </c>
      <c r="V534" s="173">
        <v>20683518</v>
      </c>
      <c r="W534" s="174">
        <v>44255</v>
      </c>
      <c r="X534" s="175" t="s">
        <v>7879</v>
      </c>
      <c r="Y534" s="175" t="s">
        <v>7880</v>
      </c>
      <c r="Z534" s="175" t="s">
        <v>7889</v>
      </c>
    </row>
    <row r="535" spans="1:26" s="187" customFormat="1" ht="24.75" customHeight="1" x14ac:dyDescent="0.2">
      <c r="A535" s="171" t="s">
        <v>8346</v>
      </c>
      <c r="B535" s="175">
        <v>692307003</v>
      </c>
      <c r="C535" s="171" t="s">
        <v>2854</v>
      </c>
      <c r="D535" s="171" t="s">
        <v>2871</v>
      </c>
      <c r="E535" s="171" t="s">
        <v>27</v>
      </c>
      <c r="F535" s="171" t="s">
        <v>2872</v>
      </c>
      <c r="G535" s="171" t="s">
        <v>29</v>
      </c>
      <c r="H535" s="171">
        <v>0</v>
      </c>
      <c r="I535" s="171">
        <v>0</v>
      </c>
      <c r="J535" s="171" t="s">
        <v>3781</v>
      </c>
      <c r="K535" s="171" t="s">
        <v>3782</v>
      </c>
      <c r="L535" s="171" t="s">
        <v>6166</v>
      </c>
      <c r="M535" s="171" t="s">
        <v>1237</v>
      </c>
      <c r="N535" s="171" t="s">
        <v>8225</v>
      </c>
      <c r="O535" s="171" t="s">
        <v>8226</v>
      </c>
      <c r="P535" s="171">
        <v>0</v>
      </c>
      <c r="Q535" s="171">
        <v>91001</v>
      </c>
      <c r="R535" s="171" t="s">
        <v>2875</v>
      </c>
      <c r="S535" s="172">
        <v>37970</v>
      </c>
      <c r="T535" s="171">
        <v>6982</v>
      </c>
      <c r="U535" s="173">
        <v>5494733</v>
      </c>
      <c r="V535" s="173">
        <v>5654093</v>
      </c>
      <c r="W535" s="174">
        <v>44255</v>
      </c>
      <c r="X535" s="175" t="s">
        <v>7879</v>
      </c>
      <c r="Y535" s="175" t="s">
        <v>7880</v>
      </c>
      <c r="Z535" s="175" t="s">
        <v>7929</v>
      </c>
    </row>
    <row r="536" spans="1:26" s="187" customFormat="1" ht="24.75" customHeight="1" x14ac:dyDescent="0.2">
      <c r="A536" s="171" t="s">
        <v>8347</v>
      </c>
      <c r="B536" s="175">
        <v>759917405</v>
      </c>
      <c r="C536" s="171" t="s">
        <v>2223</v>
      </c>
      <c r="D536" s="171" t="s">
        <v>2224</v>
      </c>
      <c r="E536" s="171" t="s">
        <v>7232</v>
      </c>
      <c r="F536" s="171" t="s">
        <v>2225</v>
      </c>
      <c r="G536" s="171" t="s">
        <v>6275</v>
      </c>
      <c r="H536" s="171" t="s">
        <v>139</v>
      </c>
      <c r="I536" s="171" t="s">
        <v>6626</v>
      </c>
      <c r="J536" s="171" t="s">
        <v>6276</v>
      </c>
      <c r="K536" s="171" t="s">
        <v>6273</v>
      </c>
      <c r="L536" s="171" t="s">
        <v>6167</v>
      </c>
      <c r="M536" s="171" t="s">
        <v>182</v>
      </c>
      <c r="N536" s="171" t="s">
        <v>8665</v>
      </c>
      <c r="O536" s="171" t="s">
        <v>6274</v>
      </c>
      <c r="P536" s="171">
        <v>0</v>
      </c>
      <c r="Q536" s="171">
        <v>93401</v>
      </c>
      <c r="R536" s="171" t="s">
        <v>7146</v>
      </c>
      <c r="S536" s="172">
        <v>37970</v>
      </c>
      <c r="T536" s="171">
        <v>6983</v>
      </c>
      <c r="U536" s="173">
        <v>24645614</v>
      </c>
      <c r="V536" s="173">
        <v>51189766</v>
      </c>
      <c r="W536" s="174">
        <v>44255</v>
      </c>
      <c r="X536" s="175" t="s">
        <v>7879</v>
      </c>
      <c r="Y536" s="175" t="s">
        <v>7880</v>
      </c>
      <c r="Z536" s="175" t="s">
        <v>8038</v>
      </c>
    </row>
    <row r="537" spans="1:26" s="187" customFormat="1" ht="24.75" customHeight="1" x14ac:dyDescent="0.2">
      <c r="A537" s="171" t="s">
        <v>8347</v>
      </c>
      <c r="B537" s="175">
        <v>759917405</v>
      </c>
      <c r="C537" s="171" t="s">
        <v>2223</v>
      </c>
      <c r="D537" s="171" t="s">
        <v>2224</v>
      </c>
      <c r="E537" s="171" t="s">
        <v>7232</v>
      </c>
      <c r="F537" s="171" t="s">
        <v>2225</v>
      </c>
      <c r="G537" s="171" t="s">
        <v>6275</v>
      </c>
      <c r="H537" s="171" t="s">
        <v>139</v>
      </c>
      <c r="I537" s="171" t="s">
        <v>6626</v>
      </c>
      <c r="J537" s="171" t="s">
        <v>6276</v>
      </c>
      <c r="K537" s="171" t="s">
        <v>6273</v>
      </c>
      <c r="L537" s="171" t="s">
        <v>6167</v>
      </c>
      <c r="M537" s="171" t="s">
        <v>182</v>
      </c>
      <c r="N537" s="171" t="s">
        <v>8665</v>
      </c>
      <c r="O537" s="171" t="s">
        <v>6274</v>
      </c>
      <c r="P537" s="171">
        <v>0</v>
      </c>
      <c r="Q537" s="171">
        <v>93401</v>
      </c>
      <c r="R537" s="171" t="s">
        <v>7146</v>
      </c>
      <c r="S537" s="172">
        <v>37970</v>
      </c>
      <c r="T537" s="171">
        <v>6983</v>
      </c>
      <c r="U537" s="173">
        <v>103888658</v>
      </c>
      <c r="V537" s="173">
        <v>235593225</v>
      </c>
      <c r="W537" s="174">
        <v>44255</v>
      </c>
      <c r="X537" s="175" t="s">
        <v>7879</v>
      </c>
      <c r="Y537" s="175" t="s">
        <v>7880</v>
      </c>
      <c r="Z537" s="175" t="s">
        <v>7954</v>
      </c>
    </row>
    <row r="538" spans="1:26" s="187" customFormat="1" ht="24.75" customHeight="1" x14ac:dyDescent="0.2">
      <c r="A538" s="171" t="s">
        <v>8347</v>
      </c>
      <c r="B538" s="175">
        <v>759917405</v>
      </c>
      <c r="C538" s="171" t="s">
        <v>2223</v>
      </c>
      <c r="D538" s="171" t="s">
        <v>2224</v>
      </c>
      <c r="E538" s="171" t="s">
        <v>7232</v>
      </c>
      <c r="F538" s="171" t="s">
        <v>2225</v>
      </c>
      <c r="G538" s="171" t="s">
        <v>6275</v>
      </c>
      <c r="H538" s="171" t="s">
        <v>139</v>
      </c>
      <c r="I538" s="171" t="s">
        <v>6626</v>
      </c>
      <c r="J538" s="171" t="s">
        <v>6276</v>
      </c>
      <c r="K538" s="171" t="s">
        <v>6273</v>
      </c>
      <c r="L538" s="171" t="s">
        <v>6167</v>
      </c>
      <c r="M538" s="171" t="s">
        <v>182</v>
      </c>
      <c r="N538" s="171" t="s">
        <v>8665</v>
      </c>
      <c r="O538" s="171" t="s">
        <v>6274</v>
      </c>
      <c r="P538" s="171">
        <v>0</v>
      </c>
      <c r="Q538" s="171">
        <v>93401</v>
      </c>
      <c r="R538" s="171" t="s">
        <v>7146</v>
      </c>
      <c r="S538" s="172">
        <v>37970</v>
      </c>
      <c r="T538" s="171">
        <v>6983</v>
      </c>
      <c r="U538" s="173">
        <v>6986855</v>
      </c>
      <c r="V538" s="173">
        <v>14504357</v>
      </c>
      <c r="W538" s="174">
        <v>44255</v>
      </c>
      <c r="X538" s="175" t="s">
        <v>7879</v>
      </c>
      <c r="Y538" s="175" t="s">
        <v>7880</v>
      </c>
      <c r="Z538" s="175" t="s">
        <v>8052</v>
      </c>
    </row>
    <row r="539" spans="1:26" s="187" customFormat="1" ht="24.75" customHeight="1" x14ac:dyDescent="0.2">
      <c r="A539" s="171" t="s">
        <v>8348</v>
      </c>
      <c r="B539" s="175">
        <v>692202007</v>
      </c>
      <c r="C539" s="171" t="s">
        <v>2854</v>
      </c>
      <c r="D539" s="171" t="s">
        <v>2882</v>
      </c>
      <c r="E539" s="171" t="s">
        <v>1700</v>
      </c>
      <c r="F539" s="171" t="s">
        <v>3644</v>
      </c>
      <c r="G539" s="171" t="s">
        <v>29</v>
      </c>
      <c r="H539" s="171">
        <v>0</v>
      </c>
      <c r="I539" s="171">
        <v>0</v>
      </c>
      <c r="J539" s="171" t="s">
        <v>3747</v>
      </c>
      <c r="K539" s="171" t="s">
        <v>3749</v>
      </c>
      <c r="L539" s="171" t="s">
        <v>6166</v>
      </c>
      <c r="M539" s="171" t="s">
        <v>2185</v>
      </c>
      <c r="N539" s="171" t="s">
        <v>3750</v>
      </c>
      <c r="O539" s="171" t="s">
        <v>3748</v>
      </c>
      <c r="P539" s="171">
        <v>0</v>
      </c>
      <c r="Q539" s="171">
        <v>91001</v>
      </c>
      <c r="R539" s="171" t="s">
        <v>2906</v>
      </c>
      <c r="S539" s="172">
        <v>37970</v>
      </c>
      <c r="T539" s="171">
        <v>6984</v>
      </c>
      <c r="U539" s="173">
        <v>5709371</v>
      </c>
      <c r="V539" s="173">
        <v>11418742</v>
      </c>
      <c r="W539" s="174">
        <v>44255</v>
      </c>
      <c r="X539" s="175" t="s">
        <v>7879</v>
      </c>
      <c r="Y539" s="175" t="s">
        <v>7880</v>
      </c>
      <c r="Z539" s="175" t="s">
        <v>8053</v>
      </c>
    </row>
    <row r="540" spans="1:26" s="187" customFormat="1" ht="24.75" customHeight="1" x14ac:dyDescent="0.2">
      <c r="A540" s="171" t="s">
        <v>8349</v>
      </c>
      <c r="B540" s="175">
        <v>690724006</v>
      </c>
      <c r="C540" s="171" t="s">
        <v>2854</v>
      </c>
      <c r="D540" s="171" t="s">
        <v>2871</v>
      </c>
      <c r="E540" s="171" t="s">
        <v>27</v>
      </c>
      <c r="F540" s="171" t="s">
        <v>2872</v>
      </c>
      <c r="G540" s="171" t="s">
        <v>29</v>
      </c>
      <c r="H540" s="171">
        <v>0</v>
      </c>
      <c r="I540" s="171">
        <v>0</v>
      </c>
      <c r="J540" s="171" t="s">
        <v>6295</v>
      </c>
      <c r="K540" s="171" t="s">
        <v>3353</v>
      </c>
      <c r="L540" s="171" t="s">
        <v>50</v>
      </c>
      <c r="M540" s="171" t="s">
        <v>3355</v>
      </c>
      <c r="N540" s="171" t="s">
        <v>3354</v>
      </c>
      <c r="O540" s="171">
        <v>0</v>
      </c>
      <c r="P540" s="171">
        <v>0</v>
      </c>
      <c r="Q540" s="171">
        <v>91001</v>
      </c>
      <c r="R540" s="171" t="s">
        <v>2875</v>
      </c>
      <c r="S540" s="172">
        <v>37970</v>
      </c>
      <c r="T540" s="171">
        <v>6997</v>
      </c>
      <c r="U540" s="173">
        <v>24205443</v>
      </c>
      <c r="V540" s="173">
        <v>46583622</v>
      </c>
      <c r="W540" s="174">
        <v>44255</v>
      </c>
      <c r="X540" s="175" t="s">
        <v>7879</v>
      </c>
      <c r="Y540" s="175" t="s">
        <v>7880</v>
      </c>
      <c r="Z540" s="175" t="s">
        <v>7977</v>
      </c>
    </row>
    <row r="541" spans="1:26" s="187" customFormat="1" ht="24.75" customHeight="1" x14ac:dyDescent="0.2">
      <c r="A541" s="171" t="s">
        <v>8350</v>
      </c>
      <c r="B541" s="175">
        <v>692543009</v>
      </c>
      <c r="C541" s="171" t="s">
        <v>2854</v>
      </c>
      <c r="D541" s="171" t="s">
        <v>2871</v>
      </c>
      <c r="E541" s="171" t="s">
        <v>27</v>
      </c>
      <c r="F541" s="171" t="s">
        <v>2872</v>
      </c>
      <c r="G541" s="171" t="s">
        <v>29</v>
      </c>
      <c r="H541" s="171">
        <v>0</v>
      </c>
      <c r="I541" s="171">
        <v>0</v>
      </c>
      <c r="J541" s="171" t="s">
        <v>3217</v>
      </c>
      <c r="K541" s="171" t="s">
        <v>3218</v>
      </c>
      <c r="L541" s="171" t="s">
        <v>50</v>
      </c>
      <c r="M541" s="171" t="s">
        <v>1893</v>
      </c>
      <c r="N541" s="171">
        <v>0</v>
      </c>
      <c r="O541" s="171">
        <v>0</v>
      </c>
      <c r="P541" s="171">
        <v>0</v>
      </c>
      <c r="Q541" s="171">
        <v>91001</v>
      </c>
      <c r="R541" s="171" t="s">
        <v>2875</v>
      </c>
      <c r="S541" s="172">
        <v>37970</v>
      </c>
      <c r="T541" s="171">
        <v>6998</v>
      </c>
      <c r="U541" s="173">
        <v>9014796</v>
      </c>
      <c r="V541" s="173">
        <v>9276246</v>
      </c>
      <c r="W541" s="174">
        <v>44255</v>
      </c>
      <c r="X541" s="175" t="s">
        <v>7879</v>
      </c>
      <c r="Y541" s="175" t="s">
        <v>7880</v>
      </c>
      <c r="Z541" s="175" t="s">
        <v>7966</v>
      </c>
    </row>
    <row r="542" spans="1:26" s="187" customFormat="1" ht="24.75" customHeight="1" x14ac:dyDescent="0.2">
      <c r="A542" s="171" t="s">
        <v>8351</v>
      </c>
      <c r="B542" s="175">
        <v>741504006</v>
      </c>
      <c r="C542" s="171" t="s">
        <v>81</v>
      </c>
      <c r="D542" s="171" t="s">
        <v>5411</v>
      </c>
      <c r="E542" s="171" t="s">
        <v>7019</v>
      </c>
      <c r="F542" s="171" t="s">
        <v>419</v>
      </c>
      <c r="G542" s="171" t="s">
        <v>5412</v>
      </c>
      <c r="H542" s="171" t="s">
        <v>193</v>
      </c>
      <c r="I542" s="171" t="s">
        <v>7021</v>
      </c>
      <c r="J542" s="171" t="s">
        <v>7020</v>
      </c>
      <c r="K542" s="171" t="s">
        <v>6498</v>
      </c>
      <c r="L542" s="171" t="s">
        <v>51</v>
      </c>
      <c r="M542" s="171" t="s">
        <v>5414</v>
      </c>
      <c r="N542" s="171">
        <v>0</v>
      </c>
      <c r="O542" s="171" t="s">
        <v>5413</v>
      </c>
      <c r="P542" s="171">
        <v>0</v>
      </c>
      <c r="Q542" s="171" t="s">
        <v>419</v>
      </c>
      <c r="R542" s="171" t="s">
        <v>7400</v>
      </c>
      <c r="S542" s="172">
        <v>37970</v>
      </c>
      <c r="T542" s="171">
        <v>6999</v>
      </c>
      <c r="U542" s="173">
        <v>10724659</v>
      </c>
      <c r="V542" s="173">
        <v>25222809</v>
      </c>
      <c r="W542" s="174">
        <v>44255</v>
      </c>
      <c r="X542" s="175" t="s">
        <v>7879</v>
      </c>
      <c r="Y542" s="175" t="s">
        <v>7880</v>
      </c>
      <c r="Z542" s="175" t="s">
        <v>7907</v>
      </c>
    </row>
    <row r="543" spans="1:26" s="187" customFormat="1" ht="24.75" customHeight="1" x14ac:dyDescent="0.2">
      <c r="A543" s="171" t="s">
        <v>8351</v>
      </c>
      <c r="B543" s="175">
        <v>741504006</v>
      </c>
      <c r="C543" s="171" t="s">
        <v>81</v>
      </c>
      <c r="D543" s="171" t="s">
        <v>5411</v>
      </c>
      <c r="E543" s="171" t="s">
        <v>7019</v>
      </c>
      <c r="F543" s="171" t="s">
        <v>419</v>
      </c>
      <c r="G543" s="171" t="s">
        <v>5412</v>
      </c>
      <c r="H543" s="171" t="s">
        <v>193</v>
      </c>
      <c r="I543" s="171" t="s">
        <v>7021</v>
      </c>
      <c r="J543" s="171" t="s">
        <v>7020</v>
      </c>
      <c r="K543" s="171" t="s">
        <v>6498</v>
      </c>
      <c r="L543" s="171" t="s">
        <v>51</v>
      </c>
      <c r="M543" s="171" t="s">
        <v>5414</v>
      </c>
      <c r="N543" s="171">
        <v>0</v>
      </c>
      <c r="O543" s="171" t="s">
        <v>5413</v>
      </c>
      <c r="P543" s="171">
        <v>0</v>
      </c>
      <c r="Q543" s="171" t="s">
        <v>419</v>
      </c>
      <c r="R543" s="171" t="s">
        <v>7400</v>
      </c>
      <c r="S543" s="172">
        <v>37970</v>
      </c>
      <c r="T543" s="171">
        <v>6999</v>
      </c>
      <c r="U543" s="173">
        <v>4659266</v>
      </c>
      <c r="V543" s="173">
        <v>9093450</v>
      </c>
      <c r="W543" s="174">
        <v>44255</v>
      </c>
      <c r="X543" s="175" t="s">
        <v>7879</v>
      </c>
      <c r="Y543" s="175" t="s">
        <v>7880</v>
      </c>
      <c r="Z543" s="175" t="s">
        <v>7908</v>
      </c>
    </row>
    <row r="544" spans="1:26" s="187" customFormat="1" ht="24.75" customHeight="1" x14ac:dyDescent="0.2">
      <c r="A544" s="171" t="s">
        <v>8351</v>
      </c>
      <c r="B544" s="175">
        <v>741504006</v>
      </c>
      <c r="C544" s="171" t="s">
        <v>81</v>
      </c>
      <c r="D544" s="171" t="s">
        <v>5411</v>
      </c>
      <c r="E544" s="171" t="s">
        <v>7019</v>
      </c>
      <c r="F544" s="171" t="s">
        <v>419</v>
      </c>
      <c r="G544" s="171" t="s">
        <v>5412</v>
      </c>
      <c r="H544" s="171" t="s">
        <v>193</v>
      </c>
      <c r="I544" s="171" t="s">
        <v>7021</v>
      </c>
      <c r="J544" s="171" t="s">
        <v>7020</v>
      </c>
      <c r="K544" s="171" t="s">
        <v>6498</v>
      </c>
      <c r="L544" s="171" t="s">
        <v>51</v>
      </c>
      <c r="M544" s="171" t="s">
        <v>5414</v>
      </c>
      <c r="N544" s="171">
        <v>0</v>
      </c>
      <c r="O544" s="171" t="s">
        <v>5413</v>
      </c>
      <c r="P544" s="171">
        <v>0</v>
      </c>
      <c r="Q544" s="171" t="s">
        <v>419</v>
      </c>
      <c r="R544" s="171" t="s">
        <v>7400</v>
      </c>
      <c r="S544" s="172">
        <v>37970</v>
      </c>
      <c r="T544" s="171">
        <v>6999</v>
      </c>
      <c r="U544" s="173">
        <v>12676572</v>
      </c>
      <c r="V544" s="173">
        <v>21808606</v>
      </c>
      <c r="W544" s="174">
        <v>44255</v>
      </c>
      <c r="X544" s="175" t="s">
        <v>7879</v>
      </c>
      <c r="Y544" s="175" t="s">
        <v>7880</v>
      </c>
      <c r="Z544" s="175" t="s">
        <v>7923</v>
      </c>
    </row>
    <row r="545" spans="1:26" s="187" customFormat="1" ht="24.75" customHeight="1" x14ac:dyDescent="0.2">
      <c r="A545" s="171" t="s">
        <v>8351</v>
      </c>
      <c r="B545" s="175">
        <v>741504006</v>
      </c>
      <c r="C545" s="171" t="s">
        <v>81</v>
      </c>
      <c r="D545" s="171" t="s">
        <v>5411</v>
      </c>
      <c r="E545" s="171" t="s">
        <v>7019</v>
      </c>
      <c r="F545" s="171" t="s">
        <v>419</v>
      </c>
      <c r="G545" s="171" t="s">
        <v>5412</v>
      </c>
      <c r="H545" s="171" t="s">
        <v>193</v>
      </c>
      <c r="I545" s="171" t="s">
        <v>7021</v>
      </c>
      <c r="J545" s="171" t="s">
        <v>7020</v>
      </c>
      <c r="K545" s="171" t="s">
        <v>6498</v>
      </c>
      <c r="L545" s="171" t="s">
        <v>51</v>
      </c>
      <c r="M545" s="171" t="s">
        <v>5414</v>
      </c>
      <c r="N545" s="171">
        <v>0</v>
      </c>
      <c r="O545" s="171" t="s">
        <v>5413</v>
      </c>
      <c r="P545" s="171">
        <v>0</v>
      </c>
      <c r="Q545" s="171" t="s">
        <v>419</v>
      </c>
      <c r="R545" s="171" t="s">
        <v>7400</v>
      </c>
      <c r="S545" s="172">
        <v>37970</v>
      </c>
      <c r="T545" s="171">
        <v>6999</v>
      </c>
      <c r="U545" s="173">
        <v>9707328</v>
      </c>
      <c r="V545" s="173">
        <v>9707328</v>
      </c>
      <c r="W545" s="174">
        <v>44255</v>
      </c>
      <c r="X545" s="175" t="s">
        <v>7879</v>
      </c>
      <c r="Y545" s="175" t="s">
        <v>7880</v>
      </c>
      <c r="Z545" s="175" t="s">
        <v>7928</v>
      </c>
    </row>
    <row r="546" spans="1:26" s="187" customFormat="1" ht="24.75" customHeight="1" x14ac:dyDescent="0.2">
      <c r="A546" s="171" t="s">
        <v>8351</v>
      </c>
      <c r="B546" s="175">
        <v>741504006</v>
      </c>
      <c r="C546" s="171" t="s">
        <v>81</v>
      </c>
      <c r="D546" s="171" t="s">
        <v>5411</v>
      </c>
      <c r="E546" s="171" t="s">
        <v>7019</v>
      </c>
      <c r="F546" s="171" t="s">
        <v>419</v>
      </c>
      <c r="G546" s="171" t="s">
        <v>5412</v>
      </c>
      <c r="H546" s="171" t="s">
        <v>193</v>
      </c>
      <c r="I546" s="171" t="s">
        <v>7021</v>
      </c>
      <c r="J546" s="171" t="s">
        <v>7020</v>
      </c>
      <c r="K546" s="171" t="s">
        <v>6498</v>
      </c>
      <c r="L546" s="171" t="s">
        <v>51</v>
      </c>
      <c r="M546" s="171" t="s">
        <v>5414</v>
      </c>
      <c r="N546" s="171">
        <v>0</v>
      </c>
      <c r="O546" s="171" t="s">
        <v>5413</v>
      </c>
      <c r="P546" s="171">
        <v>0</v>
      </c>
      <c r="Q546" s="171" t="s">
        <v>419</v>
      </c>
      <c r="R546" s="171" t="s">
        <v>7400</v>
      </c>
      <c r="S546" s="172">
        <v>37970</v>
      </c>
      <c r="T546" s="171">
        <v>6999</v>
      </c>
      <c r="U546" s="173">
        <v>0</v>
      </c>
      <c r="V546" s="173">
        <v>4578944</v>
      </c>
      <c r="W546" s="174">
        <v>44255</v>
      </c>
      <c r="X546" s="175" t="s">
        <v>7879</v>
      </c>
      <c r="Y546" s="175" t="s">
        <v>7880</v>
      </c>
      <c r="Z546" s="175" t="s">
        <v>7899</v>
      </c>
    </row>
    <row r="547" spans="1:26" s="187" customFormat="1" ht="24.75" customHeight="1" x14ac:dyDescent="0.2">
      <c r="A547" s="171" t="s">
        <v>8351</v>
      </c>
      <c r="B547" s="175">
        <v>741504006</v>
      </c>
      <c r="C547" s="171" t="s">
        <v>81</v>
      </c>
      <c r="D547" s="171" t="s">
        <v>5411</v>
      </c>
      <c r="E547" s="171" t="s">
        <v>7019</v>
      </c>
      <c r="F547" s="171" t="s">
        <v>419</v>
      </c>
      <c r="G547" s="171" t="s">
        <v>5412</v>
      </c>
      <c r="H547" s="171" t="s">
        <v>193</v>
      </c>
      <c r="I547" s="171" t="s">
        <v>7021</v>
      </c>
      <c r="J547" s="171" t="s">
        <v>7020</v>
      </c>
      <c r="K547" s="171" t="s">
        <v>6498</v>
      </c>
      <c r="L547" s="171" t="s">
        <v>51</v>
      </c>
      <c r="M547" s="171" t="s">
        <v>5414</v>
      </c>
      <c r="N547" s="171">
        <v>0</v>
      </c>
      <c r="O547" s="171" t="s">
        <v>5413</v>
      </c>
      <c r="P547" s="171">
        <v>0</v>
      </c>
      <c r="Q547" s="171" t="s">
        <v>419</v>
      </c>
      <c r="R547" s="171" t="s">
        <v>7400</v>
      </c>
      <c r="S547" s="172">
        <v>37970</v>
      </c>
      <c r="T547" s="171">
        <v>6999</v>
      </c>
      <c r="U547" s="173">
        <v>31844679</v>
      </c>
      <c r="V547" s="173">
        <v>42952416</v>
      </c>
      <c r="W547" s="174">
        <v>44255</v>
      </c>
      <c r="X547" s="175" t="s">
        <v>7879</v>
      </c>
      <c r="Y547" s="175" t="s">
        <v>7880</v>
      </c>
      <c r="Z547" s="175" t="s">
        <v>7938</v>
      </c>
    </row>
    <row r="548" spans="1:26" s="187" customFormat="1" ht="24.75" customHeight="1" x14ac:dyDescent="0.2">
      <c r="A548" s="171" t="s">
        <v>8352</v>
      </c>
      <c r="B548" s="175">
        <v>731013004</v>
      </c>
      <c r="C548" s="171" t="s">
        <v>81</v>
      </c>
      <c r="D548" s="171" t="s">
        <v>471</v>
      </c>
      <c r="E548" s="171" t="s">
        <v>7622</v>
      </c>
      <c r="F548" s="171" t="s">
        <v>472</v>
      </c>
      <c r="G548" s="171" t="s">
        <v>473</v>
      </c>
      <c r="H548" s="171" t="s">
        <v>474</v>
      </c>
      <c r="I548" s="171" t="s">
        <v>475</v>
      </c>
      <c r="J548" s="171" t="s">
        <v>7639</v>
      </c>
      <c r="K548" s="171" t="s">
        <v>6808</v>
      </c>
      <c r="L548" s="171" t="s">
        <v>50</v>
      </c>
      <c r="M548" s="171" t="s">
        <v>852</v>
      </c>
      <c r="N548" s="171">
        <v>223414941</v>
      </c>
      <c r="O548" s="171" t="s">
        <v>6809</v>
      </c>
      <c r="P548" s="171">
        <v>0</v>
      </c>
      <c r="Q548" s="171" t="s">
        <v>476</v>
      </c>
      <c r="R548" s="171" t="s">
        <v>7594</v>
      </c>
      <c r="S548" s="172">
        <v>37970</v>
      </c>
      <c r="T548" s="171">
        <v>7003</v>
      </c>
      <c r="U548" s="173">
        <v>12578304</v>
      </c>
      <c r="V548" s="173">
        <v>29810580</v>
      </c>
      <c r="W548" s="174">
        <v>44255</v>
      </c>
      <c r="X548" s="175" t="s">
        <v>7879</v>
      </c>
      <c r="Y548" s="175" t="s">
        <v>7880</v>
      </c>
      <c r="Z548" s="175" t="s">
        <v>162</v>
      </c>
    </row>
    <row r="549" spans="1:26" s="187" customFormat="1" ht="24.75" customHeight="1" x14ac:dyDescent="0.2">
      <c r="A549" s="171" t="s">
        <v>8352</v>
      </c>
      <c r="B549" s="175">
        <v>731013004</v>
      </c>
      <c r="C549" s="171" t="s">
        <v>81</v>
      </c>
      <c r="D549" s="171" t="s">
        <v>471</v>
      </c>
      <c r="E549" s="171" t="s">
        <v>7622</v>
      </c>
      <c r="F549" s="171" t="s">
        <v>472</v>
      </c>
      <c r="G549" s="171" t="s">
        <v>473</v>
      </c>
      <c r="H549" s="171" t="s">
        <v>474</v>
      </c>
      <c r="I549" s="171" t="s">
        <v>475</v>
      </c>
      <c r="J549" s="171" t="s">
        <v>7639</v>
      </c>
      <c r="K549" s="171" t="s">
        <v>6808</v>
      </c>
      <c r="L549" s="171" t="s">
        <v>50</v>
      </c>
      <c r="M549" s="171" t="s">
        <v>852</v>
      </c>
      <c r="N549" s="171">
        <v>223414941</v>
      </c>
      <c r="O549" s="171" t="s">
        <v>6809</v>
      </c>
      <c r="P549" s="171">
        <v>0</v>
      </c>
      <c r="Q549" s="171" t="s">
        <v>476</v>
      </c>
      <c r="R549" s="171" t="s">
        <v>7594</v>
      </c>
      <c r="S549" s="172">
        <v>37970</v>
      </c>
      <c r="T549" s="171">
        <v>7003</v>
      </c>
      <c r="U549" s="173">
        <v>11861120</v>
      </c>
      <c r="V549" s="173">
        <v>23722240</v>
      </c>
      <c r="W549" s="174">
        <v>44255</v>
      </c>
      <c r="X549" s="175" t="s">
        <v>7879</v>
      </c>
      <c r="Y549" s="175" t="s">
        <v>7880</v>
      </c>
      <c r="Z549" s="175" t="s">
        <v>7949</v>
      </c>
    </row>
    <row r="550" spans="1:26" s="187" customFormat="1" ht="24.75" customHeight="1" x14ac:dyDescent="0.2">
      <c r="A550" s="171" t="s">
        <v>8352</v>
      </c>
      <c r="B550" s="175">
        <v>731013004</v>
      </c>
      <c r="C550" s="171" t="s">
        <v>81</v>
      </c>
      <c r="D550" s="171" t="s">
        <v>471</v>
      </c>
      <c r="E550" s="171" t="s">
        <v>7622</v>
      </c>
      <c r="F550" s="171" t="s">
        <v>472</v>
      </c>
      <c r="G550" s="171" t="s">
        <v>473</v>
      </c>
      <c r="H550" s="171" t="s">
        <v>474</v>
      </c>
      <c r="I550" s="171" t="s">
        <v>475</v>
      </c>
      <c r="J550" s="171" t="s">
        <v>7639</v>
      </c>
      <c r="K550" s="171" t="s">
        <v>6808</v>
      </c>
      <c r="L550" s="171" t="s">
        <v>50</v>
      </c>
      <c r="M550" s="171" t="s">
        <v>852</v>
      </c>
      <c r="N550" s="171">
        <v>223414941</v>
      </c>
      <c r="O550" s="171" t="s">
        <v>6809</v>
      </c>
      <c r="P550" s="171">
        <v>0</v>
      </c>
      <c r="Q550" s="171" t="s">
        <v>476</v>
      </c>
      <c r="R550" s="171" t="s">
        <v>7594</v>
      </c>
      <c r="S550" s="172">
        <v>37970</v>
      </c>
      <c r="T550" s="171">
        <v>7003</v>
      </c>
      <c r="U550" s="173">
        <v>8016600</v>
      </c>
      <c r="V550" s="173">
        <v>16033200</v>
      </c>
      <c r="W550" s="174">
        <v>44255</v>
      </c>
      <c r="X550" s="175" t="s">
        <v>7879</v>
      </c>
      <c r="Y550" s="175" t="s">
        <v>7880</v>
      </c>
      <c r="Z550" s="175" t="s">
        <v>7960</v>
      </c>
    </row>
    <row r="551" spans="1:26" s="187" customFormat="1" ht="24.75" customHeight="1" x14ac:dyDescent="0.2">
      <c r="A551" s="171" t="s">
        <v>8352</v>
      </c>
      <c r="B551" s="175">
        <v>731013004</v>
      </c>
      <c r="C551" s="171" t="s">
        <v>81</v>
      </c>
      <c r="D551" s="171" t="s">
        <v>471</v>
      </c>
      <c r="E551" s="171" t="s">
        <v>7622</v>
      </c>
      <c r="F551" s="171" t="s">
        <v>472</v>
      </c>
      <c r="G551" s="171" t="s">
        <v>473</v>
      </c>
      <c r="H551" s="171" t="s">
        <v>474</v>
      </c>
      <c r="I551" s="171" t="s">
        <v>475</v>
      </c>
      <c r="J551" s="171" t="s">
        <v>7639</v>
      </c>
      <c r="K551" s="171" t="s">
        <v>6808</v>
      </c>
      <c r="L551" s="171" t="s">
        <v>50</v>
      </c>
      <c r="M551" s="171" t="s">
        <v>852</v>
      </c>
      <c r="N551" s="171">
        <v>223414941</v>
      </c>
      <c r="O551" s="171" t="s">
        <v>6809</v>
      </c>
      <c r="P551" s="171">
        <v>0</v>
      </c>
      <c r="Q551" s="171" t="s">
        <v>476</v>
      </c>
      <c r="R551" s="171" t="s">
        <v>7594</v>
      </c>
      <c r="S551" s="172">
        <v>37970</v>
      </c>
      <c r="T551" s="171">
        <v>7003</v>
      </c>
      <c r="U551" s="173">
        <v>0</v>
      </c>
      <c r="V551" s="173">
        <v>0</v>
      </c>
      <c r="W551" s="174">
        <v>44255</v>
      </c>
      <c r="X551" s="175" t="s">
        <v>7879</v>
      </c>
      <c r="Y551" s="175" t="s">
        <v>7880</v>
      </c>
      <c r="Z551" s="175" t="s">
        <v>7946</v>
      </c>
    </row>
    <row r="552" spans="1:26" s="187" customFormat="1" ht="24.75" customHeight="1" x14ac:dyDescent="0.2">
      <c r="A552" s="171" t="s">
        <v>8352</v>
      </c>
      <c r="B552" s="175">
        <v>731013004</v>
      </c>
      <c r="C552" s="171" t="s">
        <v>81</v>
      </c>
      <c r="D552" s="171" t="s">
        <v>471</v>
      </c>
      <c r="E552" s="171" t="s">
        <v>7622</v>
      </c>
      <c r="F552" s="171" t="s">
        <v>472</v>
      </c>
      <c r="G552" s="171" t="s">
        <v>473</v>
      </c>
      <c r="H552" s="171" t="s">
        <v>474</v>
      </c>
      <c r="I552" s="171" t="s">
        <v>475</v>
      </c>
      <c r="J552" s="171" t="s">
        <v>7639</v>
      </c>
      <c r="K552" s="171" t="s">
        <v>6808</v>
      </c>
      <c r="L552" s="171" t="s">
        <v>50</v>
      </c>
      <c r="M552" s="171" t="s">
        <v>852</v>
      </c>
      <c r="N552" s="171">
        <v>223414941</v>
      </c>
      <c r="O552" s="171" t="s">
        <v>6809</v>
      </c>
      <c r="P552" s="171">
        <v>0</v>
      </c>
      <c r="Q552" s="171" t="s">
        <v>476</v>
      </c>
      <c r="R552" s="171" t="s">
        <v>7594</v>
      </c>
      <c r="S552" s="172">
        <v>37970</v>
      </c>
      <c r="T552" s="171">
        <v>7003</v>
      </c>
      <c r="U552" s="173">
        <v>7413200</v>
      </c>
      <c r="V552" s="173">
        <v>14826400</v>
      </c>
      <c r="W552" s="174">
        <v>44255</v>
      </c>
      <c r="X552" s="175" t="s">
        <v>7879</v>
      </c>
      <c r="Y552" s="175" t="s">
        <v>7880</v>
      </c>
      <c r="Z552" s="175" t="s">
        <v>7967</v>
      </c>
    </row>
    <row r="553" spans="1:26" s="187" customFormat="1" ht="24.75" customHeight="1" x14ac:dyDescent="0.2">
      <c r="A553" s="171" t="s">
        <v>8352</v>
      </c>
      <c r="B553" s="175">
        <v>731013004</v>
      </c>
      <c r="C553" s="171" t="s">
        <v>81</v>
      </c>
      <c r="D553" s="171" t="s">
        <v>471</v>
      </c>
      <c r="E553" s="171" t="s">
        <v>7622</v>
      </c>
      <c r="F553" s="171" t="s">
        <v>472</v>
      </c>
      <c r="G553" s="171" t="s">
        <v>473</v>
      </c>
      <c r="H553" s="171" t="s">
        <v>474</v>
      </c>
      <c r="I553" s="171" t="s">
        <v>475</v>
      </c>
      <c r="J553" s="171" t="s">
        <v>7639</v>
      </c>
      <c r="K553" s="171" t="s">
        <v>6808</v>
      </c>
      <c r="L553" s="171" t="s">
        <v>50</v>
      </c>
      <c r="M553" s="171" t="s">
        <v>852</v>
      </c>
      <c r="N553" s="171">
        <v>223414941</v>
      </c>
      <c r="O553" s="171" t="s">
        <v>6809</v>
      </c>
      <c r="P553" s="171">
        <v>0</v>
      </c>
      <c r="Q553" s="171" t="s">
        <v>476</v>
      </c>
      <c r="R553" s="171" t="s">
        <v>7594</v>
      </c>
      <c r="S553" s="172">
        <v>37970</v>
      </c>
      <c r="T553" s="171">
        <v>7003</v>
      </c>
      <c r="U553" s="173">
        <v>9229089</v>
      </c>
      <c r="V553" s="173">
        <v>18871421</v>
      </c>
      <c r="W553" s="174">
        <v>44255</v>
      </c>
      <c r="X553" s="175" t="s">
        <v>7879</v>
      </c>
      <c r="Y553" s="175" t="s">
        <v>7880</v>
      </c>
      <c r="Z553" s="175" t="s">
        <v>7969</v>
      </c>
    </row>
    <row r="554" spans="1:26" s="187" customFormat="1" ht="24.75" customHeight="1" x14ac:dyDescent="0.2">
      <c r="A554" s="171" t="s">
        <v>8353</v>
      </c>
      <c r="B554" s="175">
        <v>716904008</v>
      </c>
      <c r="C554" s="171" t="s">
        <v>1579</v>
      </c>
      <c r="D554" s="171" t="s">
        <v>2468</v>
      </c>
      <c r="E554" s="171" t="s">
        <v>7736</v>
      </c>
      <c r="F554" s="171" t="s">
        <v>2469</v>
      </c>
      <c r="G554" s="171" t="s">
        <v>7784</v>
      </c>
      <c r="H554" s="171" t="s">
        <v>2470</v>
      </c>
      <c r="I554" s="171" t="s">
        <v>7740</v>
      </c>
      <c r="J554" s="171" t="s">
        <v>2471</v>
      </c>
      <c r="K554" s="171" t="s">
        <v>7737</v>
      </c>
      <c r="L554" s="171" t="s">
        <v>50</v>
      </c>
      <c r="M554" s="171" t="s">
        <v>2472</v>
      </c>
      <c r="N554" s="171" t="s">
        <v>7738</v>
      </c>
      <c r="O554" s="171" t="s">
        <v>7739</v>
      </c>
      <c r="P554" s="171">
        <v>0</v>
      </c>
      <c r="Q554" s="171">
        <v>93401</v>
      </c>
      <c r="R554" s="171" t="s">
        <v>7741</v>
      </c>
      <c r="S554" s="172">
        <v>37970</v>
      </c>
      <c r="T554" s="171">
        <v>7004</v>
      </c>
      <c r="U554" s="173">
        <v>32993923</v>
      </c>
      <c r="V554" s="173">
        <v>50387673</v>
      </c>
      <c r="W554" s="174">
        <v>44255</v>
      </c>
      <c r="X554" s="175" t="s">
        <v>7879</v>
      </c>
      <c r="Y554" s="175" t="s">
        <v>7880</v>
      </c>
      <c r="Z554" s="175" t="s">
        <v>7895</v>
      </c>
    </row>
    <row r="555" spans="1:26" s="187" customFormat="1" ht="24.75" customHeight="1" x14ac:dyDescent="0.2">
      <c r="A555" s="171" t="s">
        <v>8354</v>
      </c>
      <c r="B555" s="175">
        <v>747168008</v>
      </c>
      <c r="C555" s="171" t="s">
        <v>4669</v>
      </c>
      <c r="D555" s="171" t="s">
        <v>4670</v>
      </c>
      <c r="E555" s="171" t="s">
        <v>7551</v>
      </c>
      <c r="F555" s="171" t="s">
        <v>4671</v>
      </c>
      <c r="G555" s="171" t="s">
        <v>8232</v>
      </c>
      <c r="H555" s="171" t="s">
        <v>1770</v>
      </c>
      <c r="I555" s="171" t="s">
        <v>8233</v>
      </c>
      <c r="J555" s="171" t="s">
        <v>4672</v>
      </c>
      <c r="K555" s="171" t="s">
        <v>4674</v>
      </c>
      <c r="L555" s="171" t="s">
        <v>630</v>
      </c>
      <c r="M555" s="171" t="s">
        <v>4675</v>
      </c>
      <c r="N555" s="171">
        <v>0</v>
      </c>
      <c r="O555" s="171" t="s">
        <v>4673</v>
      </c>
      <c r="P555" s="171">
        <v>0</v>
      </c>
      <c r="Q555" s="171" t="s">
        <v>1217</v>
      </c>
      <c r="R555" s="171" t="s">
        <v>7028</v>
      </c>
      <c r="S555" s="172">
        <v>37970</v>
      </c>
      <c r="T555" s="171">
        <v>7010</v>
      </c>
      <c r="U555" s="173">
        <v>0</v>
      </c>
      <c r="V555" s="173">
        <v>5958271</v>
      </c>
      <c r="W555" s="174">
        <v>44255</v>
      </c>
      <c r="X555" s="175" t="s">
        <v>7879</v>
      </c>
      <c r="Y555" s="175" t="s">
        <v>7880</v>
      </c>
      <c r="Z555" s="175" t="s">
        <v>7987</v>
      </c>
    </row>
    <row r="556" spans="1:26" s="187" customFormat="1" ht="24.75" customHeight="1" x14ac:dyDescent="0.2">
      <c r="A556" s="171" t="s">
        <v>8355</v>
      </c>
      <c r="B556" s="175">
        <v>745046002</v>
      </c>
      <c r="C556" s="171" t="s">
        <v>25</v>
      </c>
      <c r="D556" s="171" t="s">
        <v>270</v>
      </c>
      <c r="E556" s="171" t="s">
        <v>27</v>
      </c>
      <c r="F556" s="171" t="s">
        <v>271</v>
      </c>
      <c r="G556" s="171" t="s">
        <v>139</v>
      </c>
      <c r="H556" s="171">
        <v>0</v>
      </c>
      <c r="I556" s="171">
        <v>0</v>
      </c>
      <c r="J556" s="171" t="s">
        <v>272</v>
      </c>
      <c r="K556" s="171" t="s">
        <v>33</v>
      </c>
      <c r="L556" s="171" t="s">
        <v>50</v>
      </c>
      <c r="M556" s="171" t="s">
        <v>730</v>
      </c>
      <c r="N556" s="171" t="s">
        <v>273</v>
      </c>
      <c r="O556" s="171" t="s">
        <v>274</v>
      </c>
      <c r="P556" s="171">
        <v>0</v>
      </c>
      <c r="Q556" s="171">
        <v>93401</v>
      </c>
      <c r="R556" s="171" t="s">
        <v>6992</v>
      </c>
      <c r="S556" s="172">
        <v>37970</v>
      </c>
      <c r="T556" s="171">
        <v>7015</v>
      </c>
      <c r="U556" s="173">
        <v>0</v>
      </c>
      <c r="V556" s="173">
        <v>6206400</v>
      </c>
      <c r="W556" s="174">
        <v>44255</v>
      </c>
      <c r="X556" s="175" t="s">
        <v>7879</v>
      </c>
      <c r="Y556" s="175" t="s">
        <v>7880</v>
      </c>
      <c r="Z556" s="175" t="s">
        <v>7941</v>
      </c>
    </row>
    <row r="557" spans="1:26" s="187" customFormat="1" ht="24.75" customHeight="1" x14ac:dyDescent="0.2">
      <c r="A557" s="171" t="s">
        <v>8356</v>
      </c>
      <c r="B557" s="175">
        <v>692206002</v>
      </c>
      <c r="C557" s="171" t="s">
        <v>2854</v>
      </c>
      <c r="D557" s="171" t="s">
        <v>2871</v>
      </c>
      <c r="E557" s="171" t="s">
        <v>27</v>
      </c>
      <c r="F557" s="171" t="s">
        <v>2872</v>
      </c>
      <c r="G557" s="171" t="s">
        <v>29</v>
      </c>
      <c r="H557" s="171">
        <v>0</v>
      </c>
      <c r="I557" s="171">
        <v>0</v>
      </c>
      <c r="J557" s="171" t="s">
        <v>2951</v>
      </c>
      <c r="K557" s="171" t="s">
        <v>2953</v>
      </c>
      <c r="L557" s="171" t="s">
        <v>6166</v>
      </c>
      <c r="M557" s="171" t="s">
        <v>2955</v>
      </c>
      <c r="N557" s="171" t="s">
        <v>2954</v>
      </c>
      <c r="O557" s="171" t="s">
        <v>2952</v>
      </c>
      <c r="P557" s="171">
        <v>0</v>
      </c>
      <c r="Q557" s="171">
        <v>91001</v>
      </c>
      <c r="R557" s="171" t="s">
        <v>2875</v>
      </c>
      <c r="S557" s="172">
        <v>37970</v>
      </c>
      <c r="T557" s="171">
        <v>7018</v>
      </c>
      <c r="U557" s="173">
        <v>4893746</v>
      </c>
      <c r="V557" s="173">
        <v>5035676</v>
      </c>
      <c r="W557" s="174">
        <v>44255</v>
      </c>
      <c r="X557" s="175" t="s">
        <v>7879</v>
      </c>
      <c r="Y557" s="175" t="s">
        <v>7880</v>
      </c>
      <c r="Z557" s="175" t="s">
        <v>7971</v>
      </c>
    </row>
    <row r="558" spans="1:26" s="187" customFormat="1" ht="24.75" customHeight="1" x14ac:dyDescent="0.2">
      <c r="A558" s="171" t="s">
        <v>8357</v>
      </c>
      <c r="B558" s="175" t="s">
        <v>7825</v>
      </c>
      <c r="C558" s="171" t="s">
        <v>2854</v>
      </c>
      <c r="D558" s="171" t="s">
        <v>2871</v>
      </c>
      <c r="E558" s="171" t="s">
        <v>27</v>
      </c>
      <c r="F558" s="171" t="s">
        <v>2872</v>
      </c>
      <c r="G558" s="171" t="s">
        <v>29</v>
      </c>
      <c r="H558" s="171">
        <v>0</v>
      </c>
      <c r="I558" s="171">
        <v>0</v>
      </c>
      <c r="J558" s="171" t="s">
        <v>2916</v>
      </c>
      <c r="K558" s="171" t="s">
        <v>2917</v>
      </c>
      <c r="L558" s="171" t="s">
        <v>890</v>
      </c>
      <c r="M558" s="171" t="s">
        <v>2768</v>
      </c>
      <c r="N558" s="171" t="s">
        <v>2918</v>
      </c>
      <c r="O558" s="171">
        <v>0</v>
      </c>
      <c r="P558" s="171">
        <v>0</v>
      </c>
      <c r="Q558" s="171">
        <v>91001</v>
      </c>
      <c r="R558" s="171" t="s">
        <v>2875</v>
      </c>
      <c r="S558" s="172">
        <v>37970</v>
      </c>
      <c r="T558" s="171">
        <v>7021</v>
      </c>
      <c r="U558" s="173">
        <v>200000</v>
      </c>
      <c r="V558" s="173">
        <v>352720</v>
      </c>
      <c r="W558" s="174">
        <v>44255</v>
      </c>
      <c r="X558" s="175" t="s">
        <v>7879</v>
      </c>
      <c r="Y558" s="175" t="s">
        <v>7880</v>
      </c>
      <c r="Z558" s="175" t="s">
        <v>8013</v>
      </c>
    </row>
    <row r="559" spans="1:26" s="187" customFormat="1" ht="24.75" customHeight="1" x14ac:dyDescent="0.2">
      <c r="A559" s="171" t="s">
        <v>8358</v>
      </c>
      <c r="B559" s="175">
        <v>650364007</v>
      </c>
      <c r="C559" s="171" t="s">
        <v>81</v>
      </c>
      <c r="D559" s="171" t="s">
        <v>5609</v>
      </c>
      <c r="E559" s="171" t="s">
        <v>7288</v>
      </c>
      <c r="F559" s="171" t="s">
        <v>4779</v>
      </c>
      <c r="G559" s="171" t="s">
        <v>7291</v>
      </c>
      <c r="H559" s="171" t="s">
        <v>5610</v>
      </c>
      <c r="I559" s="171" t="s">
        <v>7337</v>
      </c>
      <c r="J559" s="171" t="s">
        <v>5611</v>
      </c>
      <c r="K559" s="171" t="s">
        <v>7289</v>
      </c>
      <c r="L559" s="171" t="s">
        <v>630</v>
      </c>
      <c r="M559" s="171" t="s">
        <v>5613</v>
      </c>
      <c r="N559" s="171" t="s">
        <v>7290</v>
      </c>
      <c r="O559" s="171" t="s">
        <v>5612</v>
      </c>
      <c r="P559" s="171">
        <v>0</v>
      </c>
      <c r="Q559" s="171" t="s">
        <v>419</v>
      </c>
      <c r="R559" s="171" t="s">
        <v>7344</v>
      </c>
      <c r="S559" s="172">
        <v>37970</v>
      </c>
      <c r="T559" s="171">
        <v>7027</v>
      </c>
      <c r="U559" s="173">
        <v>16033200</v>
      </c>
      <c r="V559" s="173">
        <v>32066400</v>
      </c>
      <c r="W559" s="174">
        <v>44255</v>
      </c>
      <c r="X559" s="175" t="s">
        <v>7879</v>
      </c>
      <c r="Y559" s="175" t="s">
        <v>7880</v>
      </c>
      <c r="Z559" s="175" t="s">
        <v>7884</v>
      </c>
    </row>
    <row r="560" spans="1:26" s="187" customFormat="1" ht="24.75" customHeight="1" x14ac:dyDescent="0.2">
      <c r="A560" s="171" t="s">
        <v>8358</v>
      </c>
      <c r="B560" s="175">
        <v>650364007</v>
      </c>
      <c r="C560" s="171" t="s">
        <v>81</v>
      </c>
      <c r="D560" s="171" t="s">
        <v>5609</v>
      </c>
      <c r="E560" s="171" t="s">
        <v>7288</v>
      </c>
      <c r="F560" s="171" t="s">
        <v>4779</v>
      </c>
      <c r="G560" s="171" t="s">
        <v>7291</v>
      </c>
      <c r="H560" s="171" t="s">
        <v>5610</v>
      </c>
      <c r="I560" s="171" t="s">
        <v>7337</v>
      </c>
      <c r="J560" s="171" t="s">
        <v>5611</v>
      </c>
      <c r="K560" s="171" t="s">
        <v>7289</v>
      </c>
      <c r="L560" s="171" t="s">
        <v>630</v>
      </c>
      <c r="M560" s="171" t="s">
        <v>5613</v>
      </c>
      <c r="N560" s="171" t="s">
        <v>7290</v>
      </c>
      <c r="O560" s="171" t="s">
        <v>5612</v>
      </c>
      <c r="P560" s="171">
        <v>0</v>
      </c>
      <c r="Q560" s="171" t="s">
        <v>419</v>
      </c>
      <c r="R560" s="171" t="s">
        <v>7344</v>
      </c>
      <c r="S560" s="172">
        <v>37970</v>
      </c>
      <c r="T560" s="171">
        <v>7027</v>
      </c>
      <c r="U560" s="173">
        <v>27416772</v>
      </c>
      <c r="V560" s="173">
        <v>89013120</v>
      </c>
      <c r="W560" s="174">
        <v>44255</v>
      </c>
      <c r="X560" s="175" t="s">
        <v>7879</v>
      </c>
      <c r="Y560" s="175" t="s">
        <v>7880</v>
      </c>
      <c r="Z560" s="175" t="s">
        <v>7892</v>
      </c>
    </row>
    <row r="561" spans="1:26" s="187" customFormat="1" ht="24.75" customHeight="1" x14ac:dyDescent="0.2">
      <c r="A561" s="171" t="s">
        <v>8358</v>
      </c>
      <c r="B561" s="175">
        <v>650364007</v>
      </c>
      <c r="C561" s="171" t="s">
        <v>81</v>
      </c>
      <c r="D561" s="171" t="s">
        <v>5609</v>
      </c>
      <c r="E561" s="171" t="s">
        <v>7288</v>
      </c>
      <c r="F561" s="171" t="s">
        <v>4779</v>
      </c>
      <c r="G561" s="171" t="s">
        <v>7291</v>
      </c>
      <c r="H561" s="171" t="s">
        <v>5610</v>
      </c>
      <c r="I561" s="171" t="s">
        <v>7337</v>
      </c>
      <c r="J561" s="171" t="s">
        <v>5611</v>
      </c>
      <c r="K561" s="171" t="s">
        <v>7289</v>
      </c>
      <c r="L561" s="171" t="s">
        <v>630</v>
      </c>
      <c r="M561" s="171" t="s">
        <v>5613</v>
      </c>
      <c r="N561" s="171" t="s">
        <v>7290</v>
      </c>
      <c r="O561" s="171" t="s">
        <v>5612</v>
      </c>
      <c r="P561" s="171">
        <v>0</v>
      </c>
      <c r="Q561" s="171" t="s">
        <v>419</v>
      </c>
      <c r="R561" s="171" t="s">
        <v>7344</v>
      </c>
      <c r="S561" s="172">
        <v>37970</v>
      </c>
      <c r="T561" s="171">
        <v>7027</v>
      </c>
      <c r="U561" s="173">
        <v>8016600</v>
      </c>
      <c r="V561" s="173">
        <v>16033200</v>
      </c>
      <c r="W561" s="174">
        <v>44255</v>
      </c>
      <c r="X561" s="175" t="s">
        <v>7879</v>
      </c>
      <c r="Y561" s="175" t="s">
        <v>7880</v>
      </c>
      <c r="Z561" s="175" t="s">
        <v>7964</v>
      </c>
    </row>
    <row r="562" spans="1:26" s="187" customFormat="1" ht="24.75" customHeight="1" x14ac:dyDescent="0.2">
      <c r="A562" s="171" t="s">
        <v>8358</v>
      </c>
      <c r="B562" s="175">
        <v>650364007</v>
      </c>
      <c r="C562" s="171" t="s">
        <v>81</v>
      </c>
      <c r="D562" s="171" t="s">
        <v>5609</v>
      </c>
      <c r="E562" s="171" t="s">
        <v>7288</v>
      </c>
      <c r="F562" s="171" t="s">
        <v>4779</v>
      </c>
      <c r="G562" s="171" t="s">
        <v>7291</v>
      </c>
      <c r="H562" s="171" t="s">
        <v>5610</v>
      </c>
      <c r="I562" s="171" t="s">
        <v>7337</v>
      </c>
      <c r="J562" s="171" t="s">
        <v>5611</v>
      </c>
      <c r="K562" s="171" t="s">
        <v>7289</v>
      </c>
      <c r="L562" s="171" t="s">
        <v>630</v>
      </c>
      <c r="M562" s="171" t="s">
        <v>5613</v>
      </c>
      <c r="N562" s="171" t="s">
        <v>7290</v>
      </c>
      <c r="O562" s="171" t="s">
        <v>5612</v>
      </c>
      <c r="P562" s="171">
        <v>0</v>
      </c>
      <c r="Q562" s="171" t="s">
        <v>419</v>
      </c>
      <c r="R562" s="171" t="s">
        <v>7344</v>
      </c>
      <c r="S562" s="172">
        <v>37970</v>
      </c>
      <c r="T562" s="171">
        <v>7027</v>
      </c>
      <c r="U562" s="173">
        <v>22927476</v>
      </c>
      <c r="V562" s="173">
        <v>45971202</v>
      </c>
      <c r="W562" s="174">
        <v>44255</v>
      </c>
      <c r="X562" s="175" t="s">
        <v>7879</v>
      </c>
      <c r="Y562" s="175" t="s">
        <v>7880</v>
      </c>
      <c r="Z562" s="175" t="s">
        <v>7904</v>
      </c>
    </row>
    <row r="563" spans="1:26" s="187" customFormat="1" ht="24.75" customHeight="1" x14ac:dyDescent="0.2">
      <c r="A563" s="171" t="s">
        <v>8358</v>
      </c>
      <c r="B563" s="175">
        <v>650364007</v>
      </c>
      <c r="C563" s="171" t="s">
        <v>81</v>
      </c>
      <c r="D563" s="171" t="s">
        <v>5609</v>
      </c>
      <c r="E563" s="171" t="s">
        <v>7288</v>
      </c>
      <c r="F563" s="171" t="s">
        <v>4779</v>
      </c>
      <c r="G563" s="171" t="s">
        <v>7291</v>
      </c>
      <c r="H563" s="171" t="s">
        <v>5610</v>
      </c>
      <c r="I563" s="171" t="s">
        <v>7337</v>
      </c>
      <c r="J563" s="171" t="s">
        <v>5611</v>
      </c>
      <c r="K563" s="171" t="s">
        <v>7289</v>
      </c>
      <c r="L563" s="171" t="s">
        <v>630</v>
      </c>
      <c r="M563" s="171" t="s">
        <v>5613</v>
      </c>
      <c r="N563" s="171" t="s">
        <v>7290</v>
      </c>
      <c r="O563" s="171" t="s">
        <v>5612</v>
      </c>
      <c r="P563" s="171">
        <v>0</v>
      </c>
      <c r="Q563" s="171" t="s">
        <v>419</v>
      </c>
      <c r="R563" s="171" t="s">
        <v>7344</v>
      </c>
      <c r="S563" s="172">
        <v>37970</v>
      </c>
      <c r="T563" s="171">
        <v>7027</v>
      </c>
      <c r="U563" s="173">
        <v>18020220</v>
      </c>
      <c r="V563" s="173">
        <v>70660424</v>
      </c>
      <c r="W563" s="174">
        <v>44255</v>
      </c>
      <c r="X563" s="175" t="s">
        <v>7879</v>
      </c>
      <c r="Y563" s="175" t="s">
        <v>7880</v>
      </c>
      <c r="Z563" s="175" t="s">
        <v>7917</v>
      </c>
    </row>
    <row r="564" spans="1:26" s="187" customFormat="1" ht="24.75" customHeight="1" x14ac:dyDescent="0.2">
      <c r="A564" s="171" t="s">
        <v>8358</v>
      </c>
      <c r="B564" s="175">
        <v>650364007</v>
      </c>
      <c r="C564" s="171" t="s">
        <v>81</v>
      </c>
      <c r="D564" s="171" t="s">
        <v>5609</v>
      </c>
      <c r="E564" s="171" t="s">
        <v>7288</v>
      </c>
      <c r="F564" s="171" t="s">
        <v>4779</v>
      </c>
      <c r="G564" s="171" t="s">
        <v>7291</v>
      </c>
      <c r="H564" s="171" t="s">
        <v>5610</v>
      </c>
      <c r="I564" s="171" t="s">
        <v>7337</v>
      </c>
      <c r="J564" s="171" t="s">
        <v>5611</v>
      </c>
      <c r="K564" s="171" t="s">
        <v>7289</v>
      </c>
      <c r="L564" s="171" t="s">
        <v>630</v>
      </c>
      <c r="M564" s="171" t="s">
        <v>5613</v>
      </c>
      <c r="N564" s="171" t="s">
        <v>7290</v>
      </c>
      <c r="O564" s="171" t="s">
        <v>5612</v>
      </c>
      <c r="P564" s="171">
        <v>0</v>
      </c>
      <c r="Q564" s="171" t="s">
        <v>419</v>
      </c>
      <c r="R564" s="171" t="s">
        <v>7344</v>
      </c>
      <c r="S564" s="172">
        <v>37970</v>
      </c>
      <c r="T564" s="171">
        <v>7027</v>
      </c>
      <c r="U564" s="173">
        <v>32066400</v>
      </c>
      <c r="V564" s="173">
        <v>64132800</v>
      </c>
      <c r="W564" s="174">
        <v>44255</v>
      </c>
      <c r="X564" s="175" t="s">
        <v>7879</v>
      </c>
      <c r="Y564" s="175" t="s">
        <v>7880</v>
      </c>
      <c r="Z564" s="175" t="s">
        <v>8003</v>
      </c>
    </row>
    <row r="565" spans="1:26" s="187" customFormat="1" ht="24.75" customHeight="1" x14ac:dyDescent="0.2">
      <c r="A565" s="171" t="s">
        <v>8358</v>
      </c>
      <c r="B565" s="175">
        <v>650364007</v>
      </c>
      <c r="C565" s="171" t="s">
        <v>81</v>
      </c>
      <c r="D565" s="171" t="s">
        <v>5609</v>
      </c>
      <c r="E565" s="171" t="s">
        <v>7288</v>
      </c>
      <c r="F565" s="171" t="s">
        <v>4779</v>
      </c>
      <c r="G565" s="171" t="s">
        <v>7291</v>
      </c>
      <c r="H565" s="171" t="s">
        <v>5610</v>
      </c>
      <c r="I565" s="171" t="s">
        <v>7337</v>
      </c>
      <c r="J565" s="171" t="s">
        <v>5611</v>
      </c>
      <c r="K565" s="171" t="s">
        <v>7289</v>
      </c>
      <c r="L565" s="171" t="s">
        <v>630</v>
      </c>
      <c r="M565" s="171" t="s">
        <v>5613</v>
      </c>
      <c r="N565" s="171" t="s">
        <v>7290</v>
      </c>
      <c r="O565" s="171" t="s">
        <v>5612</v>
      </c>
      <c r="P565" s="171">
        <v>0</v>
      </c>
      <c r="Q565" s="171" t="s">
        <v>419</v>
      </c>
      <c r="R565" s="171" t="s">
        <v>7344</v>
      </c>
      <c r="S565" s="172">
        <v>37970</v>
      </c>
      <c r="T565" s="171">
        <v>7027</v>
      </c>
      <c r="U565" s="173">
        <v>0</v>
      </c>
      <c r="V565" s="173">
        <v>0</v>
      </c>
      <c r="W565" s="174">
        <v>44255</v>
      </c>
      <c r="X565" s="175" t="s">
        <v>7879</v>
      </c>
      <c r="Y565" s="175" t="s">
        <v>7880</v>
      </c>
      <c r="Z565" s="175" t="s">
        <v>8041</v>
      </c>
    </row>
    <row r="566" spans="1:26" s="187" customFormat="1" ht="24.75" customHeight="1" x14ac:dyDescent="0.2">
      <c r="A566" s="171" t="s">
        <v>8358</v>
      </c>
      <c r="B566" s="175">
        <v>650364007</v>
      </c>
      <c r="C566" s="171" t="s">
        <v>81</v>
      </c>
      <c r="D566" s="171" t="s">
        <v>5609</v>
      </c>
      <c r="E566" s="171" t="s">
        <v>7288</v>
      </c>
      <c r="F566" s="171" t="s">
        <v>4779</v>
      </c>
      <c r="G566" s="171" t="s">
        <v>7291</v>
      </c>
      <c r="H566" s="171" t="s">
        <v>5610</v>
      </c>
      <c r="I566" s="171" t="s">
        <v>7337</v>
      </c>
      <c r="J566" s="171" t="s">
        <v>5611</v>
      </c>
      <c r="K566" s="171" t="s">
        <v>7289</v>
      </c>
      <c r="L566" s="171" t="s">
        <v>630</v>
      </c>
      <c r="M566" s="171" t="s">
        <v>5613</v>
      </c>
      <c r="N566" s="171" t="s">
        <v>7290</v>
      </c>
      <c r="O566" s="171" t="s">
        <v>5612</v>
      </c>
      <c r="P566" s="171">
        <v>0</v>
      </c>
      <c r="Q566" s="171" t="s">
        <v>419</v>
      </c>
      <c r="R566" s="171" t="s">
        <v>7344</v>
      </c>
      <c r="S566" s="172">
        <v>37970</v>
      </c>
      <c r="T566" s="171">
        <v>7027</v>
      </c>
      <c r="U566" s="173">
        <v>11880601</v>
      </c>
      <c r="V566" s="173">
        <v>34362354</v>
      </c>
      <c r="W566" s="174">
        <v>44255</v>
      </c>
      <c r="X566" s="175" t="s">
        <v>7879</v>
      </c>
      <c r="Y566" s="175" t="s">
        <v>7880</v>
      </c>
      <c r="Z566" s="175" t="s">
        <v>7956</v>
      </c>
    </row>
    <row r="567" spans="1:26" s="187" customFormat="1" ht="24.75" customHeight="1" x14ac:dyDescent="0.2">
      <c r="A567" s="171" t="s">
        <v>8358</v>
      </c>
      <c r="B567" s="175">
        <v>650364007</v>
      </c>
      <c r="C567" s="171" t="s">
        <v>81</v>
      </c>
      <c r="D567" s="171" t="s">
        <v>5609</v>
      </c>
      <c r="E567" s="171" t="s">
        <v>7288</v>
      </c>
      <c r="F567" s="171" t="s">
        <v>4779</v>
      </c>
      <c r="G567" s="171" t="s">
        <v>7291</v>
      </c>
      <c r="H567" s="171" t="s">
        <v>5610</v>
      </c>
      <c r="I567" s="171" t="s">
        <v>7337</v>
      </c>
      <c r="J567" s="171" t="s">
        <v>5611</v>
      </c>
      <c r="K567" s="171" t="s">
        <v>7289</v>
      </c>
      <c r="L567" s="171" t="s">
        <v>630</v>
      </c>
      <c r="M567" s="171" t="s">
        <v>5613</v>
      </c>
      <c r="N567" s="171" t="s">
        <v>7290</v>
      </c>
      <c r="O567" s="171" t="s">
        <v>5612</v>
      </c>
      <c r="P567" s="171">
        <v>0</v>
      </c>
      <c r="Q567" s="171" t="s">
        <v>419</v>
      </c>
      <c r="R567" s="171" t="s">
        <v>7344</v>
      </c>
      <c r="S567" s="172">
        <v>37970</v>
      </c>
      <c r="T567" s="171">
        <v>7027</v>
      </c>
      <c r="U567" s="173">
        <v>14429880</v>
      </c>
      <c r="V567" s="173">
        <v>28859760</v>
      </c>
      <c r="W567" s="174">
        <v>44255</v>
      </c>
      <c r="X567" s="175" t="s">
        <v>7879</v>
      </c>
      <c r="Y567" s="175" t="s">
        <v>7880</v>
      </c>
      <c r="Z567" s="175" t="s">
        <v>7885</v>
      </c>
    </row>
    <row r="568" spans="1:26" s="187" customFormat="1" ht="24.75" customHeight="1" x14ac:dyDescent="0.2">
      <c r="A568" s="171" t="s">
        <v>8358</v>
      </c>
      <c r="B568" s="175">
        <v>650364007</v>
      </c>
      <c r="C568" s="171" t="s">
        <v>81</v>
      </c>
      <c r="D568" s="171" t="s">
        <v>5609</v>
      </c>
      <c r="E568" s="171" t="s">
        <v>7288</v>
      </c>
      <c r="F568" s="171" t="s">
        <v>4779</v>
      </c>
      <c r="G568" s="171" t="s">
        <v>7291</v>
      </c>
      <c r="H568" s="171" t="s">
        <v>5610</v>
      </c>
      <c r="I568" s="171" t="s">
        <v>7337</v>
      </c>
      <c r="J568" s="171" t="s">
        <v>5611</v>
      </c>
      <c r="K568" s="171" t="s">
        <v>7289</v>
      </c>
      <c r="L568" s="171" t="s">
        <v>630</v>
      </c>
      <c r="M568" s="171" t="s">
        <v>5613</v>
      </c>
      <c r="N568" s="171" t="s">
        <v>7290</v>
      </c>
      <c r="O568" s="171" t="s">
        <v>5612</v>
      </c>
      <c r="P568" s="171">
        <v>0</v>
      </c>
      <c r="Q568" s="171" t="s">
        <v>419</v>
      </c>
      <c r="R568" s="171" t="s">
        <v>7344</v>
      </c>
      <c r="S568" s="172">
        <v>37970</v>
      </c>
      <c r="T568" s="171">
        <v>7027</v>
      </c>
      <c r="U568" s="173">
        <v>32066400</v>
      </c>
      <c r="V568" s="173">
        <v>64132800</v>
      </c>
      <c r="W568" s="174">
        <v>44255</v>
      </c>
      <c r="X568" s="175" t="s">
        <v>7879</v>
      </c>
      <c r="Y568" s="175" t="s">
        <v>7880</v>
      </c>
      <c r="Z568" s="175" t="s">
        <v>7886</v>
      </c>
    </row>
    <row r="569" spans="1:26" s="187" customFormat="1" ht="24.75" customHeight="1" x14ac:dyDescent="0.2">
      <c r="A569" s="171" t="s">
        <v>8358</v>
      </c>
      <c r="B569" s="175">
        <v>650364007</v>
      </c>
      <c r="C569" s="171" t="s">
        <v>81</v>
      </c>
      <c r="D569" s="171" t="s">
        <v>5609</v>
      </c>
      <c r="E569" s="171" t="s">
        <v>7288</v>
      </c>
      <c r="F569" s="171" t="s">
        <v>4779</v>
      </c>
      <c r="G569" s="171" t="s">
        <v>7291</v>
      </c>
      <c r="H569" s="171" t="s">
        <v>5610</v>
      </c>
      <c r="I569" s="171" t="s">
        <v>7337</v>
      </c>
      <c r="J569" s="171" t="s">
        <v>5611</v>
      </c>
      <c r="K569" s="171" t="s">
        <v>7289</v>
      </c>
      <c r="L569" s="171" t="s">
        <v>630</v>
      </c>
      <c r="M569" s="171" t="s">
        <v>5613</v>
      </c>
      <c r="N569" s="171" t="s">
        <v>7290</v>
      </c>
      <c r="O569" s="171" t="s">
        <v>5612</v>
      </c>
      <c r="P569" s="171">
        <v>0</v>
      </c>
      <c r="Q569" s="171" t="s">
        <v>419</v>
      </c>
      <c r="R569" s="171" t="s">
        <v>7344</v>
      </c>
      <c r="S569" s="172">
        <v>37970</v>
      </c>
      <c r="T569" s="171">
        <v>7027</v>
      </c>
      <c r="U569" s="173">
        <v>10910908</v>
      </c>
      <c r="V569" s="173">
        <v>21772419</v>
      </c>
      <c r="W569" s="174">
        <v>44255</v>
      </c>
      <c r="X569" s="175" t="s">
        <v>7879</v>
      </c>
      <c r="Y569" s="175" t="s">
        <v>7880</v>
      </c>
      <c r="Z569" s="175" t="s">
        <v>7933</v>
      </c>
    </row>
    <row r="570" spans="1:26" s="187" customFormat="1" ht="24.75" customHeight="1" x14ac:dyDescent="0.2">
      <c r="A570" s="171" t="s">
        <v>8358</v>
      </c>
      <c r="B570" s="175">
        <v>650364007</v>
      </c>
      <c r="C570" s="171" t="s">
        <v>81</v>
      </c>
      <c r="D570" s="171" t="s">
        <v>5609</v>
      </c>
      <c r="E570" s="171" t="s">
        <v>7288</v>
      </c>
      <c r="F570" s="171" t="s">
        <v>4779</v>
      </c>
      <c r="G570" s="171" t="s">
        <v>7291</v>
      </c>
      <c r="H570" s="171" t="s">
        <v>5610</v>
      </c>
      <c r="I570" s="171" t="s">
        <v>7337</v>
      </c>
      <c r="J570" s="171" t="s">
        <v>5611</v>
      </c>
      <c r="K570" s="171" t="s">
        <v>7289</v>
      </c>
      <c r="L570" s="171" t="s">
        <v>630</v>
      </c>
      <c r="M570" s="171" t="s">
        <v>5613</v>
      </c>
      <c r="N570" s="171" t="s">
        <v>7290</v>
      </c>
      <c r="O570" s="171" t="s">
        <v>5612</v>
      </c>
      <c r="P570" s="171">
        <v>0</v>
      </c>
      <c r="Q570" s="171" t="s">
        <v>419</v>
      </c>
      <c r="R570" s="171" t="s">
        <v>7344</v>
      </c>
      <c r="S570" s="172">
        <v>37970</v>
      </c>
      <c r="T570" s="171">
        <v>7027</v>
      </c>
      <c r="U570" s="173">
        <v>62477760</v>
      </c>
      <c r="V570" s="173">
        <v>124955520</v>
      </c>
      <c r="W570" s="174">
        <v>44255</v>
      </c>
      <c r="X570" s="175" t="s">
        <v>7879</v>
      </c>
      <c r="Y570" s="175" t="s">
        <v>7880</v>
      </c>
      <c r="Z570" s="175" t="s">
        <v>7888</v>
      </c>
    </row>
    <row r="571" spans="1:26" s="187" customFormat="1" ht="24.75" customHeight="1" x14ac:dyDescent="0.2">
      <c r="A571" s="171" t="s">
        <v>8358</v>
      </c>
      <c r="B571" s="175">
        <v>650364007</v>
      </c>
      <c r="C571" s="171" t="s">
        <v>81</v>
      </c>
      <c r="D571" s="171" t="s">
        <v>5609</v>
      </c>
      <c r="E571" s="171" t="s">
        <v>7288</v>
      </c>
      <c r="F571" s="171" t="s">
        <v>4779</v>
      </c>
      <c r="G571" s="171" t="s">
        <v>7291</v>
      </c>
      <c r="H571" s="171" t="s">
        <v>5610</v>
      </c>
      <c r="I571" s="171" t="s">
        <v>7337</v>
      </c>
      <c r="J571" s="171" t="s">
        <v>5611</v>
      </c>
      <c r="K571" s="171" t="s">
        <v>7289</v>
      </c>
      <c r="L571" s="171" t="s">
        <v>630</v>
      </c>
      <c r="M571" s="171" t="s">
        <v>5613</v>
      </c>
      <c r="N571" s="171" t="s">
        <v>7290</v>
      </c>
      <c r="O571" s="171" t="s">
        <v>5612</v>
      </c>
      <c r="P571" s="171">
        <v>0</v>
      </c>
      <c r="Q571" s="171" t="s">
        <v>419</v>
      </c>
      <c r="R571" s="171" t="s">
        <v>7344</v>
      </c>
      <c r="S571" s="172">
        <v>37970</v>
      </c>
      <c r="T571" s="171">
        <v>7027</v>
      </c>
      <c r="U571" s="173">
        <v>8016600</v>
      </c>
      <c r="V571" s="173">
        <v>16033200</v>
      </c>
      <c r="W571" s="174">
        <v>44255</v>
      </c>
      <c r="X571" s="175" t="s">
        <v>7879</v>
      </c>
      <c r="Y571" s="175" t="s">
        <v>7880</v>
      </c>
      <c r="Z571" s="175" t="s">
        <v>7939</v>
      </c>
    </row>
    <row r="572" spans="1:26" s="187" customFormat="1" ht="24.75" customHeight="1" x14ac:dyDescent="0.2">
      <c r="A572" s="171" t="s">
        <v>8358</v>
      </c>
      <c r="B572" s="175">
        <v>650364007</v>
      </c>
      <c r="C572" s="171" t="s">
        <v>81</v>
      </c>
      <c r="D572" s="171" t="s">
        <v>5609</v>
      </c>
      <c r="E572" s="171" t="s">
        <v>7288</v>
      </c>
      <c r="F572" s="171" t="s">
        <v>4779</v>
      </c>
      <c r="G572" s="171" t="s">
        <v>7291</v>
      </c>
      <c r="H572" s="171" t="s">
        <v>5610</v>
      </c>
      <c r="I572" s="171" t="s">
        <v>7337</v>
      </c>
      <c r="J572" s="171" t="s">
        <v>5611</v>
      </c>
      <c r="K572" s="171" t="s">
        <v>7289</v>
      </c>
      <c r="L572" s="171" t="s">
        <v>630</v>
      </c>
      <c r="M572" s="171" t="s">
        <v>5613</v>
      </c>
      <c r="N572" s="171" t="s">
        <v>7290</v>
      </c>
      <c r="O572" s="171" t="s">
        <v>5612</v>
      </c>
      <c r="P572" s="171">
        <v>0</v>
      </c>
      <c r="Q572" s="171" t="s">
        <v>419</v>
      </c>
      <c r="R572" s="171" t="s">
        <v>7344</v>
      </c>
      <c r="S572" s="172">
        <v>37970</v>
      </c>
      <c r="T572" s="171">
        <v>7027</v>
      </c>
      <c r="U572" s="173">
        <v>22446480</v>
      </c>
      <c r="V572" s="173">
        <v>44892960</v>
      </c>
      <c r="W572" s="174">
        <v>44255</v>
      </c>
      <c r="X572" s="175" t="s">
        <v>7879</v>
      </c>
      <c r="Y572" s="175" t="s">
        <v>7880</v>
      </c>
      <c r="Z572" s="175" t="s">
        <v>7889</v>
      </c>
    </row>
    <row r="573" spans="1:26" s="187" customFormat="1" ht="24.75" customHeight="1" x14ac:dyDescent="0.2">
      <c r="A573" s="171" t="s">
        <v>8624</v>
      </c>
      <c r="B573" s="175">
        <v>731026009</v>
      </c>
      <c r="C573" s="171" t="s">
        <v>81</v>
      </c>
      <c r="D573" s="171" t="s">
        <v>6103</v>
      </c>
      <c r="E573" s="171" t="s">
        <v>7285</v>
      </c>
      <c r="F573" s="171" t="s">
        <v>7284</v>
      </c>
      <c r="G573" s="171" t="s">
        <v>6945</v>
      </c>
      <c r="H573" s="171" t="s">
        <v>186</v>
      </c>
      <c r="I573" s="171" t="s">
        <v>6946</v>
      </c>
      <c r="J573" s="171" t="s">
        <v>6947</v>
      </c>
      <c r="K573" s="171" t="s">
        <v>6104</v>
      </c>
      <c r="L573" s="171" t="s">
        <v>50</v>
      </c>
      <c r="M573" s="171" t="s">
        <v>1840</v>
      </c>
      <c r="N573" s="171" t="s">
        <v>6105</v>
      </c>
      <c r="O573" s="171" t="s">
        <v>7286</v>
      </c>
      <c r="P573" s="171">
        <v>0</v>
      </c>
      <c r="Q573" s="171" t="s">
        <v>6106</v>
      </c>
      <c r="R573" s="171" t="s">
        <v>7287</v>
      </c>
      <c r="S573" s="172">
        <v>37970</v>
      </c>
      <c r="T573" s="171">
        <v>7031</v>
      </c>
      <c r="U573" s="173">
        <v>0</v>
      </c>
      <c r="V573" s="173">
        <v>0</v>
      </c>
      <c r="W573" s="174">
        <v>44255</v>
      </c>
      <c r="X573" s="175" t="s">
        <v>7879</v>
      </c>
      <c r="Y573" s="175" t="s">
        <v>7880</v>
      </c>
      <c r="Z573" s="175" t="s">
        <v>7946</v>
      </c>
    </row>
    <row r="574" spans="1:26" s="187" customFormat="1" ht="24.75" customHeight="1" x14ac:dyDescent="0.2">
      <c r="A574" s="171" t="s">
        <v>8359</v>
      </c>
      <c r="B574" s="175" t="s">
        <v>7815</v>
      </c>
      <c r="C574" s="171" t="s">
        <v>1579</v>
      </c>
      <c r="D574" s="171" t="s">
        <v>2331</v>
      </c>
      <c r="E574" s="171" t="s">
        <v>7421</v>
      </c>
      <c r="F574" s="171" t="s">
        <v>2332</v>
      </c>
      <c r="G574" s="171" t="s">
        <v>7425</v>
      </c>
      <c r="H574" s="171" t="s">
        <v>2333</v>
      </c>
      <c r="I574" s="171" t="s">
        <v>7422</v>
      </c>
      <c r="J574" s="171" t="s">
        <v>2334</v>
      </c>
      <c r="K574" s="171" t="s">
        <v>2335</v>
      </c>
      <c r="L574" s="171" t="s">
        <v>50</v>
      </c>
      <c r="M574" s="171" t="s">
        <v>2336</v>
      </c>
      <c r="N574" s="171" t="s">
        <v>7423</v>
      </c>
      <c r="O574" s="171" t="s">
        <v>7424</v>
      </c>
      <c r="P574" s="171">
        <v>0</v>
      </c>
      <c r="Q574" s="171" t="s">
        <v>1591</v>
      </c>
      <c r="R574" s="171" t="s">
        <v>7433</v>
      </c>
      <c r="S574" s="172">
        <v>37970</v>
      </c>
      <c r="T574" s="171">
        <v>7036</v>
      </c>
      <c r="U574" s="173">
        <v>23422683</v>
      </c>
      <c r="V574" s="173">
        <v>33001037</v>
      </c>
      <c r="W574" s="174">
        <v>44255</v>
      </c>
      <c r="X574" s="175" t="s">
        <v>7879</v>
      </c>
      <c r="Y574" s="175" t="s">
        <v>7880</v>
      </c>
      <c r="Z574" s="175" t="s">
        <v>8054</v>
      </c>
    </row>
    <row r="575" spans="1:26" s="187" customFormat="1" ht="24.75" customHeight="1" x14ac:dyDescent="0.2">
      <c r="A575" s="171" t="s">
        <v>8359</v>
      </c>
      <c r="B575" s="175" t="s">
        <v>7815</v>
      </c>
      <c r="C575" s="171" t="s">
        <v>1579</v>
      </c>
      <c r="D575" s="171" t="s">
        <v>2331</v>
      </c>
      <c r="E575" s="171" t="s">
        <v>7421</v>
      </c>
      <c r="F575" s="171" t="s">
        <v>2332</v>
      </c>
      <c r="G575" s="171" t="s">
        <v>7425</v>
      </c>
      <c r="H575" s="171" t="s">
        <v>2333</v>
      </c>
      <c r="I575" s="171" t="s">
        <v>7422</v>
      </c>
      <c r="J575" s="171" t="s">
        <v>2334</v>
      </c>
      <c r="K575" s="171" t="s">
        <v>2335</v>
      </c>
      <c r="L575" s="171" t="s">
        <v>50</v>
      </c>
      <c r="M575" s="171" t="s">
        <v>2336</v>
      </c>
      <c r="N575" s="171" t="s">
        <v>7423</v>
      </c>
      <c r="O575" s="171" t="s">
        <v>7424</v>
      </c>
      <c r="P575" s="171">
        <v>0</v>
      </c>
      <c r="Q575" s="171" t="s">
        <v>1591</v>
      </c>
      <c r="R575" s="171" t="s">
        <v>7433</v>
      </c>
      <c r="S575" s="172">
        <v>37970</v>
      </c>
      <c r="T575" s="171">
        <v>7036</v>
      </c>
      <c r="U575" s="173">
        <v>41129496</v>
      </c>
      <c r="V575" s="173">
        <v>69786939</v>
      </c>
      <c r="W575" s="174">
        <v>44255</v>
      </c>
      <c r="X575" s="175" t="s">
        <v>7879</v>
      </c>
      <c r="Y575" s="175" t="s">
        <v>7880</v>
      </c>
      <c r="Z575" s="175" t="s">
        <v>7887</v>
      </c>
    </row>
    <row r="576" spans="1:26" s="187" customFormat="1" ht="24.75" customHeight="1" x14ac:dyDescent="0.2">
      <c r="A576" s="171" t="s">
        <v>8360</v>
      </c>
      <c r="B576" s="175">
        <v>753474005</v>
      </c>
      <c r="C576" s="171" t="s">
        <v>81</v>
      </c>
      <c r="D576" s="171" t="s">
        <v>5656</v>
      </c>
      <c r="E576" s="171" t="s">
        <v>7747</v>
      </c>
      <c r="F576" s="171" t="s">
        <v>5657</v>
      </c>
      <c r="G576" s="171" t="s">
        <v>5658</v>
      </c>
      <c r="H576" s="171" t="s">
        <v>5659</v>
      </c>
      <c r="I576" s="171" t="s">
        <v>8245</v>
      </c>
      <c r="J576" s="171" t="s">
        <v>5660</v>
      </c>
      <c r="K576" s="171" t="s">
        <v>8246</v>
      </c>
      <c r="L576" s="171" t="s">
        <v>50</v>
      </c>
      <c r="M576" s="171" t="s">
        <v>730</v>
      </c>
      <c r="N576" s="171" t="s">
        <v>5661</v>
      </c>
      <c r="O576" s="171" t="s">
        <v>8247</v>
      </c>
      <c r="P576" s="171">
        <v>0</v>
      </c>
      <c r="Q576" s="171" t="s">
        <v>1217</v>
      </c>
      <c r="R576" s="171" t="s">
        <v>7754</v>
      </c>
      <c r="S576" s="172">
        <v>37970</v>
      </c>
      <c r="T576" s="171">
        <v>7037</v>
      </c>
      <c r="U576" s="173">
        <v>6283980</v>
      </c>
      <c r="V576" s="173">
        <v>12490380</v>
      </c>
      <c r="W576" s="174">
        <v>44255</v>
      </c>
      <c r="X576" s="175" t="s">
        <v>7879</v>
      </c>
      <c r="Y576" s="175" t="s">
        <v>7880</v>
      </c>
      <c r="Z576" s="175" t="s">
        <v>7949</v>
      </c>
    </row>
    <row r="577" spans="1:26" s="187" customFormat="1" ht="24.75" customHeight="1" x14ac:dyDescent="0.2">
      <c r="A577" s="171" t="s">
        <v>8360</v>
      </c>
      <c r="B577" s="175">
        <v>753474005</v>
      </c>
      <c r="C577" s="171" t="s">
        <v>81</v>
      </c>
      <c r="D577" s="171" t="s">
        <v>5656</v>
      </c>
      <c r="E577" s="171" t="s">
        <v>7747</v>
      </c>
      <c r="F577" s="171" t="s">
        <v>5657</v>
      </c>
      <c r="G577" s="171" t="s">
        <v>5658</v>
      </c>
      <c r="H577" s="171" t="s">
        <v>5659</v>
      </c>
      <c r="I577" s="171" t="s">
        <v>8245</v>
      </c>
      <c r="J577" s="171" t="s">
        <v>5660</v>
      </c>
      <c r="K577" s="171" t="s">
        <v>8246</v>
      </c>
      <c r="L577" s="171" t="s">
        <v>50</v>
      </c>
      <c r="M577" s="171" t="s">
        <v>730</v>
      </c>
      <c r="N577" s="171" t="s">
        <v>5661</v>
      </c>
      <c r="O577" s="171" t="s">
        <v>8247</v>
      </c>
      <c r="P577" s="171">
        <v>0</v>
      </c>
      <c r="Q577" s="171" t="s">
        <v>1217</v>
      </c>
      <c r="R577" s="171" t="s">
        <v>7754</v>
      </c>
      <c r="S577" s="172">
        <v>37970</v>
      </c>
      <c r="T577" s="171">
        <v>7037</v>
      </c>
      <c r="U577" s="173">
        <v>6206400</v>
      </c>
      <c r="V577" s="173">
        <v>12412800</v>
      </c>
      <c r="W577" s="174">
        <v>44255</v>
      </c>
      <c r="X577" s="175" t="s">
        <v>7879</v>
      </c>
      <c r="Y577" s="175" t="s">
        <v>7880</v>
      </c>
      <c r="Z577" s="175" t="s">
        <v>7966</v>
      </c>
    </row>
    <row r="578" spans="1:26" s="187" customFormat="1" ht="24.75" customHeight="1" x14ac:dyDescent="0.2">
      <c r="A578" s="171" t="s">
        <v>8360</v>
      </c>
      <c r="B578" s="175">
        <v>753474005</v>
      </c>
      <c r="C578" s="171" t="s">
        <v>81</v>
      </c>
      <c r="D578" s="171" t="s">
        <v>5656</v>
      </c>
      <c r="E578" s="171" t="s">
        <v>7747</v>
      </c>
      <c r="F578" s="171" t="s">
        <v>5657</v>
      </c>
      <c r="G578" s="171" t="s">
        <v>5658</v>
      </c>
      <c r="H578" s="171" t="s">
        <v>5659</v>
      </c>
      <c r="I578" s="171" t="s">
        <v>8245</v>
      </c>
      <c r="J578" s="171" t="s">
        <v>5660</v>
      </c>
      <c r="K578" s="171" t="s">
        <v>8246</v>
      </c>
      <c r="L578" s="171" t="s">
        <v>50</v>
      </c>
      <c r="M578" s="171" t="s">
        <v>730</v>
      </c>
      <c r="N578" s="171" t="s">
        <v>5661</v>
      </c>
      <c r="O578" s="171" t="s">
        <v>8247</v>
      </c>
      <c r="P578" s="171">
        <v>0</v>
      </c>
      <c r="Q578" s="171" t="s">
        <v>1217</v>
      </c>
      <c r="R578" s="171" t="s">
        <v>7754</v>
      </c>
      <c r="S578" s="172">
        <v>37970</v>
      </c>
      <c r="T578" s="171">
        <v>7037</v>
      </c>
      <c r="U578" s="173">
        <v>6206400</v>
      </c>
      <c r="V578" s="173">
        <v>12412800</v>
      </c>
      <c r="W578" s="174">
        <v>44255</v>
      </c>
      <c r="X578" s="175" t="s">
        <v>7879</v>
      </c>
      <c r="Y578" s="175" t="s">
        <v>7880</v>
      </c>
      <c r="Z578" s="175" t="s">
        <v>7977</v>
      </c>
    </row>
    <row r="579" spans="1:26" s="187" customFormat="1" ht="24.75" customHeight="1" x14ac:dyDescent="0.2">
      <c r="A579" s="171" t="s">
        <v>8360</v>
      </c>
      <c r="B579" s="175">
        <v>753474005</v>
      </c>
      <c r="C579" s="171" t="s">
        <v>81</v>
      </c>
      <c r="D579" s="171" t="s">
        <v>5656</v>
      </c>
      <c r="E579" s="171" t="s">
        <v>7747</v>
      </c>
      <c r="F579" s="171" t="s">
        <v>5657</v>
      </c>
      <c r="G579" s="171" t="s">
        <v>5658</v>
      </c>
      <c r="H579" s="171" t="s">
        <v>5659</v>
      </c>
      <c r="I579" s="171" t="s">
        <v>8245</v>
      </c>
      <c r="J579" s="171" t="s">
        <v>5660</v>
      </c>
      <c r="K579" s="171" t="s">
        <v>8246</v>
      </c>
      <c r="L579" s="171" t="s">
        <v>50</v>
      </c>
      <c r="M579" s="171" t="s">
        <v>730</v>
      </c>
      <c r="N579" s="171" t="s">
        <v>5661</v>
      </c>
      <c r="O579" s="171" t="s">
        <v>8247</v>
      </c>
      <c r="P579" s="171">
        <v>0</v>
      </c>
      <c r="Q579" s="171" t="s">
        <v>1217</v>
      </c>
      <c r="R579" s="171" t="s">
        <v>7754</v>
      </c>
      <c r="S579" s="172">
        <v>37970</v>
      </c>
      <c r="T579" s="171">
        <v>7037</v>
      </c>
      <c r="U579" s="173">
        <v>8068320</v>
      </c>
      <c r="V579" s="173">
        <v>16136640</v>
      </c>
      <c r="W579" s="174">
        <v>44255</v>
      </c>
      <c r="X579" s="175" t="s">
        <v>7879</v>
      </c>
      <c r="Y579" s="175" t="s">
        <v>7880</v>
      </c>
      <c r="Z579" s="175" t="s">
        <v>7994</v>
      </c>
    </row>
    <row r="580" spans="1:26" s="187" customFormat="1" ht="24.75" customHeight="1" x14ac:dyDescent="0.2">
      <c r="A580" s="171" t="s">
        <v>8360</v>
      </c>
      <c r="B580" s="175">
        <v>753474005</v>
      </c>
      <c r="C580" s="171" t="s">
        <v>81</v>
      </c>
      <c r="D580" s="171" t="s">
        <v>5656</v>
      </c>
      <c r="E580" s="171" t="s">
        <v>7747</v>
      </c>
      <c r="F580" s="171" t="s">
        <v>5657</v>
      </c>
      <c r="G580" s="171" t="s">
        <v>5658</v>
      </c>
      <c r="H580" s="171" t="s">
        <v>5659</v>
      </c>
      <c r="I580" s="171" t="s">
        <v>8245</v>
      </c>
      <c r="J580" s="171" t="s">
        <v>5660</v>
      </c>
      <c r="K580" s="171" t="s">
        <v>8246</v>
      </c>
      <c r="L580" s="171" t="s">
        <v>50</v>
      </c>
      <c r="M580" s="171" t="s">
        <v>730</v>
      </c>
      <c r="N580" s="171" t="s">
        <v>5661</v>
      </c>
      <c r="O580" s="171" t="s">
        <v>8247</v>
      </c>
      <c r="P580" s="171">
        <v>0</v>
      </c>
      <c r="Q580" s="171" t="s">
        <v>1217</v>
      </c>
      <c r="R580" s="171" t="s">
        <v>7754</v>
      </c>
      <c r="S580" s="172">
        <v>37970</v>
      </c>
      <c r="T580" s="171">
        <v>7037</v>
      </c>
      <c r="U580" s="173">
        <v>155160</v>
      </c>
      <c r="V580" s="173">
        <v>6361560</v>
      </c>
      <c r="W580" s="174">
        <v>44255</v>
      </c>
      <c r="X580" s="175" t="s">
        <v>7879</v>
      </c>
      <c r="Y580" s="175" t="s">
        <v>7880</v>
      </c>
      <c r="Z580" s="175" t="s">
        <v>7979</v>
      </c>
    </row>
    <row r="581" spans="1:26" s="187" customFormat="1" ht="24.75" customHeight="1" x14ac:dyDescent="0.2">
      <c r="A581" s="171" t="s">
        <v>8360</v>
      </c>
      <c r="B581" s="175">
        <v>753474005</v>
      </c>
      <c r="C581" s="171" t="s">
        <v>81</v>
      </c>
      <c r="D581" s="171" t="s">
        <v>5656</v>
      </c>
      <c r="E581" s="171" t="s">
        <v>7747</v>
      </c>
      <c r="F581" s="171" t="s">
        <v>5657</v>
      </c>
      <c r="G581" s="171" t="s">
        <v>5658</v>
      </c>
      <c r="H581" s="171" t="s">
        <v>5659</v>
      </c>
      <c r="I581" s="171" t="s">
        <v>8245</v>
      </c>
      <c r="J581" s="171" t="s">
        <v>5660</v>
      </c>
      <c r="K581" s="171" t="s">
        <v>8246</v>
      </c>
      <c r="L581" s="171" t="s">
        <v>50</v>
      </c>
      <c r="M581" s="171" t="s">
        <v>730</v>
      </c>
      <c r="N581" s="171" t="s">
        <v>5661</v>
      </c>
      <c r="O581" s="171" t="s">
        <v>8247</v>
      </c>
      <c r="P581" s="171">
        <v>0</v>
      </c>
      <c r="Q581" s="171" t="s">
        <v>1217</v>
      </c>
      <c r="R581" s="171" t="s">
        <v>7754</v>
      </c>
      <c r="S581" s="172">
        <v>37970</v>
      </c>
      <c r="T581" s="171">
        <v>7037</v>
      </c>
      <c r="U581" s="173">
        <v>8223480</v>
      </c>
      <c r="V581" s="173">
        <v>13406130</v>
      </c>
      <c r="W581" s="174">
        <v>44255</v>
      </c>
      <c r="X581" s="175" t="s">
        <v>7879</v>
      </c>
      <c r="Y581" s="175" t="s">
        <v>7880</v>
      </c>
      <c r="Z581" s="175" t="s">
        <v>7921</v>
      </c>
    </row>
    <row r="582" spans="1:26" s="187" customFormat="1" ht="24.75" customHeight="1" x14ac:dyDescent="0.2">
      <c r="A582" s="171" t="s">
        <v>8360</v>
      </c>
      <c r="B582" s="175">
        <v>753474005</v>
      </c>
      <c r="C582" s="171" t="s">
        <v>81</v>
      </c>
      <c r="D582" s="171" t="s">
        <v>5656</v>
      </c>
      <c r="E582" s="171" t="s">
        <v>7747</v>
      </c>
      <c r="F582" s="171" t="s">
        <v>5657</v>
      </c>
      <c r="G582" s="171" t="s">
        <v>5658</v>
      </c>
      <c r="H582" s="171" t="s">
        <v>5659</v>
      </c>
      <c r="I582" s="171" t="s">
        <v>8245</v>
      </c>
      <c r="J582" s="171" t="s">
        <v>5660</v>
      </c>
      <c r="K582" s="171" t="s">
        <v>8246</v>
      </c>
      <c r="L582" s="171" t="s">
        <v>50</v>
      </c>
      <c r="M582" s="171" t="s">
        <v>730</v>
      </c>
      <c r="N582" s="171" t="s">
        <v>5661</v>
      </c>
      <c r="O582" s="171" t="s">
        <v>8247</v>
      </c>
      <c r="P582" s="171">
        <v>0</v>
      </c>
      <c r="Q582" s="171" t="s">
        <v>1217</v>
      </c>
      <c r="R582" s="171" t="s">
        <v>7754</v>
      </c>
      <c r="S582" s="172">
        <v>37970</v>
      </c>
      <c r="T582" s="171">
        <v>7037</v>
      </c>
      <c r="U582" s="173">
        <v>6283980</v>
      </c>
      <c r="V582" s="173">
        <v>12490380</v>
      </c>
      <c r="W582" s="174">
        <v>44255</v>
      </c>
      <c r="X582" s="175" t="s">
        <v>7879</v>
      </c>
      <c r="Y582" s="175" t="s">
        <v>7880</v>
      </c>
      <c r="Z582" s="175" t="s">
        <v>7969</v>
      </c>
    </row>
    <row r="583" spans="1:26" s="187" customFormat="1" ht="24.75" customHeight="1" x14ac:dyDescent="0.2">
      <c r="A583" s="171" t="s">
        <v>8361</v>
      </c>
      <c r="B583" s="175">
        <v>759418204</v>
      </c>
      <c r="C583" s="171" t="s">
        <v>81</v>
      </c>
      <c r="D583" s="171" t="s">
        <v>5426</v>
      </c>
      <c r="E583" s="171" t="s">
        <v>7518</v>
      </c>
      <c r="F583" s="171" t="s">
        <v>5427</v>
      </c>
      <c r="G583" s="171" t="s">
        <v>7519</v>
      </c>
      <c r="H583" s="171" t="s">
        <v>5428</v>
      </c>
      <c r="I583" s="171" t="s">
        <v>7520</v>
      </c>
      <c r="J583" s="171" t="s">
        <v>5429</v>
      </c>
      <c r="K583" s="171" t="s">
        <v>5430</v>
      </c>
      <c r="L583" s="171" t="s">
        <v>630</v>
      </c>
      <c r="M583" s="171" t="s">
        <v>462</v>
      </c>
      <c r="N583" s="171" t="s">
        <v>5431</v>
      </c>
      <c r="O583" s="171">
        <v>0</v>
      </c>
      <c r="P583" s="171">
        <v>0</v>
      </c>
      <c r="Q583" s="171" t="s">
        <v>1217</v>
      </c>
      <c r="R583" s="171" t="s">
        <v>7521</v>
      </c>
      <c r="S583" s="172">
        <v>37970</v>
      </c>
      <c r="T583" s="171">
        <v>7038</v>
      </c>
      <c r="U583" s="173">
        <v>22282644</v>
      </c>
      <c r="V583" s="173">
        <v>33889140</v>
      </c>
      <c r="W583" s="174">
        <v>44255</v>
      </c>
      <c r="X583" s="175" t="s">
        <v>7879</v>
      </c>
      <c r="Y583" s="175" t="s">
        <v>7880</v>
      </c>
      <c r="Z583" s="175" t="s">
        <v>7889</v>
      </c>
    </row>
    <row r="584" spans="1:26" s="187" customFormat="1" ht="24.75" customHeight="1" x14ac:dyDescent="0.2">
      <c r="A584" s="171" t="s">
        <v>8362</v>
      </c>
      <c r="B584" s="175">
        <v>700249204</v>
      </c>
      <c r="C584" s="171" t="s">
        <v>1566</v>
      </c>
      <c r="D584" s="171" t="s">
        <v>1895</v>
      </c>
      <c r="E584" s="171" t="s">
        <v>7714</v>
      </c>
      <c r="F584" s="171" t="s">
        <v>1896</v>
      </c>
      <c r="G584" s="171" t="s">
        <v>7715</v>
      </c>
      <c r="H584" s="171" t="s">
        <v>1897</v>
      </c>
      <c r="I584" s="171" t="s">
        <v>7716</v>
      </c>
      <c r="J584" s="171" t="s">
        <v>1898</v>
      </c>
      <c r="K584" s="171" t="s">
        <v>1900</v>
      </c>
      <c r="L584" s="171" t="s">
        <v>50</v>
      </c>
      <c r="M584" s="171" t="s">
        <v>1902</v>
      </c>
      <c r="N584" s="171" t="s">
        <v>1901</v>
      </c>
      <c r="O584" s="171" t="s">
        <v>1899</v>
      </c>
      <c r="P584" s="171">
        <v>0</v>
      </c>
      <c r="Q584" s="171" t="s">
        <v>1274</v>
      </c>
      <c r="R584" s="171" t="s">
        <v>7765</v>
      </c>
      <c r="S584" s="172">
        <v>37970</v>
      </c>
      <c r="T584" s="171">
        <v>7039</v>
      </c>
      <c r="U584" s="173">
        <v>43511004</v>
      </c>
      <c r="V584" s="173">
        <v>68232364</v>
      </c>
      <c r="W584" s="174">
        <v>44255</v>
      </c>
      <c r="X584" s="175" t="s">
        <v>7879</v>
      </c>
      <c r="Y584" s="175" t="s">
        <v>7880</v>
      </c>
      <c r="Z584" s="175" t="s">
        <v>7961</v>
      </c>
    </row>
    <row r="585" spans="1:26" s="187" customFormat="1" ht="24.75" customHeight="1" x14ac:dyDescent="0.2">
      <c r="A585" s="171" t="s">
        <v>8363</v>
      </c>
      <c r="B585" s="175">
        <v>725712006</v>
      </c>
      <c r="C585" s="171" t="s">
        <v>81</v>
      </c>
      <c r="D585" s="171" t="s">
        <v>815</v>
      </c>
      <c r="E585" s="171" t="s">
        <v>7031</v>
      </c>
      <c r="F585" s="171" t="s">
        <v>816</v>
      </c>
      <c r="G585" s="171" t="s">
        <v>6529</v>
      </c>
      <c r="H585" s="171" t="s">
        <v>817</v>
      </c>
      <c r="I585" s="171" t="s">
        <v>7032</v>
      </c>
      <c r="J585" s="171" t="s">
        <v>6530</v>
      </c>
      <c r="K585" s="171" t="s">
        <v>818</v>
      </c>
      <c r="L585" s="171" t="s">
        <v>50</v>
      </c>
      <c r="M585" s="171" t="s">
        <v>819</v>
      </c>
      <c r="N585" s="171" t="s">
        <v>7075</v>
      </c>
      <c r="O585" s="171">
        <v>0</v>
      </c>
      <c r="P585" s="171">
        <v>0</v>
      </c>
      <c r="Q585" s="171" t="s">
        <v>419</v>
      </c>
      <c r="R585" s="171" t="s">
        <v>7035</v>
      </c>
      <c r="S585" s="172">
        <v>37970</v>
      </c>
      <c r="T585" s="171">
        <v>7041</v>
      </c>
      <c r="U585" s="173">
        <v>6633090</v>
      </c>
      <c r="V585" s="173">
        <v>14681239</v>
      </c>
      <c r="W585" s="174">
        <v>44255</v>
      </c>
      <c r="X585" s="175" t="s">
        <v>7879</v>
      </c>
      <c r="Y585" s="175" t="s">
        <v>7880</v>
      </c>
      <c r="Z585" s="175" t="s">
        <v>8055</v>
      </c>
    </row>
    <row r="586" spans="1:26" s="187" customFormat="1" ht="24.75" customHeight="1" x14ac:dyDescent="0.2">
      <c r="A586" s="171" t="s">
        <v>8363</v>
      </c>
      <c r="B586" s="175">
        <v>725712006</v>
      </c>
      <c r="C586" s="171" t="s">
        <v>81</v>
      </c>
      <c r="D586" s="171" t="s">
        <v>815</v>
      </c>
      <c r="E586" s="171" t="s">
        <v>7031</v>
      </c>
      <c r="F586" s="171" t="s">
        <v>816</v>
      </c>
      <c r="G586" s="171" t="s">
        <v>6529</v>
      </c>
      <c r="H586" s="171" t="s">
        <v>817</v>
      </c>
      <c r="I586" s="171" t="s">
        <v>7032</v>
      </c>
      <c r="J586" s="171" t="s">
        <v>6530</v>
      </c>
      <c r="K586" s="171" t="s">
        <v>818</v>
      </c>
      <c r="L586" s="171" t="s">
        <v>50</v>
      </c>
      <c r="M586" s="171" t="s">
        <v>819</v>
      </c>
      <c r="N586" s="171" t="s">
        <v>7075</v>
      </c>
      <c r="O586" s="171">
        <v>0</v>
      </c>
      <c r="P586" s="171">
        <v>0</v>
      </c>
      <c r="Q586" s="171" t="s">
        <v>419</v>
      </c>
      <c r="R586" s="171" t="s">
        <v>7035</v>
      </c>
      <c r="S586" s="172">
        <v>37970</v>
      </c>
      <c r="T586" s="171">
        <v>7041</v>
      </c>
      <c r="U586" s="173">
        <v>7990740</v>
      </c>
      <c r="V586" s="173">
        <v>14197140</v>
      </c>
      <c r="W586" s="174">
        <v>44255</v>
      </c>
      <c r="X586" s="175" t="s">
        <v>7879</v>
      </c>
      <c r="Y586" s="175" t="s">
        <v>7880</v>
      </c>
      <c r="Z586" s="175" t="s">
        <v>7921</v>
      </c>
    </row>
    <row r="587" spans="1:26" s="187" customFormat="1" ht="24.75" customHeight="1" x14ac:dyDescent="0.2">
      <c r="A587" s="171" t="s">
        <v>8625</v>
      </c>
      <c r="B587" s="175">
        <v>690609002</v>
      </c>
      <c r="C587" s="171" t="s">
        <v>2854</v>
      </c>
      <c r="D587" s="171" t="s">
        <v>4091</v>
      </c>
      <c r="E587" s="171" t="s">
        <v>27</v>
      </c>
      <c r="F587" s="171" t="s">
        <v>2872</v>
      </c>
      <c r="G587" s="171" t="s">
        <v>29</v>
      </c>
      <c r="H587" s="171">
        <v>0</v>
      </c>
      <c r="I587" s="171">
        <v>0</v>
      </c>
      <c r="J587" s="171" t="s">
        <v>4092</v>
      </c>
      <c r="K587" s="171" t="s">
        <v>4093</v>
      </c>
      <c r="L587" s="171" t="s">
        <v>630</v>
      </c>
      <c r="M587" s="171" t="s">
        <v>205</v>
      </c>
      <c r="N587" s="171">
        <v>0</v>
      </c>
      <c r="O587" s="171">
        <v>0</v>
      </c>
      <c r="P587" s="171">
        <v>0</v>
      </c>
      <c r="Q587" s="171">
        <v>91001</v>
      </c>
      <c r="R587" s="171" t="s">
        <v>2875</v>
      </c>
      <c r="S587" s="172">
        <v>37970</v>
      </c>
      <c r="T587" s="171">
        <v>7049</v>
      </c>
      <c r="U587" s="173">
        <v>0</v>
      </c>
      <c r="V587" s="173">
        <v>0</v>
      </c>
      <c r="W587" s="174">
        <v>44255</v>
      </c>
      <c r="X587" s="175" t="s">
        <v>7879</v>
      </c>
      <c r="Y587" s="175" t="s">
        <v>7880</v>
      </c>
      <c r="Z587" s="175" t="s">
        <v>7888</v>
      </c>
    </row>
    <row r="588" spans="1:26" s="187" customFormat="1" ht="24.75" customHeight="1" x14ac:dyDescent="0.2">
      <c r="A588" s="171" t="s">
        <v>8626</v>
      </c>
      <c r="B588" s="175">
        <v>691508005</v>
      </c>
      <c r="C588" s="171" t="s">
        <v>2854</v>
      </c>
      <c r="D588" s="171" t="s">
        <v>2871</v>
      </c>
      <c r="E588" s="171" t="s">
        <v>27</v>
      </c>
      <c r="F588" s="171" t="s">
        <v>2872</v>
      </c>
      <c r="G588" s="171" t="s">
        <v>29</v>
      </c>
      <c r="H588" s="171">
        <v>0</v>
      </c>
      <c r="I588" s="171">
        <v>0</v>
      </c>
      <c r="J588" s="171" t="s">
        <v>4033</v>
      </c>
      <c r="K588" s="171" t="s">
        <v>4034</v>
      </c>
      <c r="L588" s="171" t="s">
        <v>344</v>
      </c>
      <c r="M588" s="171" t="s">
        <v>4035</v>
      </c>
      <c r="N588" s="171" t="s">
        <v>6580</v>
      </c>
      <c r="O588" s="171" t="s">
        <v>6581</v>
      </c>
      <c r="P588" s="171">
        <v>0</v>
      </c>
      <c r="Q588" s="171">
        <v>91001</v>
      </c>
      <c r="R588" s="171" t="s">
        <v>2875</v>
      </c>
      <c r="S588" s="172">
        <v>37970</v>
      </c>
      <c r="T588" s="171">
        <v>7050</v>
      </c>
      <c r="U588" s="173">
        <v>7177495</v>
      </c>
      <c r="V588" s="173">
        <v>7177495</v>
      </c>
      <c r="W588" s="174">
        <v>44255</v>
      </c>
      <c r="X588" s="175" t="s">
        <v>7879</v>
      </c>
      <c r="Y588" s="175" t="s">
        <v>7880</v>
      </c>
      <c r="Z588" s="175" t="s">
        <v>7965</v>
      </c>
    </row>
    <row r="589" spans="1:26" s="187" customFormat="1" ht="24.75" customHeight="1" x14ac:dyDescent="0.2">
      <c r="A589" s="171" t="s">
        <v>8364</v>
      </c>
      <c r="B589" s="175">
        <v>692538005</v>
      </c>
      <c r="C589" s="171" t="s">
        <v>2854</v>
      </c>
      <c r="D589" s="171" t="s">
        <v>2871</v>
      </c>
      <c r="E589" s="171" t="s">
        <v>27</v>
      </c>
      <c r="F589" s="171" t="s">
        <v>2872</v>
      </c>
      <c r="G589" s="171" t="s">
        <v>29</v>
      </c>
      <c r="H589" s="171">
        <v>0</v>
      </c>
      <c r="I589" s="171">
        <v>0</v>
      </c>
      <c r="J589" s="171" t="s">
        <v>3367</v>
      </c>
      <c r="K589" s="171" t="s">
        <v>3368</v>
      </c>
      <c r="L589" s="171" t="s">
        <v>50</v>
      </c>
      <c r="M589" s="171" t="s">
        <v>906</v>
      </c>
      <c r="N589" s="171">
        <v>0</v>
      </c>
      <c r="O589" s="171">
        <v>0</v>
      </c>
      <c r="P589" s="171">
        <v>0</v>
      </c>
      <c r="Q589" s="171">
        <v>91001</v>
      </c>
      <c r="R589" s="171" t="s">
        <v>3369</v>
      </c>
      <c r="S589" s="172">
        <v>37970</v>
      </c>
      <c r="T589" s="171">
        <v>7051</v>
      </c>
      <c r="U589" s="173">
        <v>36980283</v>
      </c>
      <c r="V589" s="173">
        <v>73907370</v>
      </c>
      <c r="W589" s="174">
        <v>44255</v>
      </c>
      <c r="X589" s="175" t="s">
        <v>7879</v>
      </c>
      <c r="Y589" s="175" t="s">
        <v>7880</v>
      </c>
      <c r="Z589" s="175" t="s">
        <v>7941</v>
      </c>
    </row>
    <row r="590" spans="1:26" s="187" customFormat="1" ht="24.75" customHeight="1" x14ac:dyDescent="0.2">
      <c r="A590" s="171" t="s">
        <v>8365</v>
      </c>
      <c r="B590" s="175">
        <v>690812002</v>
      </c>
      <c r="C590" s="171" t="s">
        <v>2854</v>
      </c>
      <c r="D590" s="171" t="s">
        <v>2871</v>
      </c>
      <c r="E590" s="171" t="s">
        <v>27</v>
      </c>
      <c r="F590" s="171" t="s">
        <v>2872</v>
      </c>
      <c r="G590" s="171" t="s">
        <v>29</v>
      </c>
      <c r="H590" s="171">
        <v>0</v>
      </c>
      <c r="I590" s="171">
        <v>0</v>
      </c>
      <c r="J590" s="171" t="s">
        <v>3852</v>
      </c>
      <c r="K590" s="171" t="s">
        <v>3853</v>
      </c>
      <c r="L590" s="171" t="s">
        <v>6170</v>
      </c>
      <c r="M590" s="171" t="s">
        <v>3855</v>
      </c>
      <c r="N590" s="171" t="s">
        <v>3854</v>
      </c>
      <c r="O590" s="171">
        <v>0</v>
      </c>
      <c r="P590" s="171">
        <v>0</v>
      </c>
      <c r="Q590" s="171">
        <v>91001</v>
      </c>
      <c r="R590" s="171" t="s">
        <v>2875</v>
      </c>
      <c r="S590" s="172">
        <v>37970</v>
      </c>
      <c r="T590" s="171">
        <v>7052</v>
      </c>
      <c r="U590" s="173">
        <v>4292760</v>
      </c>
      <c r="V590" s="173">
        <v>4417260</v>
      </c>
      <c r="W590" s="174">
        <v>44255</v>
      </c>
      <c r="X590" s="175" t="s">
        <v>7879</v>
      </c>
      <c r="Y590" s="175" t="s">
        <v>7880</v>
      </c>
      <c r="Z590" s="175" t="s">
        <v>7968</v>
      </c>
    </row>
    <row r="591" spans="1:26" s="187" customFormat="1" ht="24.75" customHeight="1" x14ac:dyDescent="0.2">
      <c r="A591" s="171" t="s">
        <v>8627</v>
      </c>
      <c r="B591" s="175">
        <v>724210007</v>
      </c>
      <c r="C591" s="171" t="s">
        <v>1566</v>
      </c>
      <c r="D591" s="171" t="s">
        <v>2506</v>
      </c>
      <c r="E591" s="171" t="s">
        <v>2507</v>
      </c>
      <c r="F591" s="171" t="s">
        <v>2508</v>
      </c>
      <c r="G591" s="171" t="s">
        <v>2509</v>
      </c>
      <c r="H591" s="171" t="s">
        <v>2510</v>
      </c>
      <c r="I591" s="171" t="s">
        <v>2511</v>
      </c>
      <c r="J591" s="171" t="s">
        <v>2512</v>
      </c>
      <c r="K591" s="171" t="s">
        <v>2514</v>
      </c>
      <c r="L591" s="171" t="s">
        <v>50</v>
      </c>
      <c r="M591" s="171" t="s">
        <v>1476</v>
      </c>
      <c r="N591" s="171">
        <v>0</v>
      </c>
      <c r="O591" s="171" t="s">
        <v>2513</v>
      </c>
      <c r="P591" s="171">
        <v>0</v>
      </c>
      <c r="Q591" s="171">
        <v>93401</v>
      </c>
      <c r="R591" s="171" t="s">
        <v>6942</v>
      </c>
      <c r="S591" s="172">
        <v>37970</v>
      </c>
      <c r="T591" s="171">
        <v>7053</v>
      </c>
      <c r="U591" s="173">
        <v>0</v>
      </c>
      <c r="V591" s="173">
        <v>0</v>
      </c>
      <c r="W591" s="174">
        <v>44255</v>
      </c>
      <c r="X591" s="175" t="s">
        <v>7879</v>
      </c>
      <c r="Y591" s="175" t="s">
        <v>7880</v>
      </c>
      <c r="Z591" s="175" t="s">
        <v>250</v>
      </c>
    </row>
    <row r="592" spans="1:26" s="187" customFormat="1" ht="24.75" customHeight="1" x14ac:dyDescent="0.2">
      <c r="A592" s="171" t="s">
        <v>8366</v>
      </c>
      <c r="B592" s="175">
        <v>692542002</v>
      </c>
      <c r="C592" s="171" t="s">
        <v>2854</v>
      </c>
      <c r="D592" s="171" t="s">
        <v>2871</v>
      </c>
      <c r="E592" s="171" t="s">
        <v>27</v>
      </c>
      <c r="F592" s="171" t="s">
        <v>2872</v>
      </c>
      <c r="G592" s="171" t="s">
        <v>29</v>
      </c>
      <c r="H592" s="171">
        <v>0</v>
      </c>
      <c r="I592" s="171">
        <v>0</v>
      </c>
      <c r="J592" s="171" t="s">
        <v>3012</v>
      </c>
      <c r="K592" s="171" t="s">
        <v>3013</v>
      </c>
      <c r="L592" s="171" t="s">
        <v>50</v>
      </c>
      <c r="M592" s="171" t="s">
        <v>1181</v>
      </c>
      <c r="N592" s="171" t="s">
        <v>6313</v>
      </c>
      <c r="O592" s="171" t="s">
        <v>6314</v>
      </c>
      <c r="P592" s="171">
        <v>0</v>
      </c>
      <c r="Q592" s="171">
        <v>91001</v>
      </c>
      <c r="R592" s="171" t="s">
        <v>2875</v>
      </c>
      <c r="S592" s="172">
        <v>37970</v>
      </c>
      <c r="T592" s="171">
        <v>7054</v>
      </c>
      <c r="U592" s="173">
        <v>9014796</v>
      </c>
      <c r="V592" s="173">
        <v>9276246</v>
      </c>
      <c r="W592" s="174">
        <v>44255</v>
      </c>
      <c r="X592" s="175" t="s">
        <v>7879</v>
      </c>
      <c r="Y592" s="175" t="s">
        <v>7880</v>
      </c>
      <c r="Z592" s="175" t="s">
        <v>8014</v>
      </c>
    </row>
    <row r="593" spans="1:26" s="187" customFormat="1" ht="24.75" customHeight="1" x14ac:dyDescent="0.2">
      <c r="A593" s="171" t="s">
        <v>8367</v>
      </c>
      <c r="B593" s="175">
        <v>690713004</v>
      </c>
      <c r="C593" s="171" t="s">
        <v>2854</v>
      </c>
      <c r="D593" s="171" t="s">
        <v>2871</v>
      </c>
      <c r="E593" s="171" t="s">
        <v>27</v>
      </c>
      <c r="F593" s="171" t="s">
        <v>2872</v>
      </c>
      <c r="G593" s="171" t="s">
        <v>29</v>
      </c>
      <c r="H593" s="171">
        <v>0</v>
      </c>
      <c r="I593" s="171">
        <v>0</v>
      </c>
      <c r="J593" s="171" t="s">
        <v>3784</v>
      </c>
      <c r="K593" s="171" t="s">
        <v>3785</v>
      </c>
      <c r="L593" s="171" t="s">
        <v>50</v>
      </c>
      <c r="M593" s="171" t="s">
        <v>2336</v>
      </c>
      <c r="N593" s="171" t="s">
        <v>3786</v>
      </c>
      <c r="O593" s="171">
        <v>0</v>
      </c>
      <c r="P593" s="171">
        <v>0</v>
      </c>
      <c r="Q593" s="171">
        <v>91001</v>
      </c>
      <c r="R593" s="171" t="s">
        <v>2875</v>
      </c>
      <c r="S593" s="172">
        <v>37970</v>
      </c>
      <c r="T593" s="171">
        <v>7056</v>
      </c>
      <c r="U593" s="173">
        <v>23469191</v>
      </c>
      <c r="V593" s="173">
        <v>36239231</v>
      </c>
      <c r="W593" s="174">
        <v>44255</v>
      </c>
      <c r="X593" s="175" t="s">
        <v>7879</v>
      </c>
      <c r="Y593" s="175" t="s">
        <v>7880</v>
      </c>
      <c r="Z593" s="175" t="s">
        <v>7930</v>
      </c>
    </row>
    <row r="594" spans="1:26" s="187" customFormat="1" ht="24.75" customHeight="1" x14ac:dyDescent="0.2">
      <c r="A594" s="171" t="s">
        <v>8368</v>
      </c>
      <c r="B594" s="175">
        <v>691907007</v>
      </c>
      <c r="C594" s="171" t="s">
        <v>2854</v>
      </c>
      <c r="D594" s="171" t="s">
        <v>2871</v>
      </c>
      <c r="E594" s="171" t="s">
        <v>27</v>
      </c>
      <c r="F594" s="171" t="s">
        <v>2872</v>
      </c>
      <c r="G594" s="171" t="s">
        <v>29</v>
      </c>
      <c r="H594" s="171">
        <v>0</v>
      </c>
      <c r="I594" s="171">
        <v>0</v>
      </c>
      <c r="J594" s="171" t="s">
        <v>4041</v>
      </c>
      <c r="K594" s="171" t="s">
        <v>4042</v>
      </c>
      <c r="L594" s="171" t="s">
        <v>51</v>
      </c>
      <c r="M594" s="171" t="s">
        <v>4043</v>
      </c>
      <c r="N594" s="171">
        <v>452973427</v>
      </c>
      <c r="O594" s="171" t="s">
        <v>6571</v>
      </c>
      <c r="P594" s="171">
        <v>0</v>
      </c>
      <c r="Q594" s="171">
        <v>91001</v>
      </c>
      <c r="R594" s="171" t="s">
        <v>2875</v>
      </c>
      <c r="S594" s="172">
        <v>37970</v>
      </c>
      <c r="T594" s="171">
        <v>7057</v>
      </c>
      <c r="U594" s="173">
        <v>10603117</v>
      </c>
      <c r="V594" s="173">
        <v>10910632</v>
      </c>
      <c r="W594" s="174">
        <v>44255</v>
      </c>
      <c r="X594" s="175" t="s">
        <v>7879</v>
      </c>
      <c r="Y594" s="175" t="s">
        <v>7880</v>
      </c>
      <c r="Z594" s="175" t="s">
        <v>198</v>
      </c>
    </row>
    <row r="595" spans="1:26" s="187" customFormat="1" ht="24.75" customHeight="1" x14ac:dyDescent="0.2">
      <c r="A595" s="171" t="s">
        <v>8369</v>
      </c>
      <c r="B595" s="175">
        <v>690601001</v>
      </c>
      <c r="C595" s="171" t="s">
        <v>2854</v>
      </c>
      <c r="D595" s="171" t="s">
        <v>2882</v>
      </c>
      <c r="E595" s="171" t="s">
        <v>1700</v>
      </c>
      <c r="F595" s="171" t="s">
        <v>3796</v>
      </c>
      <c r="G595" s="171" t="s">
        <v>29</v>
      </c>
      <c r="H595" s="171">
        <v>0</v>
      </c>
      <c r="I595" s="171">
        <v>0</v>
      </c>
      <c r="J595" s="171" t="s">
        <v>3797</v>
      </c>
      <c r="K595" s="171" t="s">
        <v>3798</v>
      </c>
      <c r="L595" s="171" t="s">
        <v>630</v>
      </c>
      <c r="M595" s="171" t="s">
        <v>1347</v>
      </c>
      <c r="N595" s="171">
        <v>0</v>
      </c>
      <c r="O595" s="171">
        <v>0</v>
      </c>
      <c r="P595" s="171">
        <v>0</v>
      </c>
      <c r="Q595" s="171">
        <v>91001</v>
      </c>
      <c r="R595" s="171" t="s">
        <v>2949</v>
      </c>
      <c r="S595" s="172">
        <v>37970</v>
      </c>
      <c r="T595" s="171">
        <v>7064</v>
      </c>
      <c r="U595" s="173">
        <v>6439140</v>
      </c>
      <c r="V595" s="173">
        <v>6625890</v>
      </c>
      <c r="W595" s="174">
        <v>44255</v>
      </c>
      <c r="X595" s="175" t="s">
        <v>7879</v>
      </c>
      <c r="Y595" s="175" t="s">
        <v>7880</v>
      </c>
      <c r="Z595" s="175" t="s">
        <v>7885</v>
      </c>
    </row>
    <row r="596" spans="1:26" s="187" customFormat="1" ht="24.75" customHeight="1" x14ac:dyDescent="0.2">
      <c r="A596" s="171" t="s">
        <v>8370</v>
      </c>
      <c r="B596" s="175">
        <v>690705001</v>
      </c>
      <c r="C596" s="171" t="s">
        <v>2854</v>
      </c>
      <c r="D596" s="171" t="s">
        <v>2871</v>
      </c>
      <c r="E596" s="171" t="s">
        <v>27</v>
      </c>
      <c r="F596" s="171" t="s">
        <v>2872</v>
      </c>
      <c r="G596" s="171" t="s">
        <v>29</v>
      </c>
      <c r="H596" s="171">
        <v>0</v>
      </c>
      <c r="I596" s="171">
        <v>0</v>
      </c>
      <c r="J596" s="171" t="s">
        <v>3560</v>
      </c>
      <c r="K596" s="171" t="s">
        <v>3561</v>
      </c>
      <c r="L596" s="171" t="s">
        <v>50</v>
      </c>
      <c r="M596" s="171" t="s">
        <v>1840</v>
      </c>
      <c r="N596" s="171" t="s">
        <v>6334</v>
      </c>
      <c r="O596" s="171" t="s">
        <v>6335</v>
      </c>
      <c r="P596" s="171">
        <v>0</v>
      </c>
      <c r="Q596" s="171">
        <v>91001</v>
      </c>
      <c r="R596" s="171" t="s">
        <v>3269</v>
      </c>
      <c r="S596" s="172">
        <v>37970</v>
      </c>
      <c r="T596" s="171">
        <v>7066</v>
      </c>
      <c r="U596" s="173">
        <v>6868416</v>
      </c>
      <c r="V596" s="173">
        <v>7067616</v>
      </c>
      <c r="W596" s="174">
        <v>44255</v>
      </c>
      <c r="X596" s="175" t="s">
        <v>7879</v>
      </c>
      <c r="Y596" s="175" t="s">
        <v>7880</v>
      </c>
      <c r="Z596" s="175" t="s">
        <v>7946</v>
      </c>
    </row>
    <row r="597" spans="1:26" s="187" customFormat="1" ht="24.75" customHeight="1" x14ac:dyDescent="0.2">
      <c r="A597" s="171" t="s">
        <v>8371</v>
      </c>
      <c r="B597" s="175">
        <v>825652000</v>
      </c>
      <c r="C597" s="171" t="s">
        <v>1212</v>
      </c>
      <c r="D597" s="171" t="s">
        <v>4201</v>
      </c>
      <c r="E597" s="171" t="s">
        <v>7730</v>
      </c>
      <c r="F597" s="171" t="s">
        <v>4202</v>
      </c>
      <c r="G597" s="171" t="s">
        <v>4203</v>
      </c>
      <c r="H597" s="171" t="s">
        <v>4204</v>
      </c>
      <c r="I597" s="171" t="s">
        <v>4205</v>
      </c>
      <c r="J597" s="171" t="s">
        <v>4206</v>
      </c>
      <c r="K597" s="171" t="s">
        <v>4207</v>
      </c>
      <c r="L597" s="171" t="s">
        <v>50</v>
      </c>
      <c r="M597" s="171" t="s">
        <v>2336</v>
      </c>
      <c r="N597" s="171" t="s">
        <v>7731</v>
      </c>
      <c r="O597" s="171" t="s">
        <v>7732</v>
      </c>
      <c r="P597" s="171">
        <v>0</v>
      </c>
      <c r="Q597" s="171" t="s">
        <v>1217</v>
      </c>
      <c r="R597" s="171" t="s">
        <v>7733</v>
      </c>
      <c r="S597" s="172">
        <v>37970</v>
      </c>
      <c r="T597" s="171">
        <v>7067</v>
      </c>
      <c r="U597" s="173">
        <v>8016600</v>
      </c>
      <c r="V597" s="173">
        <v>16033200</v>
      </c>
      <c r="W597" s="174">
        <v>44255</v>
      </c>
      <c r="X597" s="175" t="s">
        <v>7879</v>
      </c>
      <c r="Y597" s="175" t="s">
        <v>7880</v>
      </c>
      <c r="Z597" s="175" t="s">
        <v>7921</v>
      </c>
    </row>
    <row r="598" spans="1:26" s="187" customFormat="1" ht="24.75" customHeight="1" x14ac:dyDescent="0.2">
      <c r="A598" s="171" t="s">
        <v>8371</v>
      </c>
      <c r="B598" s="175">
        <v>825652000</v>
      </c>
      <c r="C598" s="171" t="s">
        <v>1212</v>
      </c>
      <c r="D598" s="171" t="s">
        <v>4201</v>
      </c>
      <c r="E598" s="171" t="s">
        <v>7730</v>
      </c>
      <c r="F598" s="171" t="s">
        <v>4202</v>
      </c>
      <c r="G598" s="171" t="s">
        <v>4203</v>
      </c>
      <c r="H598" s="171" t="s">
        <v>4204</v>
      </c>
      <c r="I598" s="171" t="s">
        <v>4205</v>
      </c>
      <c r="J598" s="171" t="s">
        <v>4206</v>
      </c>
      <c r="K598" s="171" t="s">
        <v>4207</v>
      </c>
      <c r="L598" s="171" t="s">
        <v>50</v>
      </c>
      <c r="M598" s="171" t="s">
        <v>2336</v>
      </c>
      <c r="N598" s="171" t="s">
        <v>7731</v>
      </c>
      <c r="O598" s="171" t="s">
        <v>7732</v>
      </c>
      <c r="P598" s="171">
        <v>0</v>
      </c>
      <c r="Q598" s="171" t="s">
        <v>1217</v>
      </c>
      <c r="R598" s="171" t="s">
        <v>7733</v>
      </c>
      <c r="S598" s="172">
        <v>37970</v>
      </c>
      <c r="T598" s="171">
        <v>7067</v>
      </c>
      <c r="U598" s="173">
        <v>8016600</v>
      </c>
      <c r="V598" s="173">
        <v>16033200</v>
      </c>
      <c r="W598" s="174">
        <v>44255</v>
      </c>
      <c r="X598" s="175" t="s">
        <v>7879</v>
      </c>
      <c r="Y598" s="175" t="s">
        <v>7880</v>
      </c>
      <c r="Z598" s="175" t="s">
        <v>7930</v>
      </c>
    </row>
    <row r="599" spans="1:26" s="187" customFormat="1" ht="24.75" customHeight="1" x14ac:dyDescent="0.2">
      <c r="A599" s="171" t="s">
        <v>8628</v>
      </c>
      <c r="B599" s="175">
        <v>718395003</v>
      </c>
      <c r="C599" s="171" t="s">
        <v>81</v>
      </c>
      <c r="D599" s="171" t="s">
        <v>183</v>
      </c>
      <c r="E599" s="171" t="s">
        <v>184</v>
      </c>
      <c r="F599" s="171" t="s">
        <v>185</v>
      </c>
      <c r="G599" s="171" t="s">
        <v>6259</v>
      </c>
      <c r="H599" s="171" t="s">
        <v>186</v>
      </c>
      <c r="I599" s="171" t="s">
        <v>6260</v>
      </c>
      <c r="J599" s="171" t="s">
        <v>6261</v>
      </c>
      <c r="K599" s="171" t="s">
        <v>6262</v>
      </c>
      <c r="L599" s="171" t="s">
        <v>618</v>
      </c>
      <c r="M599" s="171" t="s">
        <v>187</v>
      </c>
      <c r="N599" s="171" t="s">
        <v>6263</v>
      </c>
      <c r="O599" s="171" t="s">
        <v>6264</v>
      </c>
      <c r="P599" s="171">
        <v>0</v>
      </c>
      <c r="Q599" s="171">
        <v>93401</v>
      </c>
      <c r="R599" s="171" t="s">
        <v>6403</v>
      </c>
      <c r="S599" s="172">
        <v>37970</v>
      </c>
      <c r="T599" s="171">
        <v>7070</v>
      </c>
      <c r="U599" s="173">
        <v>0</v>
      </c>
      <c r="V599" s="173">
        <v>0</v>
      </c>
      <c r="W599" s="174">
        <v>44255</v>
      </c>
      <c r="X599" s="175" t="s">
        <v>7879</v>
      </c>
      <c r="Y599" s="175" t="s">
        <v>7880</v>
      </c>
      <c r="Z599" s="175" t="s">
        <v>187</v>
      </c>
    </row>
    <row r="600" spans="1:26" s="187" customFormat="1" ht="24.75" customHeight="1" x14ac:dyDescent="0.2">
      <c r="A600" s="171" t="s">
        <v>8372</v>
      </c>
      <c r="B600" s="175">
        <v>692541006</v>
      </c>
      <c r="C600" s="171" t="s">
        <v>2854</v>
      </c>
      <c r="D600" s="171" t="s">
        <v>2871</v>
      </c>
      <c r="E600" s="171" t="s">
        <v>27</v>
      </c>
      <c r="F600" s="171" t="s">
        <v>2872</v>
      </c>
      <c r="G600" s="171" t="s">
        <v>29</v>
      </c>
      <c r="H600" s="171">
        <v>0</v>
      </c>
      <c r="I600" s="171">
        <v>0</v>
      </c>
      <c r="J600" s="171" t="s">
        <v>3433</v>
      </c>
      <c r="K600" s="171" t="s">
        <v>3434</v>
      </c>
      <c r="L600" s="171" t="s">
        <v>50</v>
      </c>
      <c r="M600" s="171" t="s">
        <v>3435</v>
      </c>
      <c r="N600" s="171">
        <v>0</v>
      </c>
      <c r="O600" s="171">
        <v>0</v>
      </c>
      <c r="P600" s="171">
        <v>0</v>
      </c>
      <c r="Q600" s="171">
        <v>91001</v>
      </c>
      <c r="R600" s="171" t="s">
        <v>2875</v>
      </c>
      <c r="S600" s="172">
        <v>37970</v>
      </c>
      <c r="T600" s="171">
        <v>7071</v>
      </c>
      <c r="U600" s="173">
        <v>9014796</v>
      </c>
      <c r="V600" s="173">
        <v>18029592</v>
      </c>
      <c r="W600" s="174">
        <v>44255</v>
      </c>
      <c r="X600" s="175" t="s">
        <v>7879</v>
      </c>
      <c r="Y600" s="175" t="s">
        <v>7880</v>
      </c>
      <c r="Z600" s="175" t="s">
        <v>7979</v>
      </c>
    </row>
    <row r="601" spans="1:26" s="187" customFormat="1" ht="24.75" customHeight="1" x14ac:dyDescent="0.2">
      <c r="A601" s="171" t="s">
        <v>8373</v>
      </c>
      <c r="B601" s="175">
        <v>690403005</v>
      </c>
      <c r="C601" s="171" t="s">
        <v>2854</v>
      </c>
      <c r="D601" s="171" t="s">
        <v>2871</v>
      </c>
      <c r="E601" s="171" t="s">
        <v>27</v>
      </c>
      <c r="F601" s="171" t="s">
        <v>2872</v>
      </c>
      <c r="G601" s="171" t="s">
        <v>29</v>
      </c>
      <c r="H601" s="171">
        <v>0</v>
      </c>
      <c r="I601" s="171">
        <v>0</v>
      </c>
      <c r="J601" s="171" t="s">
        <v>3136</v>
      </c>
      <c r="K601" s="171" t="s">
        <v>3137</v>
      </c>
      <c r="L601" s="171" t="s">
        <v>6169</v>
      </c>
      <c r="M601" s="171" t="s">
        <v>992</v>
      </c>
      <c r="N601" s="171" t="s">
        <v>3138</v>
      </c>
      <c r="O601" s="171">
        <v>0</v>
      </c>
      <c r="P601" s="171">
        <v>0</v>
      </c>
      <c r="Q601" s="171">
        <v>91001</v>
      </c>
      <c r="R601" s="171" t="s">
        <v>2875</v>
      </c>
      <c r="S601" s="172">
        <v>37970</v>
      </c>
      <c r="T601" s="171">
        <v>7072</v>
      </c>
      <c r="U601" s="173">
        <v>56986864</v>
      </c>
      <c r="V601" s="173">
        <v>112932523</v>
      </c>
      <c r="W601" s="174">
        <v>44255</v>
      </c>
      <c r="X601" s="175" t="s">
        <v>7879</v>
      </c>
      <c r="Y601" s="175" t="s">
        <v>7880</v>
      </c>
      <c r="Z601" s="175" t="s">
        <v>7892</v>
      </c>
    </row>
    <row r="602" spans="1:26" s="187" customFormat="1" ht="24.75" customHeight="1" x14ac:dyDescent="0.2">
      <c r="A602" s="171" t="s">
        <v>8374</v>
      </c>
      <c r="B602" s="175">
        <v>650852001</v>
      </c>
      <c r="C602" s="171" t="s">
        <v>81</v>
      </c>
      <c r="D602" s="171" t="s">
        <v>5205</v>
      </c>
      <c r="E602" s="171" t="s">
        <v>7541</v>
      </c>
      <c r="F602" s="171" t="s">
        <v>4779</v>
      </c>
      <c r="G602" s="171" t="s">
        <v>7542</v>
      </c>
      <c r="H602" s="171" t="s">
        <v>708</v>
      </c>
      <c r="I602" s="171" t="s">
        <v>5206</v>
      </c>
      <c r="J602" s="171" t="s">
        <v>5207</v>
      </c>
      <c r="K602" s="171" t="s">
        <v>6740</v>
      </c>
      <c r="L602" s="171" t="s">
        <v>50</v>
      </c>
      <c r="M602" s="171" t="s">
        <v>2336</v>
      </c>
      <c r="N602" s="171">
        <v>981829131</v>
      </c>
      <c r="O602" s="171" t="s">
        <v>5208</v>
      </c>
      <c r="P602" s="171">
        <v>0</v>
      </c>
      <c r="Q602" s="171" t="s">
        <v>419</v>
      </c>
      <c r="R602" s="171" t="s">
        <v>7550</v>
      </c>
      <c r="S602" s="172">
        <v>37970</v>
      </c>
      <c r="T602" s="171">
        <v>7076</v>
      </c>
      <c r="U602" s="173">
        <v>20362164</v>
      </c>
      <c r="V602" s="173">
        <v>36395364</v>
      </c>
      <c r="W602" s="174">
        <v>44255</v>
      </c>
      <c r="X602" s="175" t="s">
        <v>7879</v>
      </c>
      <c r="Y602" s="175" t="s">
        <v>7880</v>
      </c>
      <c r="Z602" s="175" t="s">
        <v>70</v>
      </c>
    </row>
    <row r="603" spans="1:26" s="187" customFormat="1" ht="24.75" customHeight="1" x14ac:dyDescent="0.2">
      <c r="A603" s="171" t="s">
        <v>8375</v>
      </c>
      <c r="B603" s="175">
        <v>711497005</v>
      </c>
      <c r="C603" s="171" t="s">
        <v>81</v>
      </c>
      <c r="D603" s="171" t="s">
        <v>1139</v>
      </c>
      <c r="E603" s="171" t="s">
        <v>8163</v>
      </c>
      <c r="F603" s="171" t="s">
        <v>1140</v>
      </c>
      <c r="G603" s="171" t="s">
        <v>8164</v>
      </c>
      <c r="H603" s="171" t="s">
        <v>460</v>
      </c>
      <c r="I603" s="171" t="s">
        <v>6435</v>
      </c>
      <c r="J603" s="171" t="s">
        <v>8666</v>
      </c>
      <c r="K603" s="171" t="s">
        <v>1141</v>
      </c>
      <c r="L603" s="171" t="s">
        <v>6166</v>
      </c>
      <c r="M603" s="171" t="s">
        <v>1142</v>
      </c>
      <c r="N603" s="171" t="s">
        <v>8165</v>
      </c>
      <c r="O603" s="171" t="s">
        <v>8166</v>
      </c>
      <c r="P603" s="171">
        <v>0</v>
      </c>
      <c r="Q603" s="171">
        <v>93401</v>
      </c>
      <c r="R603" s="171" t="s">
        <v>8167</v>
      </c>
      <c r="S603" s="172">
        <v>37970</v>
      </c>
      <c r="T603" s="171">
        <v>7079</v>
      </c>
      <c r="U603" s="173">
        <v>6410522</v>
      </c>
      <c r="V603" s="173">
        <v>6596442</v>
      </c>
      <c r="W603" s="174">
        <v>44255</v>
      </c>
      <c r="X603" s="175" t="s">
        <v>7879</v>
      </c>
      <c r="Y603" s="175" t="s">
        <v>7880</v>
      </c>
      <c r="Z603" s="175" t="s">
        <v>7908</v>
      </c>
    </row>
    <row r="604" spans="1:26" s="187" customFormat="1" ht="24.75" customHeight="1" x14ac:dyDescent="0.2">
      <c r="A604" s="171" t="s">
        <v>8376</v>
      </c>
      <c r="B604" s="175">
        <v>692537009</v>
      </c>
      <c r="C604" s="171" t="s">
        <v>3475</v>
      </c>
      <c r="D604" s="171" t="s">
        <v>2871</v>
      </c>
      <c r="E604" s="171" t="s">
        <v>3476</v>
      </c>
      <c r="F604" s="171" t="s">
        <v>2872</v>
      </c>
      <c r="G604" s="171" t="s">
        <v>29</v>
      </c>
      <c r="H604" s="171">
        <v>0</v>
      </c>
      <c r="I604" s="171">
        <v>0</v>
      </c>
      <c r="J604" s="171" t="s">
        <v>3477</v>
      </c>
      <c r="K604" s="171" t="s">
        <v>3479</v>
      </c>
      <c r="L604" s="171" t="s">
        <v>50</v>
      </c>
      <c r="M604" s="171" t="s">
        <v>1889</v>
      </c>
      <c r="N604" s="171" t="s">
        <v>3478</v>
      </c>
      <c r="O604" s="171" t="s">
        <v>6347</v>
      </c>
      <c r="P604" s="171">
        <v>0</v>
      </c>
      <c r="Q604" s="171">
        <v>91001</v>
      </c>
      <c r="R604" s="171" t="s">
        <v>2875</v>
      </c>
      <c r="S604" s="172">
        <v>37970</v>
      </c>
      <c r="T604" s="171">
        <v>7081</v>
      </c>
      <c r="U604" s="173">
        <v>9014796</v>
      </c>
      <c r="V604" s="173">
        <v>18029592</v>
      </c>
      <c r="W604" s="174">
        <v>44255</v>
      </c>
      <c r="X604" s="175" t="s">
        <v>7879</v>
      </c>
      <c r="Y604" s="175" t="s">
        <v>7880</v>
      </c>
      <c r="Z604" s="175" t="s">
        <v>7950</v>
      </c>
    </row>
    <row r="605" spans="1:26" s="187" customFormat="1" ht="24.75" customHeight="1" x14ac:dyDescent="0.2">
      <c r="A605" s="171" t="s">
        <v>8377</v>
      </c>
      <c r="B605" s="175">
        <v>690727005</v>
      </c>
      <c r="C605" s="171" t="s">
        <v>2854</v>
      </c>
      <c r="D605" s="171" t="s">
        <v>2871</v>
      </c>
      <c r="E605" s="171" t="s">
        <v>27</v>
      </c>
      <c r="F605" s="171" t="s">
        <v>2872</v>
      </c>
      <c r="G605" s="171" t="s">
        <v>29</v>
      </c>
      <c r="H605" s="171">
        <v>0</v>
      </c>
      <c r="I605" s="171">
        <v>0</v>
      </c>
      <c r="J605" s="171" t="s">
        <v>3903</v>
      </c>
      <c r="K605" s="171" t="s">
        <v>3904</v>
      </c>
      <c r="L605" s="171" t="s">
        <v>50</v>
      </c>
      <c r="M605" s="171" t="s">
        <v>3906</v>
      </c>
      <c r="N605" s="171" t="s">
        <v>3905</v>
      </c>
      <c r="O605" s="171">
        <v>0</v>
      </c>
      <c r="P605" s="171">
        <v>0</v>
      </c>
      <c r="Q605" s="171">
        <v>91001</v>
      </c>
      <c r="R605" s="171" t="s">
        <v>2906</v>
      </c>
      <c r="S605" s="172">
        <v>37970</v>
      </c>
      <c r="T605" s="171">
        <v>7082</v>
      </c>
      <c r="U605" s="173">
        <v>10159532</v>
      </c>
      <c r="V605" s="173">
        <v>20319064</v>
      </c>
      <c r="W605" s="174">
        <v>44255</v>
      </c>
      <c r="X605" s="175" t="s">
        <v>7879</v>
      </c>
      <c r="Y605" s="175" t="s">
        <v>7880</v>
      </c>
      <c r="Z605" s="175" t="s">
        <v>7969</v>
      </c>
    </row>
    <row r="606" spans="1:26" s="187" customFormat="1" ht="24.75" customHeight="1" x14ac:dyDescent="0.2">
      <c r="A606" s="171" t="s">
        <v>8378</v>
      </c>
      <c r="B606" s="175">
        <v>690302004</v>
      </c>
      <c r="C606" s="171" t="s">
        <v>2854</v>
      </c>
      <c r="D606" s="171" t="s">
        <v>2871</v>
      </c>
      <c r="E606" s="171" t="s">
        <v>27</v>
      </c>
      <c r="F606" s="171" t="s">
        <v>2872</v>
      </c>
      <c r="G606" s="171" t="s">
        <v>29</v>
      </c>
      <c r="H606" s="171">
        <v>0</v>
      </c>
      <c r="I606" s="171">
        <v>0</v>
      </c>
      <c r="J606" s="171" t="s">
        <v>3127</v>
      </c>
      <c r="K606" s="171" t="s">
        <v>3128</v>
      </c>
      <c r="L606" s="171" t="s">
        <v>6167</v>
      </c>
      <c r="M606" s="171" t="s">
        <v>182</v>
      </c>
      <c r="N606" s="171">
        <v>0</v>
      </c>
      <c r="O606" s="171">
        <v>0</v>
      </c>
      <c r="P606" s="171">
        <v>0</v>
      </c>
      <c r="Q606" s="171" t="s">
        <v>3129</v>
      </c>
      <c r="R606" s="171" t="s">
        <v>3130</v>
      </c>
      <c r="S606" s="172">
        <v>37970</v>
      </c>
      <c r="T606" s="171">
        <v>7083</v>
      </c>
      <c r="U606" s="173">
        <v>9298118</v>
      </c>
      <c r="V606" s="173">
        <v>15599475</v>
      </c>
      <c r="W606" s="174">
        <v>44255</v>
      </c>
      <c r="X606" s="175" t="s">
        <v>7879</v>
      </c>
      <c r="Y606" s="175" t="s">
        <v>7880</v>
      </c>
      <c r="Z606" s="175" t="s">
        <v>7954</v>
      </c>
    </row>
    <row r="607" spans="1:26" s="187" customFormat="1" ht="24.75" customHeight="1" x14ac:dyDescent="0.2">
      <c r="A607" s="171" t="s">
        <v>8379</v>
      </c>
      <c r="B607" s="175">
        <v>730998007</v>
      </c>
      <c r="C607" s="171" t="s">
        <v>81</v>
      </c>
      <c r="D607" s="171" t="s">
        <v>940</v>
      </c>
      <c r="E607" s="171" t="s">
        <v>7675</v>
      </c>
      <c r="F607" s="171" t="s">
        <v>941</v>
      </c>
      <c r="G607" s="171" t="s">
        <v>7676</v>
      </c>
      <c r="H607" s="171" t="s">
        <v>817</v>
      </c>
      <c r="I607" s="171" t="s">
        <v>6609</v>
      </c>
      <c r="J607" s="171" t="s">
        <v>6610</v>
      </c>
      <c r="K607" s="171" t="s">
        <v>942</v>
      </c>
      <c r="L607" s="171" t="s">
        <v>50</v>
      </c>
      <c r="M607" s="171" t="s">
        <v>932</v>
      </c>
      <c r="N607" s="171" t="s">
        <v>943</v>
      </c>
      <c r="O607" s="171" t="s">
        <v>944</v>
      </c>
      <c r="P607" s="171">
        <v>0</v>
      </c>
      <c r="Q607" s="171" t="s">
        <v>419</v>
      </c>
      <c r="R607" s="171" t="s">
        <v>7689</v>
      </c>
      <c r="S607" s="172">
        <v>37970</v>
      </c>
      <c r="T607" s="171">
        <v>7085</v>
      </c>
      <c r="U607" s="173">
        <v>6361560</v>
      </c>
      <c r="V607" s="173">
        <v>12567960</v>
      </c>
      <c r="W607" s="174">
        <v>44255</v>
      </c>
      <c r="X607" s="175" t="s">
        <v>7879</v>
      </c>
      <c r="Y607" s="175" t="s">
        <v>7880</v>
      </c>
      <c r="Z607" s="175" t="s">
        <v>7961</v>
      </c>
    </row>
    <row r="608" spans="1:26" s="187" customFormat="1" ht="24.75" customHeight="1" x14ac:dyDescent="0.2">
      <c r="A608" s="171" t="s">
        <v>8380</v>
      </c>
      <c r="B608" s="175">
        <v>746157002</v>
      </c>
      <c r="C608" s="171" t="s">
        <v>81</v>
      </c>
      <c r="D608" s="171" t="s">
        <v>5341</v>
      </c>
      <c r="E608" s="171" t="s">
        <v>8241</v>
      </c>
      <c r="F608" s="171" t="s">
        <v>4779</v>
      </c>
      <c r="G608" s="171" t="s">
        <v>5342</v>
      </c>
      <c r="H608" s="171" t="s">
        <v>186</v>
      </c>
      <c r="I608" s="171" t="s">
        <v>8242</v>
      </c>
      <c r="J608" s="171" t="s">
        <v>5343</v>
      </c>
      <c r="K608" s="171" t="s">
        <v>8243</v>
      </c>
      <c r="L608" s="171" t="s">
        <v>50</v>
      </c>
      <c r="M608" s="171" t="s">
        <v>671</v>
      </c>
      <c r="N608" s="171" t="s">
        <v>8244</v>
      </c>
      <c r="O608" s="171" t="s">
        <v>5344</v>
      </c>
      <c r="P608" s="171">
        <v>0</v>
      </c>
      <c r="Q608" s="171" t="s">
        <v>419</v>
      </c>
      <c r="R608" s="171" t="s">
        <v>6925</v>
      </c>
      <c r="S608" s="172">
        <v>37970</v>
      </c>
      <c r="T608" s="171">
        <v>7086</v>
      </c>
      <c r="U608" s="173">
        <v>14429880</v>
      </c>
      <c r="V608" s="173">
        <v>28859760</v>
      </c>
      <c r="W608" s="174">
        <v>44255</v>
      </c>
      <c r="X608" s="175" t="s">
        <v>7879</v>
      </c>
      <c r="Y608" s="175" t="s">
        <v>7880</v>
      </c>
      <c r="Z608" s="175" t="s">
        <v>7949</v>
      </c>
    </row>
    <row r="609" spans="1:26" s="187" customFormat="1" ht="24.75" customHeight="1" x14ac:dyDescent="0.2">
      <c r="A609" s="171" t="s">
        <v>8380</v>
      </c>
      <c r="B609" s="175">
        <v>746157002</v>
      </c>
      <c r="C609" s="171" t="s">
        <v>81</v>
      </c>
      <c r="D609" s="171" t="s">
        <v>5341</v>
      </c>
      <c r="E609" s="171" t="s">
        <v>8241</v>
      </c>
      <c r="F609" s="171" t="s">
        <v>4779</v>
      </c>
      <c r="G609" s="171" t="s">
        <v>5342</v>
      </c>
      <c r="H609" s="171" t="s">
        <v>186</v>
      </c>
      <c r="I609" s="171" t="s">
        <v>8242</v>
      </c>
      <c r="J609" s="171" t="s">
        <v>5343</v>
      </c>
      <c r="K609" s="171" t="s">
        <v>8243</v>
      </c>
      <c r="L609" s="171" t="s">
        <v>50</v>
      </c>
      <c r="M609" s="171" t="s">
        <v>671</v>
      </c>
      <c r="N609" s="171" t="s">
        <v>8244</v>
      </c>
      <c r="O609" s="171" t="s">
        <v>5344</v>
      </c>
      <c r="P609" s="171">
        <v>0</v>
      </c>
      <c r="Q609" s="171" t="s">
        <v>419</v>
      </c>
      <c r="R609" s="171" t="s">
        <v>6925</v>
      </c>
      <c r="S609" s="172">
        <v>37970</v>
      </c>
      <c r="T609" s="171">
        <v>7086</v>
      </c>
      <c r="U609" s="173">
        <v>14429880</v>
      </c>
      <c r="V609" s="173">
        <v>28859760</v>
      </c>
      <c r="W609" s="174">
        <v>44255</v>
      </c>
      <c r="X609" s="175" t="s">
        <v>7879</v>
      </c>
      <c r="Y609" s="175" t="s">
        <v>7880</v>
      </c>
      <c r="Z609" s="175" t="s">
        <v>7960</v>
      </c>
    </row>
    <row r="610" spans="1:26" s="187" customFormat="1" ht="24.75" customHeight="1" x14ac:dyDescent="0.2">
      <c r="A610" s="171" t="s">
        <v>8380</v>
      </c>
      <c r="B610" s="175">
        <v>746157002</v>
      </c>
      <c r="C610" s="171" t="s">
        <v>81</v>
      </c>
      <c r="D610" s="171" t="s">
        <v>5341</v>
      </c>
      <c r="E610" s="171" t="s">
        <v>8241</v>
      </c>
      <c r="F610" s="171" t="s">
        <v>4779</v>
      </c>
      <c r="G610" s="171" t="s">
        <v>5342</v>
      </c>
      <c r="H610" s="171" t="s">
        <v>186</v>
      </c>
      <c r="I610" s="171" t="s">
        <v>8242</v>
      </c>
      <c r="J610" s="171" t="s">
        <v>5343</v>
      </c>
      <c r="K610" s="171" t="s">
        <v>8243</v>
      </c>
      <c r="L610" s="171" t="s">
        <v>50</v>
      </c>
      <c r="M610" s="171" t="s">
        <v>671</v>
      </c>
      <c r="N610" s="171" t="s">
        <v>8244</v>
      </c>
      <c r="O610" s="171" t="s">
        <v>5344</v>
      </c>
      <c r="P610" s="171">
        <v>0</v>
      </c>
      <c r="Q610" s="171" t="s">
        <v>419</v>
      </c>
      <c r="R610" s="171" t="s">
        <v>6925</v>
      </c>
      <c r="S610" s="172">
        <v>37970</v>
      </c>
      <c r="T610" s="171">
        <v>7086</v>
      </c>
      <c r="U610" s="173">
        <v>9299256</v>
      </c>
      <c r="V610" s="173">
        <v>17315856</v>
      </c>
      <c r="W610" s="174">
        <v>44255</v>
      </c>
      <c r="X610" s="175" t="s">
        <v>7879</v>
      </c>
      <c r="Y610" s="175" t="s">
        <v>7880</v>
      </c>
      <c r="Z610" s="175" t="s">
        <v>7977</v>
      </c>
    </row>
    <row r="611" spans="1:26" s="187" customFormat="1" ht="24.75" customHeight="1" x14ac:dyDescent="0.2">
      <c r="A611" s="171" t="s">
        <v>8380</v>
      </c>
      <c r="B611" s="175">
        <v>746157002</v>
      </c>
      <c r="C611" s="171" t="s">
        <v>81</v>
      </c>
      <c r="D611" s="171" t="s">
        <v>5341</v>
      </c>
      <c r="E611" s="171" t="s">
        <v>8241</v>
      </c>
      <c r="F611" s="171" t="s">
        <v>4779</v>
      </c>
      <c r="G611" s="171" t="s">
        <v>5342</v>
      </c>
      <c r="H611" s="171" t="s">
        <v>186</v>
      </c>
      <c r="I611" s="171" t="s">
        <v>8242</v>
      </c>
      <c r="J611" s="171" t="s">
        <v>5343</v>
      </c>
      <c r="K611" s="171" t="s">
        <v>8243</v>
      </c>
      <c r="L611" s="171" t="s">
        <v>50</v>
      </c>
      <c r="M611" s="171" t="s">
        <v>671</v>
      </c>
      <c r="N611" s="171" t="s">
        <v>8244</v>
      </c>
      <c r="O611" s="171" t="s">
        <v>5344</v>
      </c>
      <c r="P611" s="171">
        <v>0</v>
      </c>
      <c r="Q611" s="171" t="s">
        <v>419</v>
      </c>
      <c r="R611" s="171" t="s">
        <v>6925</v>
      </c>
      <c r="S611" s="172">
        <v>37970</v>
      </c>
      <c r="T611" s="171">
        <v>7086</v>
      </c>
      <c r="U611" s="173">
        <v>8016600</v>
      </c>
      <c r="V611" s="173">
        <v>16033200</v>
      </c>
      <c r="W611" s="174">
        <v>44255</v>
      </c>
      <c r="X611" s="175" t="s">
        <v>7879</v>
      </c>
      <c r="Y611" s="175" t="s">
        <v>7880</v>
      </c>
      <c r="Z611" s="175" t="s">
        <v>7941</v>
      </c>
    </row>
    <row r="612" spans="1:26" s="187" customFormat="1" ht="24.75" customHeight="1" x14ac:dyDescent="0.2">
      <c r="A612" s="171" t="s">
        <v>8380</v>
      </c>
      <c r="B612" s="175">
        <v>746157002</v>
      </c>
      <c r="C612" s="171" t="s">
        <v>81</v>
      </c>
      <c r="D612" s="171" t="s">
        <v>5341</v>
      </c>
      <c r="E612" s="171" t="s">
        <v>8241</v>
      </c>
      <c r="F612" s="171" t="s">
        <v>4779</v>
      </c>
      <c r="G612" s="171" t="s">
        <v>5342</v>
      </c>
      <c r="H612" s="171" t="s">
        <v>186</v>
      </c>
      <c r="I612" s="171" t="s">
        <v>8242</v>
      </c>
      <c r="J612" s="171" t="s">
        <v>5343</v>
      </c>
      <c r="K612" s="171" t="s">
        <v>8243</v>
      </c>
      <c r="L612" s="171" t="s">
        <v>50</v>
      </c>
      <c r="M612" s="171" t="s">
        <v>671</v>
      </c>
      <c r="N612" s="171" t="s">
        <v>8244</v>
      </c>
      <c r="O612" s="171" t="s">
        <v>5344</v>
      </c>
      <c r="P612" s="171">
        <v>0</v>
      </c>
      <c r="Q612" s="171" t="s">
        <v>419</v>
      </c>
      <c r="R612" s="171" t="s">
        <v>6925</v>
      </c>
      <c r="S612" s="172">
        <v>37970</v>
      </c>
      <c r="T612" s="171">
        <v>7086</v>
      </c>
      <c r="U612" s="173">
        <v>9299256</v>
      </c>
      <c r="V612" s="173">
        <v>17315856</v>
      </c>
      <c r="W612" s="174">
        <v>44255</v>
      </c>
      <c r="X612" s="175" t="s">
        <v>7879</v>
      </c>
      <c r="Y612" s="175" t="s">
        <v>7880</v>
      </c>
      <c r="Z612" s="175" t="s">
        <v>7994</v>
      </c>
    </row>
    <row r="613" spans="1:26" s="187" customFormat="1" ht="24.75" customHeight="1" x14ac:dyDescent="0.2">
      <c r="A613" s="171" t="s">
        <v>8380</v>
      </c>
      <c r="B613" s="175">
        <v>746157002</v>
      </c>
      <c r="C613" s="171" t="s">
        <v>81</v>
      </c>
      <c r="D613" s="171" t="s">
        <v>5341</v>
      </c>
      <c r="E613" s="171" t="s">
        <v>8241</v>
      </c>
      <c r="F613" s="171" t="s">
        <v>4779</v>
      </c>
      <c r="G613" s="171" t="s">
        <v>5342</v>
      </c>
      <c r="H613" s="171" t="s">
        <v>186</v>
      </c>
      <c r="I613" s="171" t="s">
        <v>8242</v>
      </c>
      <c r="J613" s="171" t="s">
        <v>5343</v>
      </c>
      <c r="K613" s="171" t="s">
        <v>8243</v>
      </c>
      <c r="L613" s="171" t="s">
        <v>50</v>
      </c>
      <c r="M613" s="171" t="s">
        <v>671</v>
      </c>
      <c r="N613" s="171" t="s">
        <v>8244</v>
      </c>
      <c r="O613" s="171" t="s">
        <v>5344</v>
      </c>
      <c r="P613" s="171">
        <v>0</v>
      </c>
      <c r="Q613" s="171" t="s">
        <v>419</v>
      </c>
      <c r="R613" s="171" t="s">
        <v>6925</v>
      </c>
      <c r="S613" s="172">
        <v>37970</v>
      </c>
      <c r="T613" s="171">
        <v>7086</v>
      </c>
      <c r="U613" s="173">
        <v>8497596</v>
      </c>
      <c r="V613" s="173">
        <v>16514196</v>
      </c>
      <c r="W613" s="174">
        <v>44255</v>
      </c>
      <c r="X613" s="175" t="s">
        <v>7879</v>
      </c>
      <c r="Y613" s="175" t="s">
        <v>7880</v>
      </c>
      <c r="Z613" s="175" t="s">
        <v>7927</v>
      </c>
    </row>
    <row r="614" spans="1:26" s="187" customFormat="1" ht="24.75" customHeight="1" x14ac:dyDescent="0.2">
      <c r="A614" s="171" t="s">
        <v>8381</v>
      </c>
      <c r="B614" s="175" t="s">
        <v>7827</v>
      </c>
      <c r="C614" s="171" t="s">
        <v>2854</v>
      </c>
      <c r="D614" s="171" t="s">
        <v>2871</v>
      </c>
      <c r="E614" s="171" t="s">
        <v>27</v>
      </c>
      <c r="F614" s="171" t="s">
        <v>2872</v>
      </c>
      <c r="G614" s="171" t="s">
        <v>29</v>
      </c>
      <c r="H614" s="171">
        <v>0</v>
      </c>
      <c r="I614" s="171">
        <v>0</v>
      </c>
      <c r="J614" s="171" t="s">
        <v>2947</v>
      </c>
      <c r="K614" s="171" t="s">
        <v>2948</v>
      </c>
      <c r="L614" s="171" t="s">
        <v>6167</v>
      </c>
      <c r="M614" s="171" t="s">
        <v>2786</v>
      </c>
      <c r="N614" s="171" t="s">
        <v>6369</v>
      </c>
      <c r="O614" s="171" t="s">
        <v>6370</v>
      </c>
      <c r="P614" s="171">
        <v>0</v>
      </c>
      <c r="Q614" s="171">
        <v>91001</v>
      </c>
      <c r="R614" s="171" t="s">
        <v>2949</v>
      </c>
      <c r="S614" s="172">
        <v>37970</v>
      </c>
      <c r="T614" s="171">
        <v>7087</v>
      </c>
      <c r="U614" s="173">
        <v>218608</v>
      </c>
      <c r="V614" s="173">
        <v>415152</v>
      </c>
      <c r="W614" s="174">
        <v>44255</v>
      </c>
      <c r="X614" s="175" t="s">
        <v>7879</v>
      </c>
      <c r="Y614" s="175" t="s">
        <v>7880</v>
      </c>
      <c r="Z614" s="175" t="s">
        <v>7883</v>
      </c>
    </row>
    <row r="615" spans="1:26" s="187" customFormat="1" ht="24.75" customHeight="1" x14ac:dyDescent="0.2">
      <c r="A615" s="171" t="s">
        <v>8382</v>
      </c>
      <c r="B615" s="175">
        <v>691513009</v>
      </c>
      <c r="C615" s="171" t="s">
        <v>2854</v>
      </c>
      <c r="D615" s="171" t="s">
        <v>2871</v>
      </c>
      <c r="E615" s="171" t="s">
        <v>27</v>
      </c>
      <c r="F615" s="171" t="s">
        <v>2872</v>
      </c>
      <c r="G615" s="171" t="s">
        <v>29</v>
      </c>
      <c r="H615" s="171">
        <v>0</v>
      </c>
      <c r="I615" s="171">
        <v>0</v>
      </c>
      <c r="J615" s="171" t="s">
        <v>3459</v>
      </c>
      <c r="K615" s="171" t="s">
        <v>3461</v>
      </c>
      <c r="L615" s="171" t="s">
        <v>344</v>
      </c>
      <c r="M615" s="171" t="s">
        <v>3463</v>
      </c>
      <c r="N615" s="171" t="s">
        <v>3462</v>
      </c>
      <c r="O615" s="171" t="s">
        <v>3460</v>
      </c>
      <c r="P615" s="171">
        <v>0</v>
      </c>
      <c r="Q615" s="171">
        <v>91001</v>
      </c>
      <c r="R615" s="171" t="s">
        <v>2875</v>
      </c>
      <c r="S615" s="172">
        <v>37970</v>
      </c>
      <c r="T615" s="171">
        <v>7090</v>
      </c>
      <c r="U615" s="173">
        <v>4945260</v>
      </c>
      <c r="V615" s="173">
        <v>5088684</v>
      </c>
      <c r="W615" s="174">
        <v>44255</v>
      </c>
      <c r="X615" s="175" t="s">
        <v>7879</v>
      </c>
      <c r="Y615" s="175" t="s">
        <v>7880</v>
      </c>
      <c r="Z615" s="175" t="s">
        <v>7920</v>
      </c>
    </row>
    <row r="616" spans="1:26" s="187" customFormat="1" ht="24.75" customHeight="1" x14ac:dyDescent="0.2">
      <c r="A616" s="171" t="s">
        <v>8383</v>
      </c>
      <c r="B616" s="175">
        <v>690803003</v>
      </c>
      <c r="C616" s="171" t="s">
        <v>2854</v>
      </c>
      <c r="D616" s="171" t="s">
        <v>2871</v>
      </c>
      <c r="E616" s="171" t="s">
        <v>27</v>
      </c>
      <c r="F616" s="171" t="s">
        <v>2872</v>
      </c>
      <c r="G616" s="171" t="s">
        <v>29</v>
      </c>
      <c r="H616" s="171">
        <v>0</v>
      </c>
      <c r="I616" s="171">
        <v>0</v>
      </c>
      <c r="J616" s="171" t="s">
        <v>3261</v>
      </c>
      <c r="K616" s="171" t="s">
        <v>3262</v>
      </c>
      <c r="L616" s="171" t="s">
        <v>6170</v>
      </c>
      <c r="M616" s="171" t="s">
        <v>3263</v>
      </c>
      <c r="N616" s="171">
        <v>0</v>
      </c>
      <c r="O616" s="171">
        <v>0</v>
      </c>
      <c r="P616" s="171">
        <v>0</v>
      </c>
      <c r="Q616" s="171">
        <v>91001</v>
      </c>
      <c r="R616" s="171" t="s">
        <v>2887</v>
      </c>
      <c r="S616" s="172">
        <v>37970</v>
      </c>
      <c r="T616" s="171">
        <v>7091</v>
      </c>
      <c r="U616" s="173">
        <v>4918227</v>
      </c>
      <c r="V616" s="173">
        <v>6182995</v>
      </c>
      <c r="W616" s="174">
        <v>44255</v>
      </c>
      <c r="X616" s="175" t="s">
        <v>7879</v>
      </c>
      <c r="Y616" s="175" t="s">
        <v>7880</v>
      </c>
      <c r="Z616" s="175" t="s">
        <v>7970</v>
      </c>
    </row>
    <row r="617" spans="1:26" s="187" customFormat="1" ht="24.75" customHeight="1" x14ac:dyDescent="0.2">
      <c r="A617" s="171" t="s">
        <v>8384</v>
      </c>
      <c r="B617" s="175">
        <v>692001001</v>
      </c>
      <c r="C617" s="171" t="s">
        <v>2854</v>
      </c>
      <c r="D617" s="171" t="s">
        <v>2871</v>
      </c>
      <c r="E617" s="171" t="s">
        <v>27</v>
      </c>
      <c r="F617" s="171" t="s">
        <v>2872</v>
      </c>
      <c r="G617" s="171" t="s">
        <v>29</v>
      </c>
      <c r="H617" s="171">
        <v>0</v>
      </c>
      <c r="I617" s="171">
        <v>0</v>
      </c>
      <c r="J617" s="171" t="s">
        <v>4086</v>
      </c>
      <c r="K617" s="171" t="s">
        <v>6967</v>
      </c>
      <c r="L617" s="171" t="s">
        <v>6172</v>
      </c>
      <c r="M617" s="171" t="s">
        <v>1113</v>
      </c>
      <c r="N617" s="171">
        <v>0</v>
      </c>
      <c r="O617" s="171">
        <v>0</v>
      </c>
      <c r="P617" s="171">
        <v>0</v>
      </c>
      <c r="Q617" s="171">
        <v>91001</v>
      </c>
      <c r="R617" s="171" t="s">
        <v>2875</v>
      </c>
      <c r="S617" s="172">
        <v>37970</v>
      </c>
      <c r="T617" s="171">
        <v>7092</v>
      </c>
      <c r="U617" s="173">
        <v>6524995</v>
      </c>
      <c r="V617" s="173">
        <v>6714235</v>
      </c>
      <c r="W617" s="174">
        <v>44255</v>
      </c>
      <c r="X617" s="175" t="s">
        <v>7879</v>
      </c>
      <c r="Y617" s="175" t="s">
        <v>7880</v>
      </c>
      <c r="Z617" s="175" t="s">
        <v>7938</v>
      </c>
    </row>
    <row r="618" spans="1:26" s="187" customFormat="1" ht="24.75" customHeight="1" x14ac:dyDescent="0.2">
      <c r="A618" s="171" t="s">
        <v>8385</v>
      </c>
      <c r="B618" s="175">
        <v>691902005</v>
      </c>
      <c r="C618" s="171" t="s">
        <v>2854</v>
      </c>
      <c r="D618" s="171" t="s">
        <v>2871</v>
      </c>
      <c r="E618" s="171" t="s">
        <v>27</v>
      </c>
      <c r="F618" s="171" t="s">
        <v>2872</v>
      </c>
      <c r="G618" s="171" t="s">
        <v>29</v>
      </c>
      <c r="H618" s="171">
        <v>0</v>
      </c>
      <c r="I618" s="171">
        <v>0</v>
      </c>
      <c r="J618" s="171" t="s">
        <v>3251</v>
      </c>
      <c r="K618" s="171" t="s">
        <v>3252</v>
      </c>
      <c r="L618" s="171" t="s">
        <v>51</v>
      </c>
      <c r="M618" s="171" t="s">
        <v>3253</v>
      </c>
      <c r="N618" s="171">
        <v>0</v>
      </c>
      <c r="O618" s="171">
        <v>0</v>
      </c>
      <c r="P618" s="171">
        <v>0</v>
      </c>
      <c r="Q618" s="171">
        <v>91001</v>
      </c>
      <c r="R618" s="171" t="s">
        <v>3254</v>
      </c>
      <c r="S618" s="172">
        <v>37970</v>
      </c>
      <c r="T618" s="171">
        <v>7095</v>
      </c>
      <c r="U618" s="173">
        <v>4730622</v>
      </c>
      <c r="V618" s="173">
        <v>4867821</v>
      </c>
      <c r="W618" s="174">
        <v>44255</v>
      </c>
      <c r="X618" s="175" t="s">
        <v>7879</v>
      </c>
      <c r="Y618" s="175" t="s">
        <v>7880</v>
      </c>
      <c r="Z618" s="175" t="s">
        <v>8056</v>
      </c>
    </row>
    <row r="619" spans="1:26" s="187" customFormat="1" ht="24.75" customHeight="1" x14ac:dyDescent="0.2">
      <c r="A619" s="171" t="s">
        <v>8386</v>
      </c>
      <c r="B619" s="175">
        <v>651853702</v>
      </c>
      <c r="C619" s="171" t="s">
        <v>81</v>
      </c>
      <c r="D619" s="171" t="s">
        <v>543</v>
      </c>
      <c r="E619" s="171" t="s">
        <v>7258</v>
      </c>
      <c r="F619" s="171" t="s">
        <v>544</v>
      </c>
      <c r="G619" s="171" t="s">
        <v>7261</v>
      </c>
      <c r="H619" s="171" t="s">
        <v>135</v>
      </c>
      <c r="I619" s="171" t="s">
        <v>7262</v>
      </c>
      <c r="J619" s="171" t="s">
        <v>545</v>
      </c>
      <c r="K619" s="171" t="s">
        <v>6249</v>
      </c>
      <c r="L619" s="171" t="s">
        <v>50</v>
      </c>
      <c r="M619" s="171" t="s">
        <v>6250</v>
      </c>
      <c r="N619" s="171" t="s">
        <v>7260</v>
      </c>
      <c r="O619" s="171" t="s">
        <v>7259</v>
      </c>
      <c r="P619" s="171">
        <v>0</v>
      </c>
      <c r="Q619" s="171">
        <v>93991</v>
      </c>
      <c r="R619" s="171" t="s">
        <v>7559</v>
      </c>
      <c r="S619" s="172">
        <v>37970</v>
      </c>
      <c r="T619" s="171">
        <v>7102</v>
      </c>
      <c r="U619" s="173">
        <v>6413280</v>
      </c>
      <c r="V619" s="173">
        <v>12826560</v>
      </c>
      <c r="W619" s="174">
        <v>44255</v>
      </c>
      <c r="X619" s="175" t="s">
        <v>7879</v>
      </c>
      <c r="Y619" s="175" t="s">
        <v>7880</v>
      </c>
      <c r="Z619" s="175" t="s">
        <v>8014</v>
      </c>
    </row>
    <row r="620" spans="1:26" s="187" customFormat="1" ht="24.75" customHeight="1" x14ac:dyDescent="0.2">
      <c r="A620" s="171" t="s">
        <v>8386</v>
      </c>
      <c r="B620" s="175">
        <v>651853702</v>
      </c>
      <c r="C620" s="171" t="s">
        <v>81</v>
      </c>
      <c r="D620" s="171" t="s">
        <v>543</v>
      </c>
      <c r="E620" s="171" t="s">
        <v>7258</v>
      </c>
      <c r="F620" s="171" t="s">
        <v>544</v>
      </c>
      <c r="G620" s="171" t="s">
        <v>7261</v>
      </c>
      <c r="H620" s="171" t="s">
        <v>135</v>
      </c>
      <c r="I620" s="171" t="s">
        <v>7262</v>
      </c>
      <c r="J620" s="171" t="s">
        <v>545</v>
      </c>
      <c r="K620" s="171" t="s">
        <v>6249</v>
      </c>
      <c r="L620" s="171" t="s">
        <v>50</v>
      </c>
      <c r="M620" s="171" t="s">
        <v>6250</v>
      </c>
      <c r="N620" s="171" t="s">
        <v>7260</v>
      </c>
      <c r="O620" s="171" t="s">
        <v>7259</v>
      </c>
      <c r="P620" s="171">
        <v>0</v>
      </c>
      <c r="Q620" s="171">
        <v>93991</v>
      </c>
      <c r="R620" s="171" t="s">
        <v>7559</v>
      </c>
      <c r="S620" s="172">
        <v>37970</v>
      </c>
      <c r="T620" s="171">
        <v>7102</v>
      </c>
      <c r="U620" s="173">
        <v>6413280</v>
      </c>
      <c r="V620" s="173">
        <v>12510546</v>
      </c>
      <c r="W620" s="174">
        <v>44255</v>
      </c>
      <c r="X620" s="175" t="s">
        <v>7879</v>
      </c>
      <c r="Y620" s="175" t="s">
        <v>7880</v>
      </c>
      <c r="Z620" s="175" t="s">
        <v>7966</v>
      </c>
    </row>
    <row r="621" spans="1:26" s="187" customFormat="1" ht="24.75" customHeight="1" x14ac:dyDescent="0.2">
      <c r="A621" s="171" t="s">
        <v>8386</v>
      </c>
      <c r="B621" s="175">
        <v>651853702</v>
      </c>
      <c r="C621" s="171" t="s">
        <v>81</v>
      </c>
      <c r="D621" s="171" t="s">
        <v>543</v>
      </c>
      <c r="E621" s="171" t="s">
        <v>7258</v>
      </c>
      <c r="F621" s="171" t="s">
        <v>544</v>
      </c>
      <c r="G621" s="171" t="s">
        <v>7261</v>
      </c>
      <c r="H621" s="171" t="s">
        <v>135</v>
      </c>
      <c r="I621" s="171" t="s">
        <v>7262</v>
      </c>
      <c r="J621" s="171" t="s">
        <v>545</v>
      </c>
      <c r="K621" s="171" t="s">
        <v>6249</v>
      </c>
      <c r="L621" s="171" t="s">
        <v>50</v>
      </c>
      <c r="M621" s="171" t="s">
        <v>6250</v>
      </c>
      <c r="N621" s="171" t="s">
        <v>7260</v>
      </c>
      <c r="O621" s="171" t="s">
        <v>7259</v>
      </c>
      <c r="P621" s="171">
        <v>0</v>
      </c>
      <c r="Q621" s="171">
        <v>93991</v>
      </c>
      <c r="R621" s="171" t="s">
        <v>7559</v>
      </c>
      <c r="S621" s="172">
        <v>37970</v>
      </c>
      <c r="T621" s="171">
        <v>7102</v>
      </c>
      <c r="U621" s="173">
        <v>11223240</v>
      </c>
      <c r="V621" s="173">
        <v>22446480</v>
      </c>
      <c r="W621" s="174">
        <v>44255</v>
      </c>
      <c r="X621" s="175" t="s">
        <v>7879</v>
      </c>
      <c r="Y621" s="175" t="s">
        <v>7880</v>
      </c>
      <c r="Z621" s="175" t="s">
        <v>7944</v>
      </c>
    </row>
    <row r="622" spans="1:26" s="187" customFormat="1" ht="24.75" customHeight="1" x14ac:dyDescent="0.2">
      <c r="A622" s="171" t="s">
        <v>8386</v>
      </c>
      <c r="B622" s="175">
        <v>651853702</v>
      </c>
      <c r="C622" s="171" t="s">
        <v>81</v>
      </c>
      <c r="D622" s="171" t="s">
        <v>543</v>
      </c>
      <c r="E622" s="171" t="s">
        <v>7258</v>
      </c>
      <c r="F622" s="171" t="s">
        <v>544</v>
      </c>
      <c r="G622" s="171" t="s">
        <v>7261</v>
      </c>
      <c r="H622" s="171" t="s">
        <v>135</v>
      </c>
      <c r="I622" s="171" t="s">
        <v>7262</v>
      </c>
      <c r="J622" s="171" t="s">
        <v>545</v>
      </c>
      <c r="K622" s="171" t="s">
        <v>6249</v>
      </c>
      <c r="L622" s="171" t="s">
        <v>50</v>
      </c>
      <c r="M622" s="171" t="s">
        <v>6250</v>
      </c>
      <c r="N622" s="171" t="s">
        <v>7260</v>
      </c>
      <c r="O622" s="171" t="s">
        <v>7259</v>
      </c>
      <c r="P622" s="171">
        <v>0</v>
      </c>
      <c r="Q622" s="171">
        <v>93991</v>
      </c>
      <c r="R622" s="171" t="s">
        <v>7559</v>
      </c>
      <c r="S622" s="172">
        <v>37970</v>
      </c>
      <c r="T622" s="171">
        <v>7102</v>
      </c>
      <c r="U622" s="173">
        <v>6413280</v>
      </c>
      <c r="V622" s="173">
        <v>12826560</v>
      </c>
      <c r="W622" s="174">
        <v>44255</v>
      </c>
      <c r="X622" s="175" t="s">
        <v>7879</v>
      </c>
      <c r="Y622" s="175" t="s">
        <v>7880</v>
      </c>
      <c r="Z622" s="175" t="s">
        <v>7950</v>
      </c>
    </row>
    <row r="623" spans="1:26" s="187" customFormat="1" ht="24.75" customHeight="1" x14ac:dyDescent="0.2">
      <c r="A623" s="171" t="s">
        <v>8386</v>
      </c>
      <c r="B623" s="175">
        <v>651853702</v>
      </c>
      <c r="C623" s="171" t="s">
        <v>81</v>
      </c>
      <c r="D623" s="171" t="s">
        <v>543</v>
      </c>
      <c r="E623" s="171" t="s">
        <v>7258</v>
      </c>
      <c r="F623" s="171" t="s">
        <v>544</v>
      </c>
      <c r="G623" s="171" t="s">
        <v>7261</v>
      </c>
      <c r="H623" s="171" t="s">
        <v>135</v>
      </c>
      <c r="I623" s="171" t="s">
        <v>7262</v>
      </c>
      <c r="J623" s="171" t="s">
        <v>545</v>
      </c>
      <c r="K623" s="171" t="s">
        <v>6249</v>
      </c>
      <c r="L623" s="171" t="s">
        <v>50</v>
      </c>
      <c r="M623" s="171" t="s">
        <v>6250</v>
      </c>
      <c r="N623" s="171" t="s">
        <v>7260</v>
      </c>
      <c r="O623" s="171" t="s">
        <v>7259</v>
      </c>
      <c r="P623" s="171">
        <v>0</v>
      </c>
      <c r="Q623" s="171">
        <v>93991</v>
      </c>
      <c r="R623" s="171" t="s">
        <v>7559</v>
      </c>
      <c r="S623" s="172">
        <v>37970</v>
      </c>
      <c r="T623" s="171">
        <v>7102</v>
      </c>
      <c r="U623" s="173">
        <v>8016600</v>
      </c>
      <c r="V623" s="173">
        <v>16033200</v>
      </c>
      <c r="W623" s="174">
        <v>44255</v>
      </c>
      <c r="X623" s="175" t="s">
        <v>7879</v>
      </c>
      <c r="Y623" s="175" t="s">
        <v>7880</v>
      </c>
      <c r="Z623" s="175" t="s">
        <v>7967</v>
      </c>
    </row>
    <row r="624" spans="1:26" s="187" customFormat="1" ht="24.75" customHeight="1" x14ac:dyDescent="0.2">
      <c r="A624" s="171" t="s">
        <v>8386</v>
      </c>
      <c r="B624" s="175">
        <v>651853702</v>
      </c>
      <c r="C624" s="171" t="s">
        <v>81</v>
      </c>
      <c r="D624" s="171" t="s">
        <v>543</v>
      </c>
      <c r="E624" s="171" t="s">
        <v>7258</v>
      </c>
      <c r="F624" s="171" t="s">
        <v>544</v>
      </c>
      <c r="G624" s="171" t="s">
        <v>7261</v>
      </c>
      <c r="H624" s="171" t="s">
        <v>135</v>
      </c>
      <c r="I624" s="171" t="s">
        <v>7262</v>
      </c>
      <c r="J624" s="171" t="s">
        <v>545</v>
      </c>
      <c r="K624" s="171" t="s">
        <v>6249</v>
      </c>
      <c r="L624" s="171" t="s">
        <v>50</v>
      </c>
      <c r="M624" s="171" t="s">
        <v>6250</v>
      </c>
      <c r="N624" s="171" t="s">
        <v>7260</v>
      </c>
      <c r="O624" s="171" t="s">
        <v>7259</v>
      </c>
      <c r="P624" s="171">
        <v>0</v>
      </c>
      <c r="Q624" s="171">
        <v>93991</v>
      </c>
      <c r="R624" s="171" t="s">
        <v>7559</v>
      </c>
      <c r="S624" s="172">
        <v>37970</v>
      </c>
      <c r="T624" s="171">
        <v>7102</v>
      </c>
      <c r="U624" s="173">
        <v>8016600</v>
      </c>
      <c r="V624" s="173">
        <v>16033200</v>
      </c>
      <c r="W624" s="174">
        <v>44255</v>
      </c>
      <c r="X624" s="175" t="s">
        <v>7879</v>
      </c>
      <c r="Y624" s="175" t="s">
        <v>7880</v>
      </c>
      <c r="Z624" s="175" t="s">
        <v>7969</v>
      </c>
    </row>
    <row r="625" spans="1:26" s="187" customFormat="1" ht="24.75" customHeight="1" x14ac:dyDescent="0.2">
      <c r="A625" s="171" t="s">
        <v>8386</v>
      </c>
      <c r="B625" s="175">
        <v>651853702</v>
      </c>
      <c r="C625" s="171" t="s">
        <v>81</v>
      </c>
      <c r="D625" s="171" t="s">
        <v>543</v>
      </c>
      <c r="E625" s="171" t="s">
        <v>7258</v>
      </c>
      <c r="F625" s="171" t="s">
        <v>544</v>
      </c>
      <c r="G625" s="171" t="s">
        <v>7261</v>
      </c>
      <c r="H625" s="171" t="s">
        <v>135</v>
      </c>
      <c r="I625" s="171" t="s">
        <v>7262</v>
      </c>
      <c r="J625" s="171" t="s">
        <v>545</v>
      </c>
      <c r="K625" s="171" t="s">
        <v>6249</v>
      </c>
      <c r="L625" s="171" t="s">
        <v>50</v>
      </c>
      <c r="M625" s="171" t="s">
        <v>6250</v>
      </c>
      <c r="N625" s="171" t="s">
        <v>7260</v>
      </c>
      <c r="O625" s="171" t="s">
        <v>7259</v>
      </c>
      <c r="P625" s="171">
        <v>0</v>
      </c>
      <c r="Q625" s="171">
        <v>93991</v>
      </c>
      <c r="R625" s="171" t="s">
        <v>7559</v>
      </c>
      <c r="S625" s="172">
        <v>37970</v>
      </c>
      <c r="T625" s="171">
        <v>7102</v>
      </c>
      <c r="U625" s="173">
        <v>12826560</v>
      </c>
      <c r="V625" s="173">
        <v>25653120</v>
      </c>
      <c r="W625" s="174">
        <v>44255</v>
      </c>
      <c r="X625" s="175" t="s">
        <v>7879</v>
      </c>
      <c r="Y625" s="175" t="s">
        <v>7880</v>
      </c>
      <c r="Z625" s="175" t="s">
        <v>7982</v>
      </c>
    </row>
    <row r="626" spans="1:26" s="187" customFormat="1" ht="24.75" customHeight="1" x14ac:dyDescent="0.2">
      <c r="A626" s="171" t="s">
        <v>8387</v>
      </c>
      <c r="B626" s="175">
        <v>690711001</v>
      </c>
      <c r="C626" s="171" t="s">
        <v>2854</v>
      </c>
      <c r="D626" s="171" t="s">
        <v>2871</v>
      </c>
      <c r="E626" s="171" t="s">
        <v>27</v>
      </c>
      <c r="F626" s="171" t="s">
        <v>2872</v>
      </c>
      <c r="G626" s="171" t="s">
        <v>29</v>
      </c>
      <c r="H626" s="171">
        <v>0</v>
      </c>
      <c r="I626" s="171">
        <v>0</v>
      </c>
      <c r="J626" s="171" t="s">
        <v>3723</v>
      </c>
      <c r="K626" s="171" t="s">
        <v>3724</v>
      </c>
      <c r="L626" s="171" t="s">
        <v>50</v>
      </c>
      <c r="M626" s="171" t="s">
        <v>1204</v>
      </c>
      <c r="N626" s="171">
        <v>0</v>
      </c>
      <c r="O626" s="171">
        <v>0</v>
      </c>
      <c r="P626" s="171">
        <v>0</v>
      </c>
      <c r="Q626" s="171">
        <v>91001</v>
      </c>
      <c r="R626" s="171" t="s">
        <v>2949</v>
      </c>
      <c r="S626" s="172">
        <v>37970</v>
      </c>
      <c r="T626" s="171">
        <v>7104</v>
      </c>
      <c r="U626" s="173">
        <v>10897887</v>
      </c>
      <c r="V626" s="173">
        <v>11249432</v>
      </c>
      <c r="W626" s="174">
        <v>44255</v>
      </c>
      <c r="X626" s="175" t="s">
        <v>7879</v>
      </c>
      <c r="Y626" s="175" t="s">
        <v>7880</v>
      </c>
      <c r="Z626" s="175" t="s">
        <v>7926</v>
      </c>
    </row>
    <row r="627" spans="1:26" s="187" customFormat="1" ht="24.75" customHeight="1" x14ac:dyDescent="0.2">
      <c r="A627" s="171" t="s">
        <v>8388</v>
      </c>
      <c r="B627" s="175">
        <v>691807002</v>
      </c>
      <c r="C627" s="171" t="s">
        <v>2854</v>
      </c>
      <c r="D627" s="171" t="s">
        <v>2871</v>
      </c>
      <c r="E627" s="171" t="s">
        <v>27</v>
      </c>
      <c r="F627" s="171" t="s">
        <v>2872</v>
      </c>
      <c r="G627" s="171" t="s">
        <v>29</v>
      </c>
      <c r="H627" s="171">
        <v>0</v>
      </c>
      <c r="I627" s="171">
        <v>0</v>
      </c>
      <c r="J627" s="171" t="s">
        <v>4082</v>
      </c>
      <c r="K627" s="171" t="s">
        <v>4083</v>
      </c>
      <c r="L627" s="171" t="s">
        <v>51</v>
      </c>
      <c r="M627" s="171" t="s">
        <v>4084</v>
      </c>
      <c r="N627" s="171" t="s">
        <v>6304</v>
      </c>
      <c r="O627" s="171" t="s">
        <v>6305</v>
      </c>
      <c r="P627" s="171">
        <v>0</v>
      </c>
      <c r="Q627" s="171" t="s">
        <v>3142</v>
      </c>
      <c r="R627" s="171" t="s">
        <v>2875</v>
      </c>
      <c r="S627" s="172">
        <v>37970</v>
      </c>
      <c r="T627" s="171">
        <v>7105</v>
      </c>
      <c r="U627" s="173">
        <v>5056871</v>
      </c>
      <c r="V627" s="173">
        <v>5203532</v>
      </c>
      <c r="W627" s="174">
        <v>44255</v>
      </c>
      <c r="X627" s="175" t="s">
        <v>7879</v>
      </c>
      <c r="Y627" s="175" t="s">
        <v>7880</v>
      </c>
      <c r="Z627" s="175" t="s">
        <v>7890</v>
      </c>
    </row>
    <row r="628" spans="1:26" s="187" customFormat="1" ht="24.75" customHeight="1" x14ac:dyDescent="0.2">
      <c r="A628" s="171" t="s">
        <v>8389</v>
      </c>
      <c r="B628" s="175">
        <v>692201000</v>
      </c>
      <c r="C628" s="171" t="s">
        <v>2854</v>
      </c>
      <c r="D628" s="171" t="s">
        <v>2882</v>
      </c>
      <c r="E628" s="171" t="s">
        <v>1700</v>
      </c>
      <c r="F628" s="171" t="s">
        <v>3644</v>
      </c>
      <c r="G628" s="171" t="s">
        <v>29</v>
      </c>
      <c r="H628" s="171">
        <v>0</v>
      </c>
      <c r="I628" s="171">
        <v>0</v>
      </c>
      <c r="J628" s="171" t="s">
        <v>3735</v>
      </c>
      <c r="K628" s="171" t="s">
        <v>3738</v>
      </c>
      <c r="L628" s="171" t="s">
        <v>6166</v>
      </c>
      <c r="M628" s="171" t="s">
        <v>1725</v>
      </c>
      <c r="N628" s="171" t="s">
        <v>3737</v>
      </c>
      <c r="O628" s="171" t="s">
        <v>3736</v>
      </c>
      <c r="P628" s="171">
        <v>0</v>
      </c>
      <c r="Q628" s="171">
        <v>91001</v>
      </c>
      <c r="R628" s="171" t="s">
        <v>3739</v>
      </c>
      <c r="S628" s="172">
        <v>37970</v>
      </c>
      <c r="T628" s="171">
        <v>7106</v>
      </c>
      <c r="U628" s="173">
        <v>9298118</v>
      </c>
      <c r="V628" s="173">
        <v>9567785</v>
      </c>
      <c r="W628" s="174">
        <v>44255</v>
      </c>
      <c r="X628" s="175" t="s">
        <v>7879</v>
      </c>
      <c r="Y628" s="175" t="s">
        <v>7880</v>
      </c>
      <c r="Z628" s="175" t="s">
        <v>7928</v>
      </c>
    </row>
    <row r="629" spans="1:26" s="187" customFormat="1" ht="24.75" customHeight="1" x14ac:dyDescent="0.2">
      <c r="A629" s="171" t="s">
        <v>8390</v>
      </c>
      <c r="B629" s="175">
        <v>690501007</v>
      </c>
      <c r="C629" s="171" t="s">
        <v>2854</v>
      </c>
      <c r="D629" s="171" t="s">
        <v>2871</v>
      </c>
      <c r="E629" s="171" t="s">
        <v>27</v>
      </c>
      <c r="F629" s="171" t="s">
        <v>2872</v>
      </c>
      <c r="G629" s="171" t="s">
        <v>29</v>
      </c>
      <c r="H629" s="171">
        <v>0</v>
      </c>
      <c r="I629" s="171">
        <v>0</v>
      </c>
      <c r="J629" s="171" t="s">
        <v>3363</v>
      </c>
      <c r="K629" s="171" t="s">
        <v>3364</v>
      </c>
      <c r="L629" s="171" t="s">
        <v>630</v>
      </c>
      <c r="M629" s="171" t="s">
        <v>3365</v>
      </c>
      <c r="N629" s="171">
        <v>0</v>
      </c>
      <c r="O629" s="171">
        <v>0</v>
      </c>
      <c r="P629" s="171">
        <v>0</v>
      </c>
      <c r="Q629" s="171">
        <v>91001</v>
      </c>
      <c r="R629" s="171" t="s">
        <v>2875</v>
      </c>
      <c r="S629" s="172">
        <v>37970</v>
      </c>
      <c r="T629" s="171">
        <v>7110</v>
      </c>
      <c r="U629" s="173">
        <v>5866772</v>
      </c>
      <c r="V629" s="173">
        <v>6036922</v>
      </c>
      <c r="W629" s="174">
        <v>44255</v>
      </c>
      <c r="X629" s="175" t="s">
        <v>7879</v>
      </c>
      <c r="Y629" s="175" t="s">
        <v>7880</v>
      </c>
      <c r="Z629" s="175" t="s">
        <v>7904</v>
      </c>
    </row>
    <row r="630" spans="1:26" s="187" customFormat="1" ht="24.75" customHeight="1" x14ac:dyDescent="0.2">
      <c r="A630" s="171" t="s">
        <v>8391</v>
      </c>
      <c r="B630" s="175">
        <v>690721007</v>
      </c>
      <c r="C630" s="171" t="s">
        <v>2854</v>
      </c>
      <c r="D630" s="171" t="s">
        <v>2871</v>
      </c>
      <c r="E630" s="171" t="s">
        <v>27</v>
      </c>
      <c r="F630" s="171" t="s">
        <v>2872</v>
      </c>
      <c r="G630" s="171" t="s">
        <v>29</v>
      </c>
      <c r="H630" s="171">
        <v>0</v>
      </c>
      <c r="I630" s="171">
        <v>0</v>
      </c>
      <c r="J630" s="171" t="s">
        <v>3726</v>
      </c>
      <c r="K630" s="171" t="s">
        <v>3727</v>
      </c>
      <c r="L630" s="171" t="s">
        <v>50</v>
      </c>
      <c r="M630" s="171" t="s">
        <v>1098</v>
      </c>
      <c r="N630" s="171">
        <v>0</v>
      </c>
      <c r="O630" s="171">
        <v>0</v>
      </c>
      <c r="P630" s="171">
        <v>0</v>
      </c>
      <c r="Q630" s="171">
        <v>91001</v>
      </c>
      <c r="R630" s="171" t="s">
        <v>2875</v>
      </c>
      <c r="S630" s="172">
        <v>37970</v>
      </c>
      <c r="T630" s="171">
        <v>7116</v>
      </c>
      <c r="U630" s="173">
        <v>0</v>
      </c>
      <c r="V630" s="173">
        <v>11327163</v>
      </c>
      <c r="W630" s="174">
        <v>44255</v>
      </c>
      <c r="X630" s="175" t="s">
        <v>7879</v>
      </c>
      <c r="Y630" s="175" t="s">
        <v>7880</v>
      </c>
      <c r="Z630" s="175" t="s">
        <v>7927</v>
      </c>
    </row>
    <row r="631" spans="1:26" s="187" customFormat="1" ht="24.75" customHeight="1" x14ac:dyDescent="0.2">
      <c r="A631" s="171" t="s">
        <v>8392</v>
      </c>
      <c r="B631" s="175">
        <v>690412004</v>
      </c>
      <c r="C631" s="171" t="s">
        <v>2854</v>
      </c>
      <c r="D631" s="171" t="s">
        <v>2871</v>
      </c>
      <c r="E631" s="171" t="s">
        <v>27</v>
      </c>
      <c r="F631" s="171" t="s">
        <v>2872</v>
      </c>
      <c r="G631" s="171" t="s">
        <v>29</v>
      </c>
      <c r="H631" s="171">
        <v>0</v>
      </c>
      <c r="I631" s="171">
        <v>0</v>
      </c>
      <c r="J631" s="171" t="s">
        <v>3300</v>
      </c>
      <c r="K631" s="171" t="s">
        <v>3301</v>
      </c>
      <c r="L631" s="171" t="s">
        <v>6169</v>
      </c>
      <c r="M631" s="171" t="s">
        <v>3302</v>
      </c>
      <c r="N631" s="171">
        <v>532662300</v>
      </c>
      <c r="O631" s="171" t="s">
        <v>6343</v>
      </c>
      <c r="P631" s="171">
        <v>0</v>
      </c>
      <c r="Q631" s="171">
        <v>91001</v>
      </c>
      <c r="R631" s="171" t="s">
        <v>2875</v>
      </c>
      <c r="S631" s="172">
        <v>37970</v>
      </c>
      <c r="T631" s="171">
        <v>7117</v>
      </c>
      <c r="U631" s="173">
        <v>5861048</v>
      </c>
      <c r="V631" s="173">
        <v>6031032</v>
      </c>
      <c r="W631" s="174">
        <v>44255</v>
      </c>
      <c r="X631" s="175" t="s">
        <v>7879</v>
      </c>
      <c r="Y631" s="175" t="s">
        <v>7880</v>
      </c>
      <c r="Z631" s="175" t="s">
        <v>7916</v>
      </c>
    </row>
    <row r="632" spans="1:26" s="187" customFormat="1" ht="24.75" customHeight="1" x14ac:dyDescent="0.2">
      <c r="A632" s="171" t="s">
        <v>8393</v>
      </c>
      <c r="B632" s="175">
        <v>690401002</v>
      </c>
      <c r="C632" s="171" t="s">
        <v>2854</v>
      </c>
      <c r="D632" s="171" t="s">
        <v>2871</v>
      </c>
      <c r="E632" s="171" t="s">
        <v>27</v>
      </c>
      <c r="F632" s="171" t="s">
        <v>2872</v>
      </c>
      <c r="G632" s="171" t="s">
        <v>29</v>
      </c>
      <c r="H632" s="171">
        <v>0</v>
      </c>
      <c r="I632" s="171">
        <v>0</v>
      </c>
      <c r="J632" s="171" t="s">
        <v>3374</v>
      </c>
      <c r="K632" s="171" t="s">
        <v>3375</v>
      </c>
      <c r="L632" s="171" t="s">
        <v>6169</v>
      </c>
      <c r="M632" s="171" t="s">
        <v>1588</v>
      </c>
      <c r="N632" s="171">
        <v>0</v>
      </c>
      <c r="O632" s="171">
        <v>0</v>
      </c>
      <c r="P632" s="171">
        <v>0</v>
      </c>
      <c r="Q632" s="171">
        <v>91001</v>
      </c>
      <c r="R632" s="171" t="s">
        <v>2875</v>
      </c>
      <c r="S632" s="172">
        <v>37970</v>
      </c>
      <c r="T632" s="171">
        <v>7118</v>
      </c>
      <c r="U632" s="173">
        <v>11724997</v>
      </c>
      <c r="V632" s="173">
        <v>11866927</v>
      </c>
      <c r="W632" s="174">
        <v>44255</v>
      </c>
      <c r="X632" s="175" t="s">
        <v>7879</v>
      </c>
      <c r="Y632" s="175" t="s">
        <v>7880</v>
      </c>
      <c r="Z632" s="175" t="s">
        <v>7917</v>
      </c>
    </row>
    <row r="633" spans="1:26" s="187" customFormat="1" ht="24.75" customHeight="1" x14ac:dyDescent="0.2">
      <c r="A633" s="171" t="s">
        <v>8394</v>
      </c>
      <c r="B633" s="175">
        <v>690710005</v>
      </c>
      <c r="C633" s="171" t="s">
        <v>2854</v>
      </c>
      <c r="D633" s="171" t="s">
        <v>2871</v>
      </c>
      <c r="E633" s="171" t="s">
        <v>27</v>
      </c>
      <c r="F633" s="171" t="s">
        <v>2872</v>
      </c>
      <c r="G633" s="171" t="s">
        <v>29</v>
      </c>
      <c r="H633" s="171">
        <v>0</v>
      </c>
      <c r="I633" s="171">
        <v>0</v>
      </c>
      <c r="J633" s="171" t="s">
        <v>3811</v>
      </c>
      <c r="K633" s="171" t="s">
        <v>3812</v>
      </c>
      <c r="L633" s="171" t="s">
        <v>50</v>
      </c>
      <c r="M633" s="171" t="s">
        <v>5409</v>
      </c>
      <c r="N633" s="171" t="s">
        <v>7305</v>
      </c>
      <c r="O633" s="171" t="s">
        <v>7304</v>
      </c>
      <c r="P633" s="171">
        <v>0</v>
      </c>
      <c r="Q633" s="171">
        <v>91001</v>
      </c>
      <c r="R633" s="171" t="s">
        <v>2875</v>
      </c>
      <c r="S633" s="172">
        <v>38159</v>
      </c>
      <c r="T633" s="171">
        <v>7125</v>
      </c>
      <c r="U633" s="173">
        <v>6439140</v>
      </c>
      <c r="V633" s="173">
        <v>12878280</v>
      </c>
      <c r="W633" s="174">
        <v>44255</v>
      </c>
      <c r="X633" s="175" t="s">
        <v>7879</v>
      </c>
      <c r="Y633" s="175" t="s">
        <v>7880</v>
      </c>
      <c r="Z633" s="175" t="s">
        <v>8016</v>
      </c>
    </row>
    <row r="634" spans="1:26" s="187" customFormat="1" ht="24.75" customHeight="1" x14ac:dyDescent="0.2">
      <c r="A634" s="171" t="s">
        <v>8395</v>
      </c>
      <c r="B634" s="175">
        <v>690511002</v>
      </c>
      <c r="C634" s="171" t="s">
        <v>2854</v>
      </c>
      <c r="D634" s="171" t="s">
        <v>2871</v>
      </c>
      <c r="E634" s="171" t="s">
        <v>27</v>
      </c>
      <c r="F634" s="171" t="s">
        <v>2872</v>
      </c>
      <c r="G634" s="171" t="s">
        <v>29</v>
      </c>
      <c r="H634" s="171">
        <v>0</v>
      </c>
      <c r="I634" s="171">
        <v>0</v>
      </c>
      <c r="J634" s="171" t="s">
        <v>6344</v>
      </c>
      <c r="K634" s="171" t="s">
        <v>3443</v>
      </c>
      <c r="L634" s="171" t="s">
        <v>630</v>
      </c>
      <c r="M634" s="171" t="s">
        <v>793</v>
      </c>
      <c r="N634" s="171" t="s">
        <v>6345</v>
      </c>
      <c r="O634" s="171" t="s">
        <v>6346</v>
      </c>
      <c r="P634" s="171">
        <v>0</v>
      </c>
      <c r="Q634" s="171" t="s">
        <v>3142</v>
      </c>
      <c r="R634" s="171" t="s">
        <v>2875</v>
      </c>
      <c r="S634" s="172">
        <v>38159</v>
      </c>
      <c r="T634" s="171">
        <v>7128</v>
      </c>
      <c r="U634" s="173">
        <v>5008220</v>
      </c>
      <c r="V634" s="173">
        <v>5153470</v>
      </c>
      <c r="W634" s="174">
        <v>44255</v>
      </c>
      <c r="X634" s="175" t="s">
        <v>7879</v>
      </c>
      <c r="Y634" s="175" t="s">
        <v>7880</v>
      </c>
      <c r="Z634" s="175" t="s">
        <v>8010</v>
      </c>
    </row>
    <row r="635" spans="1:26" s="187" customFormat="1" ht="24.75" customHeight="1" x14ac:dyDescent="0.2">
      <c r="A635" s="171" t="s">
        <v>8396</v>
      </c>
      <c r="B635" s="175">
        <v>691916006</v>
      </c>
      <c r="C635" s="171" t="s">
        <v>2854</v>
      </c>
      <c r="D635" s="171" t="s">
        <v>2871</v>
      </c>
      <c r="E635" s="171" t="s">
        <v>27</v>
      </c>
      <c r="F635" s="171" t="s">
        <v>2872</v>
      </c>
      <c r="G635" s="171" t="s">
        <v>29</v>
      </c>
      <c r="H635" s="171">
        <v>0</v>
      </c>
      <c r="I635" s="171">
        <v>0</v>
      </c>
      <c r="J635" s="171" t="s">
        <v>3719</v>
      </c>
      <c r="K635" s="171" t="s">
        <v>3720</v>
      </c>
      <c r="L635" s="171" t="s">
        <v>51</v>
      </c>
      <c r="M635" s="171" t="s">
        <v>2195</v>
      </c>
      <c r="N635" s="171">
        <v>0</v>
      </c>
      <c r="O635" s="171">
        <v>0</v>
      </c>
      <c r="P635" s="171">
        <v>0</v>
      </c>
      <c r="Q635" s="171">
        <v>91001</v>
      </c>
      <c r="R635" s="171" t="s">
        <v>3721</v>
      </c>
      <c r="S635" s="172">
        <v>38159</v>
      </c>
      <c r="T635" s="171">
        <v>7132</v>
      </c>
      <c r="U635" s="173">
        <v>5056871</v>
      </c>
      <c r="V635" s="173">
        <v>5203532</v>
      </c>
      <c r="W635" s="174">
        <v>44255</v>
      </c>
      <c r="X635" s="175" t="s">
        <v>7879</v>
      </c>
      <c r="Y635" s="175" t="s">
        <v>7880</v>
      </c>
      <c r="Z635" s="175" t="s">
        <v>8054</v>
      </c>
    </row>
    <row r="636" spans="1:26" s="187" customFormat="1" ht="24.75" customHeight="1" x14ac:dyDescent="0.2">
      <c r="A636" s="171" t="s">
        <v>8629</v>
      </c>
      <c r="B636" s="175">
        <v>691512002</v>
      </c>
      <c r="C636" s="171" t="s">
        <v>2854</v>
      </c>
      <c r="D636" s="171" t="s">
        <v>2871</v>
      </c>
      <c r="E636" s="171" t="s">
        <v>27</v>
      </c>
      <c r="F636" s="171" t="s">
        <v>2872</v>
      </c>
      <c r="G636" s="171" t="s">
        <v>29</v>
      </c>
      <c r="H636" s="171">
        <v>0</v>
      </c>
      <c r="I636" s="171">
        <v>0</v>
      </c>
      <c r="J636" s="171" t="s">
        <v>3140</v>
      </c>
      <c r="K636" s="171" t="s">
        <v>3141</v>
      </c>
      <c r="L636" s="171" t="s">
        <v>344</v>
      </c>
      <c r="M636" s="171" t="s">
        <v>1736</v>
      </c>
      <c r="N636" s="171">
        <v>0</v>
      </c>
      <c r="O636" s="171">
        <v>0</v>
      </c>
      <c r="P636" s="171">
        <v>0</v>
      </c>
      <c r="Q636" s="171" t="s">
        <v>3142</v>
      </c>
      <c r="R636" s="171" t="s">
        <v>620</v>
      </c>
      <c r="S636" s="172">
        <v>38159</v>
      </c>
      <c r="T636" s="171">
        <v>7137</v>
      </c>
      <c r="U636" s="173">
        <v>6851245</v>
      </c>
      <c r="V636" s="173">
        <v>6851245</v>
      </c>
      <c r="W636" s="174">
        <v>44255</v>
      </c>
      <c r="X636" s="175" t="s">
        <v>7879</v>
      </c>
      <c r="Y636" s="175" t="s">
        <v>7880</v>
      </c>
      <c r="Z636" s="175" t="s">
        <v>7913</v>
      </c>
    </row>
    <row r="637" spans="1:26" s="187" customFormat="1" ht="24.75" customHeight="1" x14ac:dyDescent="0.2">
      <c r="A637" s="171" t="s">
        <v>8397</v>
      </c>
      <c r="B637" s="175">
        <v>690103001</v>
      </c>
      <c r="C637" s="171" t="s">
        <v>2854</v>
      </c>
      <c r="D637" s="171" t="s">
        <v>2871</v>
      </c>
      <c r="E637" s="171" t="s">
        <v>27</v>
      </c>
      <c r="F637" s="171" t="s">
        <v>2872</v>
      </c>
      <c r="G637" s="171" t="s">
        <v>29</v>
      </c>
      <c r="H637" s="171">
        <v>0</v>
      </c>
      <c r="I637" s="171">
        <v>0</v>
      </c>
      <c r="J637" s="171" t="s">
        <v>3309</v>
      </c>
      <c r="K637" s="171" t="s">
        <v>3310</v>
      </c>
      <c r="L637" s="171" t="s">
        <v>618</v>
      </c>
      <c r="M637" s="171" t="s">
        <v>2572</v>
      </c>
      <c r="N637" s="171">
        <v>0</v>
      </c>
      <c r="O637" s="171">
        <v>0</v>
      </c>
      <c r="P637" s="171">
        <v>0</v>
      </c>
      <c r="Q637" s="171">
        <v>91001</v>
      </c>
      <c r="R637" s="171" t="s">
        <v>2875</v>
      </c>
      <c r="S637" s="172">
        <v>38159</v>
      </c>
      <c r="T637" s="171">
        <v>7138</v>
      </c>
      <c r="U637" s="173">
        <v>9524203</v>
      </c>
      <c r="V637" s="173">
        <v>9800427</v>
      </c>
      <c r="W637" s="174">
        <v>44255</v>
      </c>
      <c r="X637" s="175" t="s">
        <v>7879</v>
      </c>
      <c r="Y637" s="175" t="s">
        <v>7880</v>
      </c>
      <c r="Z637" s="175" t="s">
        <v>187</v>
      </c>
    </row>
    <row r="638" spans="1:26" s="187" customFormat="1" ht="24.75" customHeight="1" x14ac:dyDescent="0.2">
      <c r="A638" s="171" t="s">
        <v>8398</v>
      </c>
      <c r="B638" s="175">
        <v>691405001</v>
      </c>
      <c r="C638" s="171" t="s">
        <v>2854</v>
      </c>
      <c r="D638" s="171" t="s">
        <v>3908</v>
      </c>
      <c r="E638" s="171" t="s">
        <v>1700</v>
      </c>
      <c r="F638" s="171" t="s">
        <v>3909</v>
      </c>
      <c r="G638" s="171" t="s">
        <v>29</v>
      </c>
      <c r="H638" s="171">
        <v>0</v>
      </c>
      <c r="I638" s="171">
        <v>0</v>
      </c>
      <c r="J638" s="171" t="s">
        <v>3910</v>
      </c>
      <c r="K638" s="171" t="s">
        <v>6204</v>
      </c>
      <c r="L638" s="171" t="s">
        <v>6168</v>
      </c>
      <c r="M638" s="171" t="s">
        <v>4342</v>
      </c>
      <c r="N638" s="171" t="s">
        <v>6205</v>
      </c>
      <c r="O638" s="171">
        <v>0</v>
      </c>
      <c r="P638" s="171">
        <v>0</v>
      </c>
      <c r="Q638" s="171">
        <v>91001</v>
      </c>
      <c r="R638" s="171" t="s">
        <v>3269</v>
      </c>
      <c r="S638" s="172">
        <v>37970</v>
      </c>
      <c r="T638" s="171">
        <v>7139</v>
      </c>
      <c r="U638" s="173">
        <v>5056871</v>
      </c>
      <c r="V638" s="173">
        <v>10113742</v>
      </c>
      <c r="W638" s="174">
        <v>44255</v>
      </c>
      <c r="X638" s="175" t="s">
        <v>7879</v>
      </c>
      <c r="Y638" s="175" t="s">
        <v>7880</v>
      </c>
      <c r="Z638" s="175" t="s">
        <v>7981</v>
      </c>
    </row>
    <row r="639" spans="1:26" s="187" customFormat="1" ht="24.75" customHeight="1" x14ac:dyDescent="0.2">
      <c r="A639" s="171" t="s">
        <v>8399</v>
      </c>
      <c r="B639" s="175">
        <v>650165500</v>
      </c>
      <c r="C639" s="171" t="s">
        <v>2690</v>
      </c>
      <c r="D639" s="171" t="s">
        <v>2691</v>
      </c>
      <c r="E639" s="171" t="s">
        <v>27</v>
      </c>
      <c r="F639" s="171" t="s">
        <v>2692</v>
      </c>
      <c r="G639" s="171" t="s">
        <v>2693</v>
      </c>
      <c r="H639" s="171" t="s">
        <v>1571</v>
      </c>
      <c r="I639" s="171" t="s">
        <v>2694</v>
      </c>
      <c r="J639" s="171" t="s">
        <v>2695</v>
      </c>
      <c r="K639" s="171" t="s">
        <v>6596</v>
      </c>
      <c r="L639" s="171" t="s">
        <v>344</v>
      </c>
      <c r="M639" s="171" t="s">
        <v>1108</v>
      </c>
      <c r="N639" s="171" t="s">
        <v>6499</v>
      </c>
      <c r="O639" s="171" t="s">
        <v>6597</v>
      </c>
      <c r="P639" s="171">
        <v>0</v>
      </c>
      <c r="Q639" s="171">
        <v>93401</v>
      </c>
      <c r="R639" s="171" t="s">
        <v>7059</v>
      </c>
      <c r="S639" s="172">
        <v>0</v>
      </c>
      <c r="T639" s="171">
        <v>7141</v>
      </c>
      <c r="U639" s="173">
        <v>3177987</v>
      </c>
      <c r="V639" s="173">
        <v>6355974</v>
      </c>
      <c r="W639" s="174">
        <v>44255</v>
      </c>
      <c r="X639" s="175" t="s">
        <v>7879</v>
      </c>
      <c r="Y639" s="175" t="s">
        <v>7880</v>
      </c>
      <c r="Z639" s="175" t="s">
        <v>162</v>
      </c>
    </row>
    <row r="640" spans="1:26" s="187" customFormat="1" ht="24.75" customHeight="1" x14ac:dyDescent="0.2">
      <c r="A640" s="171" t="s">
        <v>8399</v>
      </c>
      <c r="B640" s="175">
        <v>650165500</v>
      </c>
      <c r="C640" s="171" t="s">
        <v>2690</v>
      </c>
      <c r="D640" s="171" t="s">
        <v>2691</v>
      </c>
      <c r="E640" s="171" t="s">
        <v>27</v>
      </c>
      <c r="F640" s="171" t="s">
        <v>2692</v>
      </c>
      <c r="G640" s="171" t="s">
        <v>2693</v>
      </c>
      <c r="H640" s="171" t="s">
        <v>1571</v>
      </c>
      <c r="I640" s="171" t="s">
        <v>2694</v>
      </c>
      <c r="J640" s="171" t="s">
        <v>2695</v>
      </c>
      <c r="K640" s="171" t="s">
        <v>6596</v>
      </c>
      <c r="L640" s="171" t="s">
        <v>344</v>
      </c>
      <c r="M640" s="171" t="s">
        <v>1108</v>
      </c>
      <c r="N640" s="171" t="s">
        <v>6499</v>
      </c>
      <c r="O640" s="171" t="s">
        <v>6597</v>
      </c>
      <c r="P640" s="171">
        <v>0</v>
      </c>
      <c r="Q640" s="171">
        <v>93401</v>
      </c>
      <c r="R640" s="171" t="s">
        <v>7059</v>
      </c>
      <c r="S640" s="172">
        <v>0</v>
      </c>
      <c r="T640" s="171">
        <v>7141</v>
      </c>
      <c r="U640" s="173">
        <v>19126753</v>
      </c>
      <c r="V640" s="173">
        <v>28263347</v>
      </c>
      <c r="W640" s="174">
        <v>44255</v>
      </c>
      <c r="X640" s="175" t="s">
        <v>7879</v>
      </c>
      <c r="Y640" s="175" t="s">
        <v>7880</v>
      </c>
      <c r="Z640" s="175" t="s">
        <v>7913</v>
      </c>
    </row>
    <row r="641" spans="1:26" s="187" customFormat="1" ht="24.75" customHeight="1" x14ac:dyDescent="0.2">
      <c r="A641" s="171" t="s">
        <v>8399</v>
      </c>
      <c r="B641" s="175">
        <v>650165500</v>
      </c>
      <c r="C641" s="171" t="s">
        <v>2690</v>
      </c>
      <c r="D641" s="171" t="s">
        <v>2691</v>
      </c>
      <c r="E641" s="171" t="s">
        <v>27</v>
      </c>
      <c r="F641" s="171" t="s">
        <v>2692</v>
      </c>
      <c r="G641" s="171" t="s">
        <v>2693</v>
      </c>
      <c r="H641" s="171" t="s">
        <v>1571</v>
      </c>
      <c r="I641" s="171" t="s">
        <v>2694</v>
      </c>
      <c r="J641" s="171" t="s">
        <v>2695</v>
      </c>
      <c r="K641" s="171" t="s">
        <v>6596</v>
      </c>
      <c r="L641" s="171" t="s">
        <v>344</v>
      </c>
      <c r="M641" s="171" t="s">
        <v>1108</v>
      </c>
      <c r="N641" s="171" t="s">
        <v>6499</v>
      </c>
      <c r="O641" s="171" t="s">
        <v>6597</v>
      </c>
      <c r="P641" s="171">
        <v>0</v>
      </c>
      <c r="Q641" s="171">
        <v>93401</v>
      </c>
      <c r="R641" s="171" t="s">
        <v>7059</v>
      </c>
      <c r="S641" s="172">
        <v>0</v>
      </c>
      <c r="T641" s="171">
        <v>7141</v>
      </c>
      <c r="U641" s="173">
        <v>17832849</v>
      </c>
      <c r="V641" s="173">
        <v>25687389</v>
      </c>
      <c r="W641" s="174">
        <v>44255</v>
      </c>
      <c r="X641" s="175" t="s">
        <v>7879</v>
      </c>
      <c r="Y641" s="175" t="s">
        <v>7880</v>
      </c>
      <c r="Z641" s="175" t="s">
        <v>7903</v>
      </c>
    </row>
    <row r="642" spans="1:26" s="187" customFormat="1" ht="24.75" customHeight="1" x14ac:dyDescent="0.2">
      <c r="A642" s="171" t="s">
        <v>8399</v>
      </c>
      <c r="B642" s="175">
        <v>650165500</v>
      </c>
      <c r="C642" s="171" t="s">
        <v>2690</v>
      </c>
      <c r="D642" s="171" t="s">
        <v>2691</v>
      </c>
      <c r="E642" s="171" t="s">
        <v>27</v>
      </c>
      <c r="F642" s="171" t="s">
        <v>2692</v>
      </c>
      <c r="G642" s="171" t="s">
        <v>2693</v>
      </c>
      <c r="H642" s="171" t="s">
        <v>1571</v>
      </c>
      <c r="I642" s="171" t="s">
        <v>2694</v>
      </c>
      <c r="J642" s="171" t="s">
        <v>2695</v>
      </c>
      <c r="K642" s="171" t="s">
        <v>6596</v>
      </c>
      <c r="L642" s="171" t="s">
        <v>344</v>
      </c>
      <c r="M642" s="171" t="s">
        <v>1108</v>
      </c>
      <c r="N642" s="171" t="s">
        <v>6499</v>
      </c>
      <c r="O642" s="171" t="s">
        <v>6597</v>
      </c>
      <c r="P642" s="171">
        <v>0</v>
      </c>
      <c r="Q642" s="171">
        <v>93401</v>
      </c>
      <c r="R642" s="171" t="s">
        <v>7059</v>
      </c>
      <c r="S642" s="172">
        <v>0</v>
      </c>
      <c r="T642" s="171">
        <v>7141</v>
      </c>
      <c r="U642" s="173">
        <v>18622510</v>
      </c>
      <c r="V642" s="173">
        <v>61918700</v>
      </c>
      <c r="W642" s="174">
        <v>44255</v>
      </c>
      <c r="X642" s="175" t="s">
        <v>7879</v>
      </c>
      <c r="Y642" s="175" t="s">
        <v>7880</v>
      </c>
      <c r="Z642" s="175" t="s">
        <v>7991</v>
      </c>
    </row>
    <row r="643" spans="1:26" s="187" customFormat="1" ht="24.75" customHeight="1" x14ac:dyDescent="0.2">
      <c r="A643" s="171" t="s">
        <v>8399</v>
      </c>
      <c r="B643" s="175">
        <v>650165500</v>
      </c>
      <c r="C643" s="171" t="s">
        <v>2690</v>
      </c>
      <c r="D643" s="171" t="s">
        <v>2691</v>
      </c>
      <c r="E643" s="171" t="s">
        <v>27</v>
      </c>
      <c r="F643" s="171" t="s">
        <v>2692</v>
      </c>
      <c r="G643" s="171" t="s">
        <v>2693</v>
      </c>
      <c r="H643" s="171" t="s">
        <v>1571</v>
      </c>
      <c r="I643" s="171" t="s">
        <v>2694</v>
      </c>
      <c r="J643" s="171" t="s">
        <v>2695</v>
      </c>
      <c r="K643" s="171" t="s">
        <v>6596</v>
      </c>
      <c r="L643" s="171" t="s">
        <v>344</v>
      </c>
      <c r="M643" s="171" t="s">
        <v>1108</v>
      </c>
      <c r="N643" s="171" t="s">
        <v>6499</v>
      </c>
      <c r="O643" s="171" t="s">
        <v>6597</v>
      </c>
      <c r="P643" s="171">
        <v>0</v>
      </c>
      <c r="Q643" s="171">
        <v>93401</v>
      </c>
      <c r="R643" s="171" t="s">
        <v>7059</v>
      </c>
      <c r="S643" s="172">
        <v>0</v>
      </c>
      <c r="T643" s="171">
        <v>7141</v>
      </c>
      <c r="U643" s="173">
        <v>9138924</v>
      </c>
      <c r="V643" s="173">
        <v>23578424</v>
      </c>
      <c r="W643" s="174">
        <v>44255</v>
      </c>
      <c r="X643" s="175" t="s">
        <v>7879</v>
      </c>
      <c r="Y643" s="175" t="s">
        <v>7880</v>
      </c>
      <c r="Z643" s="175" t="s">
        <v>7965</v>
      </c>
    </row>
    <row r="644" spans="1:26" s="187" customFormat="1" ht="24.75" customHeight="1" x14ac:dyDescent="0.2">
      <c r="A644" s="171" t="s">
        <v>8400</v>
      </c>
      <c r="B644" s="175">
        <v>692101006</v>
      </c>
      <c r="C644" s="171" t="s">
        <v>2854</v>
      </c>
      <c r="D644" s="171" t="s">
        <v>2871</v>
      </c>
      <c r="E644" s="171" t="s">
        <v>27</v>
      </c>
      <c r="F644" s="171" t="s">
        <v>2976</v>
      </c>
      <c r="G644" s="171" t="s">
        <v>29</v>
      </c>
      <c r="H644" s="171">
        <v>0</v>
      </c>
      <c r="I644" s="171">
        <v>0</v>
      </c>
      <c r="J644" s="171" t="s">
        <v>3576</v>
      </c>
      <c r="K644" s="171" t="s">
        <v>3577</v>
      </c>
      <c r="L644" s="171" t="s">
        <v>6166</v>
      </c>
      <c r="M644" s="171" t="s">
        <v>2838</v>
      </c>
      <c r="N644" s="171" t="s">
        <v>6419</v>
      </c>
      <c r="O644" s="171" t="s">
        <v>6420</v>
      </c>
      <c r="P644" s="171">
        <v>0</v>
      </c>
      <c r="Q644" s="171">
        <v>91001</v>
      </c>
      <c r="R644" s="171" t="s">
        <v>2875</v>
      </c>
      <c r="S644" s="172">
        <v>37970</v>
      </c>
      <c r="T644" s="171">
        <v>7143</v>
      </c>
      <c r="U644" s="173">
        <v>6851245</v>
      </c>
      <c r="V644" s="173">
        <v>7049947</v>
      </c>
      <c r="W644" s="174">
        <v>44255</v>
      </c>
      <c r="X644" s="175" t="s">
        <v>7879</v>
      </c>
      <c r="Y644" s="175" t="s">
        <v>7880</v>
      </c>
      <c r="Z644" s="175" t="s">
        <v>7881</v>
      </c>
    </row>
    <row r="645" spans="1:26" s="187" customFormat="1" ht="24.75" customHeight="1" x14ac:dyDescent="0.2">
      <c r="A645" s="171" t="s">
        <v>8401</v>
      </c>
      <c r="B645" s="175" t="s">
        <v>7873</v>
      </c>
      <c r="C645" s="171" t="s">
        <v>2745</v>
      </c>
      <c r="D645" s="171" t="s">
        <v>5926</v>
      </c>
      <c r="E645" s="171" t="s">
        <v>27</v>
      </c>
      <c r="F645" s="171" t="s">
        <v>5927</v>
      </c>
      <c r="G645" s="171" t="s">
        <v>29</v>
      </c>
      <c r="H645" s="171">
        <v>0</v>
      </c>
      <c r="I645" s="171">
        <v>0</v>
      </c>
      <c r="J645" s="171" t="s">
        <v>6700</v>
      </c>
      <c r="K645" s="171" t="s">
        <v>5931</v>
      </c>
      <c r="L645" s="171" t="s">
        <v>6222</v>
      </c>
      <c r="M645" s="171" t="s">
        <v>881</v>
      </c>
      <c r="N645" s="171" t="s">
        <v>5932</v>
      </c>
      <c r="O645" s="171">
        <v>0</v>
      </c>
      <c r="P645" s="171">
        <v>0</v>
      </c>
      <c r="Q645" s="171">
        <v>91001</v>
      </c>
      <c r="R645" s="171" t="s">
        <v>607</v>
      </c>
      <c r="S645" s="172">
        <v>38266</v>
      </c>
      <c r="T645" s="171">
        <v>7145</v>
      </c>
      <c r="U645" s="173">
        <v>11255306</v>
      </c>
      <c r="V645" s="173">
        <v>22510612</v>
      </c>
      <c r="W645" s="174">
        <v>44255</v>
      </c>
      <c r="X645" s="175" t="s">
        <v>7879</v>
      </c>
      <c r="Y645" s="175" t="s">
        <v>7880</v>
      </c>
      <c r="Z645" s="175" t="s">
        <v>7958</v>
      </c>
    </row>
    <row r="646" spans="1:26" s="187" customFormat="1" ht="24.75" customHeight="1" x14ac:dyDescent="0.2">
      <c r="A646" s="171" t="s">
        <v>8402</v>
      </c>
      <c r="B646" s="175">
        <v>652115705</v>
      </c>
      <c r="C646" s="171" t="s">
        <v>4313</v>
      </c>
      <c r="D646" s="171" t="s">
        <v>4428</v>
      </c>
      <c r="E646" s="171" t="s">
        <v>8229</v>
      </c>
      <c r="F646" s="171" t="s">
        <v>4429</v>
      </c>
      <c r="G646" s="171" t="s">
        <v>8230</v>
      </c>
      <c r="H646" s="171" t="s">
        <v>186</v>
      </c>
      <c r="I646" s="171" t="s">
        <v>8231</v>
      </c>
      <c r="J646" s="171" t="s">
        <v>4430</v>
      </c>
      <c r="K646" s="171" t="s">
        <v>4431</v>
      </c>
      <c r="L646" s="171" t="s">
        <v>344</v>
      </c>
      <c r="M646" s="171" t="s">
        <v>3981</v>
      </c>
      <c r="N646" s="171" t="s">
        <v>4432</v>
      </c>
      <c r="O646" s="171">
        <v>0</v>
      </c>
      <c r="P646" s="171">
        <v>0</v>
      </c>
      <c r="Q646" s="171" t="s">
        <v>419</v>
      </c>
      <c r="R646" s="171" t="s">
        <v>7070</v>
      </c>
      <c r="S646" s="172">
        <v>38228</v>
      </c>
      <c r="T646" s="171">
        <v>7146</v>
      </c>
      <c r="U646" s="173">
        <v>25027990</v>
      </c>
      <c r="V646" s="173">
        <v>48788082</v>
      </c>
      <c r="W646" s="174">
        <v>44255</v>
      </c>
      <c r="X646" s="175" t="s">
        <v>7879</v>
      </c>
      <c r="Y646" s="175" t="s">
        <v>7880</v>
      </c>
      <c r="Z646" s="175" t="s">
        <v>7935</v>
      </c>
    </row>
    <row r="647" spans="1:26" s="187" customFormat="1" ht="24.75" customHeight="1" x14ac:dyDescent="0.2">
      <c r="A647" s="171" t="s">
        <v>8403</v>
      </c>
      <c r="B647" s="175">
        <v>691104001</v>
      </c>
      <c r="C647" s="171" t="s">
        <v>2854</v>
      </c>
      <c r="D647" s="171" t="s">
        <v>2871</v>
      </c>
      <c r="E647" s="171" t="s">
        <v>27</v>
      </c>
      <c r="F647" s="171" t="s">
        <v>2976</v>
      </c>
      <c r="G647" s="171" t="s">
        <v>29</v>
      </c>
      <c r="H647" s="171">
        <v>0</v>
      </c>
      <c r="I647" s="171">
        <v>0</v>
      </c>
      <c r="J647" s="171" t="s">
        <v>4029</v>
      </c>
      <c r="K647" s="171" t="s">
        <v>4030</v>
      </c>
      <c r="L647" s="171" t="s">
        <v>6171</v>
      </c>
      <c r="M647" s="171" t="s">
        <v>4031</v>
      </c>
      <c r="N647" s="171" t="s">
        <v>6297</v>
      </c>
      <c r="O647" s="171" t="s">
        <v>6298</v>
      </c>
      <c r="P647" s="171">
        <v>0</v>
      </c>
      <c r="Q647" s="171">
        <v>91001</v>
      </c>
      <c r="R647" s="171" t="s">
        <v>607</v>
      </c>
      <c r="S647" s="172">
        <v>38287</v>
      </c>
      <c r="T647" s="171">
        <v>7147</v>
      </c>
      <c r="U647" s="173">
        <v>9014796</v>
      </c>
      <c r="V647" s="173">
        <v>9276246</v>
      </c>
      <c r="W647" s="174">
        <v>44255</v>
      </c>
      <c r="X647" s="175" t="s">
        <v>7879</v>
      </c>
      <c r="Y647" s="175" t="s">
        <v>7880</v>
      </c>
      <c r="Z647" s="175" t="s">
        <v>7899</v>
      </c>
    </row>
    <row r="648" spans="1:26" s="187" customFormat="1" ht="24.75" customHeight="1" x14ac:dyDescent="0.2">
      <c r="A648" s="171" t="s">
        <v>8631</v>
      </c>
      <c r="B648" s="175" t="s">
        <v>8630</v>
      </c>
      <c r="C648" s="171" t="s">
        <v>5372</v>
      </c>
      <c r="D648" s="171" t="s">
        <v>5480</v>
      </c>
      <c r="E648" s="171" t="s">
        <v>6727</v>
      </c>
      <c r="F648" s="171" t="s">
        <v>5481</v>
      </c>
      <c r="G648" s="171" t="s">
        <v>5482</v>
      </c>
      <c r="H648" s="171" t="s">
        <v>5483</v>
      </c>
      <c r="I648" s="171" t="s">
        <v>5484</v>
      </c>
      <c r="J648" s="171" t="s">
        <v>5485</v>
      </c>
      <c r="K648" s="171" t="s">
        <v>5486</v>
      </c>
      <c r="L648" s="171" t="s">
        <v>6171</v>
      </c>
      <c r="M648" s="171" t="s">
        <v>1013</v>
      </c>
      <c r="N648" s="171" t="s">
        <v>6728</v>
      </c>
      <c r="O648" s="171" t="s">
        <v>6729</v>
      </c>
      <c r="P648" s="171">
        <v>0</v>
      </c>
      <c r="Q648" s="171" t="s">
        <v>419</v>
      </c>
      <c r="R648" s="171" t="s">
        <v>6730</v>
      </c>
      <c r="S648" s="172">
        <v>38376</v>
      </c>
      <c r="T648" s="171">
        <v>7154</v>
      </c>
      <c r="U648" s="173">
        <v>0</v>
      </c>
      <c r="V648" s="173">
        <v>0</v>
      </c>
      <c r="W648" s="174">
        <v>44255</v>
      </c>
      <c r="X648" s="175" t="s">
        <v>7879</v>
      </c>
      <c r="Y648" s="175" t="s">
        <v>7880</v>
      </c>
      <c r="Z648" s="175" t="s">
        <v>7899</v>
      </c>
    </row>
    <row r="649" spans="1:26" s="187" customFormat="1" ht="24.75" customHeight="1" x14ac:dyDescent="0.2">
      <c r="A649" s="171" t="s">
        <v>8404</v>
      </c>
      <c r="B649" s="175">
        <v>652041302</v>
      </c>
      <c r="C649" s="171" t="s">
        <v>1566</v>
      </c>
      <c r="D649" s="171" t="s">
        <v>1710</v>
      </c>
      <c r="E649" s="171" t="s">
        <v>7720</v>
      </c>
      <c r="F649" s="171" t="s">
        <v>1711</v>
      </c>
      <c r="G649" s="171" t="s">
        <v>29</v>
      </c>
      <c r="H649" s="171" t="s">
        <v>3496</v>
      </c>
      <c r="I649" s="171" t="s">
        <v>29</v>
      </c>
      <c r="J649" s="171" t="s">
        <v>1712</v>
      </c>
      <c r="K649" s="171" t="s">
        <v>8667</v>
      </c>
      <c r="L649" s="171" t="s">
        <v>6172</v>
      </c>
      <c r="M649" s="171" t="s">
        <v>1113</v>
      </c>
      <c r="N649" s="171" t="s">
        <v>6494</v>
      </c>
      <c r="O649" s="171" t="s">
        <v>1713</v>
      </c>
      <c r="P649" s="171">
        <v>0</v>
      </c>
      <c r="Q649" s="171">
        <v>93401</v>
      </c>
      <c r="R649" s="171" t="s">
        <v>7651</v>
      </c>
      <c r="S649" s="172">
        <v>38412</v>
      </c>
      <c r="T649" s="171">
        <v>7158</v>
      </c>
      <c r="U649" s="173">
        <v>18424730</v>
      </c>
      <c r="V649" s="173">
        <v>34017758</v>
      </c>
      <c r="W649" s="174">
        <v>44255</v>
      </c>
      <c r="X649" s="175" t="s">
        <v>7879</v>
      </c>
      <c r="Y649" s="175" t="s">
        <v>7880</v>
      </c>
      <c r="Z649" s="175" t="s">
        <v>7924</v>
      </c>
    </row>
    <row r="650" spans="1:26" s="187" customFormat="1" ht="24.75" customHeight="1" x14ac:dyDescent="0.2">
      <c r="A650" s="171" t="s">
        <v>8404</v>
      </c>
      <c r="B650" s="175">
        <v>652041302</v>
      </c>
      <c r="C650" s="171" t="s">
        <v>1566</v>
      </c>
      <c r="D650" s="171" t="s">
        <v>1710</v>
      </c>
      <c r="E650" s="171" t="s">
        <v>7720</v>
      </c>
      <c r="F650" s="171" t="s">
        <v>1711</v>
      </c>
      <c r="G650" s="171" t="s">
        <v>29</v>
      </c>
      <c r="H650" s="171" t="s">
        <v>3496</v>
      </c>
      <c r="I650" s="171" t="s">
        <v>29</v>
      </c>
      <c r="J650" s="171" t="s">
        <v>1712</v>
      </c>
      <c r="K650" s="171" t="s">
        <v>8667</v>
      </c>
      <c r="L650" s="171" t="s">
        <v>6172</v>
      </c>
      <c r="M650" s="171" t="s">
        <v>1113</v>
      </c>
      <c r="N650" s="171" t="s">
        <v>6494</v>
      </c>
      <c r="O650" s="171" t="s">
        <v>1713</v>
      </c>
      <c r="P650" s="171">
        <v>0</v>
      </c>
      <c r="Q650" s="171">
        <v>93401</v>
      </c>
      <c r="R650" s="171" t="s">
        <v>7651</v>
      </c>
      <c r="S650" s="172">
        <v>38412</v>
      </c>
      <c r="T650" s="171">
        <v>7158</v>
      </c>
      <c r="U650" s="173">
        <v>15100321</v>
      </c>
      <c r="V650" s="173">
        <v>22882522</v>
      </c>
      <c r="W650" s="174">
        <v>44255</v>
      </c>
      <c r="X650" s="175" t="s">
        <v>7879</v>
      </c>
      <c r="Y650" s="175" t="s">
        <v>7880</v>
      </c>
      <c r="Z650" s="175" t="s">
        <v>7938</v>
      </c>
    </row>
    <row r="651" spans="1:26" s="187" customFormat="1" ht="24.75" customHeight="1" x14ac:dyDescent="0.2">
      <c r="A651" s="171" t="s">
        <v>8405</v>
      </c>
      <c r="B651" s="175">
        <v>653932502</v>
      </c>
      <c r="C651" s="171" t="s">
        <v>81</v>
      </c>
      <c r="D651" s="171" t="s">
        <v>583</v>
      </c>
      <c r="E651" s="171" t="s">
        <v>6252</v>
      </c>
      <c r="F651" s="171" t="s">
        <v>584</v>
      </c>
      <c r="G651" s="171" t="s">
        <v>6253</v>
      </c>
      <c r="H651" s="171" t="s">
        <v>186</v>
      </c>
      <c r="I651" s="171" t="s">
        <v>6254</v>
      </c>
      <c r="J651" s="171" t="s">
        <v>6253</v>
      </c>
      <c r="K651" s="171" t="s">
        <v>585</v>
      </c>
      <c r="L651" s="171" t="s">
        <v>898</v>
      </c>
      <c r="M651" s="171" t="s">
        <v>1833</v>
      </c>
      <c r="N651" s="171">
        <v>0</v>
      </c>
      <c r="O651" s="171">
        <v>0</v>
      </c>
      <c r="P651" s="171">
        <v>0</v>
      </c>
      <c r="Q651" s="171" t="s">
        <v>419</v>
      </c>
      <c r="R651" s="171" t="s">
        <v>586</v>
      </c>
      <c r="S651" s="172">
        <v>38414</v>
      </c>
      <c r="T651" s="171">
        <v>7159</v>
      </c>
      <c r="U651" s="173">
        <v>5335849</v>
      </c>
      <c r="V651" s="173">
        <v>42958710</v>
      </c>
      <c r="W651" s="174">
        <v>44255</v>
      </c>
      <c r="X651" s="175" t="s">
        <v>7879</v>
      </c>
      <c r="Y651" s="175" t="s">
        <v>7880</v>
      </c>
      <c r="Z651" s="175" t="s">
        <v>7882</v>
      </c>
    </row>
    <row r="652" spans="1:26" s="187" customFormat="1" ht="24.75" customHeight="1" x14ac:dyDescent="0.2">
      <c r="A652" s="171" t="s">
        <v>8406</v>
      </c>
      <c r="B652" s="175">
        <v>712091002</v>
      </c>
      <c r="C652" s="171" t="s">
        <v>81</v>
      </c>
      <c r="D652" s="171" t="s">
        <v>666</v>
      </c>
      <c r="E652" s="171" t="s">
        <v>7082</v>
      </c>
      <c r="F652" s="171" t="s">
        <v>667</v>
      </c>
      <c r="G652" s="171" t="s">
        <v>7083</v>
      </c>
      <c r="H652" s="171" t="s">
        <v>668</v>
      </c>
      <c r="I652" s="171" t="s">
        <v>669</v>
      </c>
      <c r="J652" s="171" t="s">
        <v>6810</v>
      </c>
      <c r="K652" s="171" t="s">
        <v>670</v>
      </c>
      <c r="L652" s="171" t="s">
        <v>50</v>
      </c>
      <c r="M652" s="171" t="s">
        <v>671</v>
      </c>
      <c r="N652" s="171" t="s">
        <v>673</v>
      </c>
      <c r="O652" s="171" t="s">
        <v>6811</v>
      </c>
      <c r="P652" s="171">
        <v>0</v>
      </c>
      <c r="Q652" s="171" t="s">
        <v>419</v>
      </c>
      <c r="R652" s="171" t="s">
        <v>7164</v>
      </c>
      <c r="S652" s="172">
        <v>38344</v>
      </c>
      <c r="T652" s="171">
        <v>7160</v>
      </c>
      <c r="U652" s="173">
        <v>27093538</v>
      </c>
      <c r="V652" s="173">
        <v>35322421</v>
      </c>
      <c r="W652" s="174">
        <v>44255</v>
      </c>
      <c r="X652" s="175" t="s">
        <v>7879</v>
      </c>
      <c r="Y652" s="175" t="s">
        <v>7880</v>
      </c>
      <c r="Z652" s="175" t="s">
        <v>7882</v>
      </c>
    </row>
    <row r="653" spans="1:26" s="187" customFormat="1" ht="24.75" customHeight="1" x14ac:dyDescent="0.2">
      <c r="A653" s="171" t="s">
        <v>8406</v>
      </c>
      <c r="B653" s="175">
        <v>712091002</v>
      </c>
      <c r="C653" s="171" t="s">
        <v>81</v>
      </c>
      <c r="D653" s="171" t="s">
        <v>666</v>
      </c>
      <c r="E653" s="171" t="s">
        <v>7082</v>
      </c>
      <c r="F653" s="171" t="s">
        <v>667</v>
      </c>
      <c r="G653" s="171" t="s">
        <v>7083</v>
      </c>
      <c r="H653" s="171" t="s">
        <v>668</v>
      </c>
      <c r="I653" s="171" t="s">
        <v>669</v>
      </c>
      <c r="J653" s="171" t="s">
        <v>6810</v>
      </c>
      <c r="K653" s="171" t="s">
        <v>670</v>
      </c>
      <c r="L653" s="171" t="s">
        <v>50</v>
      </c>
      <c r="M653" s="171" t="s">
        <v>671</v>
      </c>
      <c r="N653" s="171" t="s">
        <v>673</v>
      </c>
      <c r="O653" s="171" t="s">
        <v>6811</v>
      </c>
      <c r="P653" s="171">
        <v>0</v>
      </c>
      <c r="Q653" s="171" t="s">
        <v>419</v>
      </c>
      <c r="R653" s="171" t="s">
        <v>7164</v>
      </c>
      <c r="S653" s="172">
        <v>38344</v>
      </c>
      <c r="T653" s="171">
        <v>7160</v>
      </c>
      <c r="U653" s="173">
        <v>5810956</v>
      </c>
      <c r="V653" s="173">
        <v>26505069</v>
      </c>
      <c r="W653" s="174">
        <v>44255</v>
      </c>
      <c r="X653" s="175" t="s">
        <v>7879</v>
      </c>
      <c r="Y653" s="175" t="s">
        <v>7880</v>
      </c>
      <c r="Z653" s="175" t="s">
        <v>8057</v>
      </c>
    </row>
    <row r="654" spans="1:26" s="187" customFormat="1" ht="24.75" customHeight="1" x14ac:dyDescent="0.2">
      <c r="A654" s="171" t="s">
        <v>8406</v>
      </c>
      <c r="B654" s="175">
        <v>712091002</v>
      </c>
      <c r="C654" s="171" t="s">
        <v>81</v>
      </c>
      <c r="D654" s="171" t="s">
        <v>666</v>
      </c>
      <c r="E654" s="171" t="s">
        <v>7082</v>
      </c>
      <c r="F654" s="171" t="s">
        <v>667</v>
      </c>
      <c r="G654" s="171" t="s">
        <v>7083</v>
      </c>
      <c r="H654" s="171" t="s">
        <v>668</v>
      </c>
      <c r="I654" s="171" t="s">
        <v>669</v>
      </c>
      <c r="J654" s="171" t="s">
        <v>6810</v>
      </c>
      <c r="K654" s="171" t="s">
        <v>670</v>
      </c>
      <c r="L654" s="171" t="s">
        <v>50</v>
      </c>
      <c r="M654" s="171" t="s">
        <v>671</v>
      </c>
      <c r="N654" s="171" t="s">
        <v>673</v>
      </c>
      <c r="O654" s="171" t="s">
        <v>6811</v>
      </c>
      <c r="P654" s="171">
        <v>0</v>
      </c>
      <c r="Q654" s="171" t="s">
        <v>419</v>
      </c>
      <c r="R654" s="171" t="s">
        <v>7164</v>
      </c>
      <c r="S654" s="172">
        <v>38344</v>
      </c>
      <c r="T654" s="171">
        <v>7160</v>
      </c>
      <c r="U654" s="173">
        <v>3107234</v>
      </c>
      <c r="V654" s="173">
        <v>25477735</v>
      </c>
      <c r="W654" s="174">
        <v>44255</v>
      </c>
      <c r="X654" s="175" t="s">
        <v>7879</v>
      </c>
      <c r="Y654" s="175" t="s">
        <v>7880</v>
      </c>
      <c r="Z654" s="175" t="s">
        <v>162</v>
      </c>
    </row>
    <row r="655" spans="1:26" s="187" customFormat="1" ht="24.75" customHeight="1" x14ac:dyDescent="0.2">
      <c r="A655" s="171" t="s">
        <v>8406</v>
      </c>
      <c r="B655" s="175">
        <v>712091002</v>
      </c>
      <c r="C655" s="171" t="s">
        <v>81</v>
      </c>
      <c r="D655" s="171" t="s">
        <v>666</v>
      </c>
      <c r="E655" s="171" t="s">
        <v>7082</v>
      </c>
      <c r="F655" s="171" t="s">
        <v>667</v>
      </c>
      <c r="G655" s="171" t="s">
        <v>7083</v>
      </c>
      <c r="H655" s="171" t="s">
        <v>668</v>
      </c>
      <c r="I655" s="171" t="s">
        <v>669</v>
      </c>
      <c r="J655" s="171" t="s">
        <v>6810</v>
      </c>
      <c r="K655" s="171" t="s">
        <v>670</v>
      </c>
      <c r="L655" s="171" t="s">
        <v>50</v>
      </c>
      <c r="M655" s="171" t="s">
        <v>671</v>
      </c>
      <c r="N655" s="171" t="s">
        <v>673</v>
      </c>
      <c r="O655" s="171" t="s">
        <v>6811</v>
      </c>
      <c r="P655" s="171">
        <v>0</v>
      </c>
      <c r="Q655" s="171" t="s">
        <v>419</v>
      </c>
      <c r="R655" s="171" t="s">
        <v>7164</v>
      </c>
      <c r="S655" s="172">
        <v>38344</v>
      </c>
      <c r="T655" s="171">
        <v>7160</v>
      </c>
      <c r="U655" s="173">
        <v>45634498</v>
      </c>
      <c r="V655" s="173">
        <v>53830090</v>
      </c>
      <c r="W655" s="174">
        <v>44255</v>
      </c>
      <c r="X655" s="175" t="s">
        <v>7879</v>
      </c>
      <c r="Y655" s="175" t="s">
        <v>7880</v>
      </c>
      <c r="Z655" s="175" t="s">
        <v>187</v>
      </c>
    </row>
    <row r="656" spans="1:26" s="187" customFormat="1" ht="24.75" customHeight="1" x14ac:dyDescent="0.2">
      <c r="A656" s="171" t="s">
        <v>8406</v>
      </c>
      <c r="B656" s="175">
        <v>712091002</v>
      </c>
      <c r="C656" s="171" t="s">
        <v>81</v>
      </c>
      <c r="D656" s="171" t="s">
        <v>666</v>
      </c>
      <c r="E656" s="171" t="s">
        <v>7082</v>
      </c>
      <c r="F656" s="171" t="s">
        <v>667</v>
      </c>
      <c r="G656" s="171" t="s">
        <v>7083</v>
      </c>
      <c r="H656" s="171" t="s">
        <v>668</v>
      </c>
      <c r="I656" s="171" t="s">
        <v>669</v>
      </c>
      <c r="J656" s="171" t="s">
        <v>6810</v>
      </c>
      <c r="K656" s="171" t="s">
        <v>670</v>
      </c>
      <c r="L656" s="171" t="s">
        <v>50</v>
      </c>
      <c r="M656" s="171" t="s">
        <v>671</v>
      </c>
      <c r="N656" s="171" t="s">
        <v>673</v>
      </c>
      <c r="O656" s="171" t="s">
        <v>6811</v>
      </c>
      <c r="P656" s="171">
        <v>0</v>
      </c>
      <c r="Q656" s="171" t="s">
        <v>419</v>
      </c>
      <c r="R656" s="171" t="s">
        <v>7164</v>
      </c>
      <c r="S656" s="172">
        <v>38344</v>
      </c>
      <c r="T656" s="171">
        <v>7160</v>
      </c>
      <c r="U656" s="173">
        <v>22151001</v>
      </c>
      <c r="V656" s="173">
        <v>22151001</v>
      </c>
      <c r="W656" s="174">
        <v>44255</v>
      </c>
      <c r="X656" s="175" t="s">
        <v>7879</v>
      </c>
      <c r="Y656" s="175" t="s">
        <v>7880</v>
      </c>
      <c r="Z656" s="175" t="s">
        <v>7960</v>
      </c>
    </row>
    <row r="657" spans="1:26" s="187" customFormat="1" ht="24.75" customHeight="1" x14ac:dyDescent="0.2">
      <c r="A657" s="171" t="s">
        <v>8406</v>
      </c>
      <c r="B657" s="175">
        <v>712091002</v>
      </c>
      <c r="C657" s="171" t="s">
        <v>81</v>
      </c>
      <c r="D657" s="171" t="s">
        <v>666</v>
      </c>
      <c r="E657" s="171" t="s">
        <v>7082</v>
      </c>
      <c r="F657" s="171" t="s">
        <v>667</v>
      </c>
      <c r="G657" s="171" t="s">
        <v>7083</v>
      </c>
      <c r="H657" s="171" t="s">
        <v>668</v>
      </c>
      <c r="I657" s="171" t="s">
        <v>669</v>
      </c>
      <c r="J657" s="171" t="s">
        <v>6810</v>
      </c>
      <c r="K657" s="171" t="s">
        <v>670</v>
      </c>
      <c r="L657" s="171" t="s">
        <v>50</v>
      </c>
      <c r="M657" s="171" t="s">
        <v>671</v>
      </c>
      <c r="N657" s="171" t="s">
        <v>673</v>
      </c>
      <c r="O657" s="171" t="s">
        <v>6811</v>
      </c>
      <c r="P657" s="171">
        <v>0</v>
      </c>
      <c r="Q657" s="171" t="s">
        <v>419</v>
      </c>
      <c r="R657" s="171" t="s">
        <v>7164</v>
      </c>
      <c r="S657" s="172">
        <v>38344</v>
      </c>
      <c r="T657" s="171">
        <v>7160</v>
      </c>
      <c r="U657" s="173">
        <v>0</v>
      </c>
      <c r="V657" s="173">
        <v>3897986</v>
      </c>
      <c r="W657" s="174">
        <v>44255</v>
      </c>
      <c r="X657" s="175" t="s">
        <v>7879</v>
      </c>
      <c r="Y657" s="175" t="s">
        <v>7880</v>
      </c>
      <c r="Z657" s="175" t="s">
        <v>7893</v>
      </c>
    </row>
    <row r="658" spans="1:26" s="187" customFormat="1" ht="24.75" customHeight="1" x14ac:dyDescent="0.2">
      <c r="A658" s="171" t="s">
        <v>8406</v>
      </c>
      <c r="B658" s="175">
        <v>712091002</v>
      </c>
      <c r="C658" s="171" t="s">
        <v>81</v>
      </c>
      <c r="D658" s="171" t="s">
        <v>666</v>
      </c>
      <c r="E658" s="171" t="s">
        <v>7082</v>
      </c>
      <c r="F658" s="171" t="s">
        <v>667</v>
      </c>
      <c r="G658" s="171" t="s">
        <v>7083</v>
      </c>
      <c r="H658" s="171" t="s">
        <v>668</v>
      </c>
      <c r="I658" s="171" t="s">
        <v>669</v>
      </c>
      <c r="J658" s="171" t="s">
        <v>6810</v>
      </c>
      <c r="K658" s="171" t="s">
        <v>670</v>
      </c>
      <c r="L658" s="171" t="s">
        <v>50</v>
      </c>
      <c r="M658" s="171" t="s">
        <v>671</v>
      </c>
      <c r="N658" s="171" t="s">
        <v>673</v>
      </c>
      <c r="O658" s="171" t="s">
        <v>6811</v>
      </c>
      <c r="P658" s="171">
        <v>0</v>
      </c>
      <c r="Q658" s="171" t="s">
        <v>419</v>
      </c>
      <c r="R658" s="171" t="s">
        <v>7164</v>
      </c>
      <c r="S658" s="172">
        <v>38344</v>
      </c>
      <c r="T658" s="171">
        <v>7160</v>
      </c>
      <c r="U658" s="173">
        <v>22958508</v>
      </c>
      <c r="V658" s="173">
        <v>28973411</v>
      </c>
      <c r="W658" s="174">
        <v>44255</v>
      </c>
      <c r="X658" s="175" t="s">
        <v>7879</v>
      </c>
      <c r="Y658" s="175" t="s">
        <v>7880</v>
      </c>
      <c r="Z658" s="175" t="s">
        <v>8023</v>
      </c>
    </row>
    <row r="659" spans="1:26" s="187" customFormat="1" ht="24.75" customHeight="1" x14ac:dyDescent="0.2">
      <c r="A659" s="171" t="s">
        <v>8406</v>
      </c>
      <c r="B659" s="175">
        <v>712091002</v>
      </c>
      <c r="C659" s="171" t="s">
        <v>81</v>
      </c>
      <c r="D659" s="171" t="s">
        <v>666</v>
      </c>
      <c r="E659" s="171" t="s">
        <v>7082</v>
      </c>
      <c r="F659" s="171" t="s">
        <v>667</v>
      </c>
      <c r="G659" s="171" t="s">
        <v>7083</v>
      </c>
      <c r="H659" s="171" t="s">
        <v>668</v>
      </c>
      <c r="I659" s="171" t="s">
        <v>669</v>
      </c>
      <c r="J659" s="171" t="s">
        <v>6810</v>
      </c>
      <c r="K659" s="171" t="s">
        <v>670</v>
      </c>
      <c r="L659" s="171" t="s">
        <v>50</v>
      </c>
      <c r="M659" s="171" t="s">
        <v>671</v>
      </c>
      <c r="N659" s="171" t="s">
        <v>673</v>
      </c>
      <c r="O659" s="171" t="s">
        <v>6811</v>
      </c>
      <c r="P659" s="171">
        <v>0</v>
      </c>
      <c r="Q659" s="171" t="s">
        <v>419</v>
      </c>
      <c r="R659" s="171" t="s">
        <v>7164</v>
      </c>
      <c r="S659" s="172">
        <v>38344</v>
      </c>
      <c r="T659" s="171">
        <v>7160</v>
      </c>
      <c r="U659" s="173">
        <v>11538779</v>
      </c>
      <c r="V659" s="173">
        <v>20551376</v>
      </c>
      <c r="W659" s="174">
        <v>44255</v>
      </c>
      <c r="X659" s="175" t="s">
        <v>7879</v>
      </c>
      <c r="Y659" s="175" t="s">
        <v>7880</v>
      </c>
      <c r="Z659" s="175" t="s">
        <v>7956</v>
      </c>
    </row>
    <row r="660" spans="1:26" s="187" customFormat="1" ht="24.75" customHeight="1" x14ac:dyDescent="0.2">
      <c r="A660" s="171" t="s">
        <v>8406</v>
      </c>
      <c r="B660" s="175">
        <v>712091002</v>
      </c>
      <c r="C660" s="171" t="s">
        <v>81</v>
      </c>
      <c r="D660" s="171" t="s">
        <v>666</v>
      </c>
      <c r="E660" s="171" t="s">
        <v>7082</v>
      </c>
      <c r="F660" s="171" t="s">
        <v>667</v>
      </c>
      <c r="G660" s="171" t="s">
        <v>7083</v>
      </c>
      <c r="H660" s="171" t="s">
        <v>668</v>
      </c>
      <c r="I660" s="171" t="s">
        <v>669</v>
      </c>
      <c r="J660" s="171" t="s">
        <v>6810</v>
      </c>
      <c r="K660" s="171" t="s">
        <v>670</v>
      </c>
      <c r="L660" s="171" t="s">
        <v>50</v>
      </c>
      <c r="M660" s="171" t="s">
        <v>671</v>
      </c>
      <c r="N660" s="171" t="s">
        <v>673</v>
      </c>
      <c r="O660" s="171" t="s">
        <v>6811</v>
      </c>
      <c r="P660" s="171">
        <v>0</v>
      </c>
      <c r="Q660" s="171" t="s">
        <v>419</v>
      </c>
      <c r="R660" s="171" t="s">
        <v>7164</v>
      </c>
      <c r="S660" s="172">
        <v>38344</v>
      </c>
      <c r="T660" s="171">
        <v>7160</v>
      </c>
      <c r="U660" s="173">
        <v>36983110</v>
      </c>
      <c r="V660" s="173">
        <v>51047031</v>
      </c>
      <c r="W660" s="174">
        <v>44255</v>
      </c>
      <c r="X660" s="175" t="s">
        <v>7879</v>
      </c>
      <c r="Y660" s="175" t="s">
        <v>7880</v>
      </c>
      <c r="Z660" s="175" t="s">
        <v>7898</v>
      </c>
    </row>
    <row r="661" spans="1:26" s="187" customFormat="1" ht="24.75" customHeight="1" x14ac:dyDescent="0.2">
      <c r="A661" s="171" t="s">
        <v>8406</v>
      </c>
      <c r="B661" s="175">
        <v>712091002</v>
      </c>
      <c r="C661" s="171" t="s">
        <v>81</v>
      </c>
      <c r="D661" s="171" t="s">
        <v>666</v>
      </c>
      <c r="E661" s="171" t="s">
        <v>7082</v>
      </c>
      <c r="F661" s="171" t="s">
        <v>667</v>
      </c>
      <c r="G661" s="171" t="s">
        <v>7083</v>
      </c>
      <c r="H661" s="171" t="s">
        <v>668</v>
      </c>
      <c r="I661" s="171" t="s">
        <v>669</v>
      </c>
      <c r="J661" s="171" t="s">
        <v>6810</v>
      </c>
      <c r="K661" s="171" t="s">
        <v>670</v>
      </c>
      <c r="L661" s="171" t="s">
        <v>50</v>
      </c>
      <c r="M661" s="171" t="s">
        <v>671</v>
      </c>
      <c r="N661" s="171" t="s">
        <v>673</v>
      </c>
      <c r="O661" s="171" t="s">
        <v>6811</v>
      </c>
      <c r="P661" s="171">
        <v>0</v>
      </c>
      <c r="Q661" s="171" t="s">
        <v>419</v>
      </c>
      <c r="R661" s="171" t="s">
        <v>7164</v>
      </c>
      <c r="S661" s="172">
        <v>38344</v>
      </c>
      <c r="T661" s="171">
        <v>7160</v>
      </c>
      <c r="U661" s="173">
        <v>54240462</v>
      </c>
      <c r="V661" s="173">
        <v>84815642</v>
      </c>
      <c r="W661" s="174">
        <v>44255</v>
      </c>
      <c r="X661" s="175" t="s">
        <v>7879</v>
      </c>
      <c r="Y661" s="175" t="s">
        <v>7880</v>
      </c>
      <c r="Z661" s="175" t="s">
        <v>7887</v>
      </c>
    </row>
    <row r="662" spans="1:26" s="187" customFormat="1" ht="24.75" customHeight="1" x14ac:dyDescent="0.2">
      <c r="A662" s="171" t="s">
        <v>8406</v>
      </c>
      <c r="B662" s="175">
        <v>712091002</v>
      </c>
      <c r="C662" s="171" t="s">
        <v>81</v>
      </c>
      <c r="D662" s="171" t="s">
        <v>666</v>
      </c>
      <c r="E662" s="171" t="s">
        <v>7082</v>
      </c>
      <c r="F662" s="171" t="s">
        <v>667</v>
      </c>
      <c r="G662" s="171" t="s">
        <v>7083</v>
      </c>
      <c r="H662" s="171" t="s">
        <v>668</v>
      </c>
      <c r="I662" s="171" t="s">
        <v>669</v>
      </c>
      <c r="J662" s="171" t="s">
        <v>6810</v>
      </c>
      <c r="K662" s="171" t="s">
        <v>670</v>
      </c>
      <c r="L662" s="171" t="s">
        <v>50</v>
      </c>
      <c r="M662" s="171" t="s">
        <v>671</v>
      </c>
      <c r="N662" s="171" t="s">
        <v>673</v>
      </c>
      <c r="O662" s="171" t="s">
        <v>6811</v>
      </c>
      <c r="P662" s="171">
        <v>0</v>
      </c>
      <c r="Q662" s="171" t="s">
        <v>419</v>
      </c>
      <c r="R662" s="171" t="s">
        <v>7164</v>
      </c>
      <c r="S662" s="172">
        <v>38344</v>
      </c>
      <c r="T662" s="171">
        <v>7160</v>
      </c>
      <c r="U662" s="173">
        <v>0</v>
      </c>
      <c r="V662" s="173">
        <v>0</v>
      </c>
      <c r="W662" s="174">
        <v>44255</v>
      </c>
      <c r="X662" s="175" t="s">
        <v>7879</v>
      </c>
      <c r="Y662" s="175" t="s">
        <v>7880</v>
      </c>
      <c r="Z662" s="175" t="s">
        <v>6479</v>
      </c>
    </row>
    <row r="663" spans="1:26" s="187" customFormat="1" ht="24.75" customHeight="1" x14ac:dyDescent="0.2">
      <c r="A663" s="171" t="s">
        <v>8406</v>
      </c>
      <c r="B663" s="175">
        <v>712091002</v>
      </c>
      <c r="C663" s="171" t="s">
        <v>81</v>
      </c>
      <c r="D663" s="171" t="s">
        <v>666</v>
      </c>
      <c r="E663" s="171" t="s">
        <v>7082</v>
      </c>
      <c r="F663" s="171" t="s">
        <v>667</v>
      </c>
      <c r="G663" s="171" t="s">
        <v>7083</v>
      </c>
      <c r="H663" s="171" t="s">
        <v>668</v>
      </c>
      <c r="I663" s="171" t="s">
        <v>669</v>
      </c>
      <c r="J663" s="171" t="s">
        <v>6810</v>
      </c>
      <c r="K663" s="171" t="s">
        <v>670</v>
      </c>
      <c r="L663" s="171" t="s">
        <v>50</v>
      </c>
      <c r="M663" s="171" t="s">
        <v>671</v>
      </c>
      <c r="N663" s="171" t="s">
        <v>673</v>
      </c>
      <c r="O663" s="171" t="s">
        <v>6811</v>
      </c>
      <c r="P663" s="171">
        <v>0</v>
      </c>
      <c r="Q663" s="171" t="s">
        <v>419</v>
      </c>
      <c r="R663" s="171" t="s">
        <v>7164</v>
      </c>
      <c r="S663" s="172">
        <v>38344</v>
      </c>
      <c r="T663" s="171">
        <v>7160</v>
      </c>
      <c r="U663" s="173">
        <v>28084961</v>
      </c>
      <c r="V663" s="173">
        <v>42363227</v>
      </c>
      <c r="W663" s="174">
        <v>44255</v>
      </c>
      <c r="X663" s="175" t="s">
        <v>7879</v>
      </c>
      <c r="Y663" s="175" t="s">
        <v>7880</v>
      </c>
      <c r="Z663" s="175" t="s">
        <v>198</v>
      </c>
    </row>
    <row r="664" spans="1:26" s="187" customFormat="1" ht="24.75" customHeight="1" x14ac:dyDescent="0.2">
      <c r="A664" s="171" t="s">
        <v>8406</v>
      </c>
      <c r="B664" s="175">
        <v>712091002</v>
      </c>
      <c r="C664" s="171" t="s">
        <v>81</v>
      </c>
      <c r="D664" s="171" t="s">
        <v>666</v>
      </c>
      <c r="E664" s="171" t="s">
        <v>7082</v>
      </c>
      <c r="F664" s="171" t="s">
        <v>667</v>
      </c>
      <c r="G664" s="171" t="s">
        <v>7083</v>
      </c>
      <c r="H664" s="171" t="s">
        <v>668</v>
      </c>
      <c r="I664" s="171" t="s">
        <v>669</v>
      </c>
      <c r="J664" s="171" t="s">
        <v>6810</v>
      </c>
      <c r="K664" s="171" t="s">
        <v>670</v>
      </c>
      <c r="L664" s="171" t="s">
        <v>50</v>
      </c>
      <c r="M664" s="171" t="s">
        <v>671</v>
      </c>
      <c r="N664" s="171" t="s">
        <v>673</v>
      </c>
      <c r="O664" s="171" t="s">
        <v>6811</v>
      </c>
      <c r="P664" s="171">
        <v>0</v>
      </c>
      <c r="Q664" s="171" t="s">
        <v>419</v>
      </c>
      <c r="R664" s="171" t="s">
        <v>7164</v>
      </c>
      <c r="S664" s="172">
        <v>38344</v>
      </c>
      <c r="T664" s="171">
        <v>7160</v>
      </c>
      <c r="U664" s="173">
        <v>18355101</v>
      </c>
      <c r="V664" s="173">
        <v>18355101</v>
      </c>
      <c r="W664" s="174">
        <v>44255</v>
      </c>
      <c r="X664" s="175" t="s">
        <v>7879</v>
      </c>
      <c r="Y664" s="175" t="s">
        <v>7880</v>
      </c>
      <c r="Z664" s="175" t="s">
        <v>7889</v>
      </c>
    </row>
    <row r="665" spans="1:26" s="187" customFormat="1" ht="24.75" customHeight="1" x14ac:dyDescent="0.2">
      <c r="A665" s="171" t="s">
        <v>8407</v>
      </c>
      <c r="B665" s="175" t="s">
        <v>7830</v>
      </c>
      <c r="C665" s="171" t="s">
        <v>2854</v>
      </c>
      <c r="D665" s="171" t="s">
        <v>2871</v>
      </c>
      <c r="E665" s="171" t="s">
        <v>27</v>
      </c>
      <c r="F665" s="171" t="s">
        <v>2872</v>
      </c>
      <c r="G665" s="171" t="s">
        <v>29</v>
      </c>
      <c r="H665" s="171">
        <v>0</v>
      </c>
      <c r="I665" s="171">
        <v>0</v>
      </c>
      <c r="J665" s="171" t="s">
        <v>3079</v>
      </c>
      <c r="K665" s="171" t="s">
        <v>3080</v>
      </c>
      <c r="L665" s="171" t="s">
        <v>6170</v>
      </c>
      <c r="M665" s="171" t="s">
        <v>3082</v>
      </c>
      <c r="N665" s="171" t="s">
        <v>6285</v>
      </c>
      <c r="O665" s="171" t="s">
        <v>3081</v>
      </c>
      <c r="P665" s="171">
        <v>0</v>
      </c>
      <c r="Q665" s="171">
        <v>91001</v>
      </c>
      <c r="R665" s="171" t="s">
        <v>2875</v>
      </c>
      <c r="S665" s="172">
        <v>38443</v>
      </c>
      <c r="T665" s="171">
        <v>7162</v>
      </c>
      <c r="U665" s="173">
        <v>3434208</v>
      </c>
      <c r="V665" s="173">
        <v>3533808</v>
      </c>
      <c r="W665" s="174">
        <v>44255</v>
      </c>
      <c r="X665" s="175" t="s">
        <v>7879</v>
      </c>
      <c r="Y665" s="175" t="s">
        <v>7880</v>
      </c>
      <c r="Z665" s="175" t="s">
        <v>8058</v>
      </c>
    </row>
    <row r="666" spans="1:26" s="187" customFormat="1" ht="24.75" customHeight="1" x14ac:dyDescent="0.2">
      <c r="A666" s="171" t="s">
        <v>8408</v>
      </c>
      <c r="B666" s="175">
        <v>744943000</v>
      </c>
      <c r="C666" s="171" t="s">
        <v>81</v>
      </c>
      <c r="D666" s="171" t="s">
        <v>5716</v>
      </c>
      <c r="E666" s="171" t="s">
        <v>7169</v>
      </c>
      <c r="F666" s="171" t="s">
        <v>4779</v>
      </c>
      <c r="G666" s="171" t="s">
        <v>7170</v>
      </c>
      <c r="H666" s="171" t="s">
        <v>6446</v>
      </c>
      <c r="I666" s="171" t="s">
        <v>6445</v>
      </c>
      <c r="J666" s="171" t="s">
        <v>5717</v>
      </c>
      <c r="K666" s="171" t="s">
        <v>6897</v>
      </c>
      <c r="L666" s="171" t="s">
        <v>50</v>
      </c>
      <c r="M666" s="171" t="s">
        <v>730</v>
      </c>
      <c r="N666" s="171">
        <v>0</v>
      </c>
      <c r="O666" s="171" t="s">
        <v>5718</v>
      </c>
      <c r="P666" s="171">
        <v>0</v>
      </c>
      <c r="Q666" s="171" t="s">
        <v>419</v>
      </c>
      <c r="R666" s="171" t="s">
        <v>7181</v>
      </c>
      <c r="S666" s="172">
        <v>37970</v>
      </c>
      <c r="T666" s="171">
        <v>7163</v>
      </c>
      <c r="U666" s="173">
        <v>29739000</v>
      </c>
      <c r="V666" s="173">
        <v>29739000</v>
      </c>
      <c r="W666" s="174">
        <v>44255</v>
      </c>
      <c r="X666" s="175" t="s">
        <v>7879</v>
      </c>
      <c r="Y666" s="175" t="s">
        <v>7880</v>
      </c>
      <c r="Z666" s="175" t="s">
        <v>7926</v>
      </c>
    </row>
    <row r="667" spans="1:26" s="187" customFormat="1" ht="24.75" customHeight="1" x14ac:dyDescent="0.2">
      <c r="A667" s="171" t="s">
        <v>8408</v>
      </c>
      <c r="B667" s="175">
        <v>744943000</v>
      </c>
      <c r="C667" s="171" t="s">
        <v>81</v>
      </c>
      <c r="D667" s="171" t="s">
        <v>5716</v>
      </c>
      <c r="E667" s="171" t="s">
        <v>7169</v>
      </c>
      <c r="F667" s="171" t="s">
        <v>4779</v>
      </c>
      <c r="G667" s="171" t="s">
        <v>7170</v>
      </c>
      <c r="H667" s="171" t="s">
        <v>6446</v>
      </c>
      <c r="I667" s="171" t="s">
        <v>6445</v>
      </c>
      <c r="J667" s="171" t="s">
        <v>5717</v>
      </c>
      <c r="K667" s="171" t="s">
        <v>6897</v>
      </c>
      <c r="L667" s="171" t="s">
        <v>50</v>
      </c>
      <c r="M667" s="171" t="s">
        <v>730</v>
      </c>
      <c r="N667" s="171">
        <v>0</v>
      </c>
      <c r="O667" s="171" t="s">
        <v>5718</v>
      </c>
      <c r="P667" s="171">
        <v>0</v>
      </c>
      <c r="Q667" s="171" t="s">
        <v>419</v>
      </c>
      <c r="R667" s="171" t="s">
        <v>7181</v>
      </c>
      <c r="S667" s="172">
        <v>37970</v>
      </c>
      <c r="T667" s="171">
        <v>7163</v>
      </c>
      <c r="U667" s="173">
        <v>32644423</v>
      </c>
      <c r="V667" s="173">
        <v>58357301</v>
      </c>
      <c r="W667" s="174">
        <v>44255</v>
      </c>
      <c r="X667" s="175" t="s">
        <v>7879</v>
      </c>
      <c r="Y667" s="175" t="s">
        <v>7880</v>
      </c>
      <c r="Z667" s="175" t="s">
        <v>7958</v>
      </c>
    </row>
    <row r="668" spans="1:26" s="187" customFormat="1" ht="24.75" customHeight="1" x14ac:dyDescent="0.2">
      <c r="A668" s="171" t="s">
        <v>8408</v>
      </c>
      <c r="B668" s="175">
        <v>744943000</v>
      </c>
      <c r="C668" s="171" t="s">
        <v>81</v>
      </c>
      <c r="D668" s="171" t="s">
        <v>5716</v>
      </c>
      <c r="E668" s="171" t="s">
        <v>7169</v>
      </c>
      <c r="F668" s="171" t="s">
        <v>4779</v>
      </c>
      <c r="G668" s="171" t="s">
        <v>7170</v>
      </c>
      <c r="H668" s="171" t="s">
        <v>6446</v>
      </c>
      <c r="I668" s="171" t="s">
        <v>6445</v>
      </c>
      <c r="J668" s="171" t="s">
        <v>5717</v>
      </c>
      <c r="K668" s="171" t="s">
        <v>6897</v>
      </c>
      <c r="L668" s="171" t="s">
        <v>50</v>
      </c>
      <c r="M668" s="171" t="s">
        <v>730</v>
      </c>
      <c r="N668" s="171">
        <v>0</v>
      </c>
      <c r="O668" s="171" t="s">
        <v>5718</v>
      </c>
      <c r="P668" s="171">
        <v>0</v>
      </c>
      <c r="Q668" s="171" t="s">
        <v>419</v>
      </c>
      <c r="R668" s="171" t="s">
        <v>7181</v>
      </c>
      <c r="S668" s="172">
        <v>37970</v>
      </c>
      <c r="T668" s="171">
        <v>7163</v>
      </c>
      <c r="U668" s="173">
        <v>0</v>
      </c>
      <c r="V668" s="173">
        <v>0</v>
      </c>
      <c r="W668" s="174">
        <v>44255</v>
      </c>
      <c r="X668" s="175" t="s">
        <v>7879</v>
      </c>
      <c r="Y668" s="175" t="s">
        <v>7880</v>
      </c>
      <c r="Z668" s="175" t="s">
        <v>8000</v>
      </c>
    </row>
    <row r="669" spans="1:26" s="187" customFormat="1" ht="24.75" customHeight="1" x14ac:dyDescent="0.2">
      <c r="A669" s="171" t="s">
        <v>8409</v>
      </c>
      <c r="B669" s="175" t="s">
        <v>7844</v>
      </c>
      <c r="C669" s="171" t="s">
        <v>2854</v>
      </c>
      <c r="D669" s="171" t="s">
        <v>2882</v>
      </c>
      <c r="E669" s="171" t="s">
        <v>1700</v>
      </c>
      <c r="F669" s="171" t="s">
        <v>3644</v>
      </c>
      <c r="G669" s="171" t="s">
        <v>29</v>
      </c>
      <c r="H669" s="171">
        <v>0</v>
      </c>
      <c r="I669" s="171">
        <v>0</v>
      </c>
      <c r="J669" s="171" t="s">
        <v>3645</v>
      </c>
      <c r="K669" s="171" t="s">
        <v>3646</v>
      </c>
      <c r="L669" s="171" t="s">
        <v>50</v>
      </c>
      <c r="M669" s="171" t="s">
        <v>932</v>
      </c>
      <c r="N669" s="171" t="s">
        <v>6332</v>
      </c>
      <c r="O669" s="171" t="s">
        <v>6333</v>
      </c>
      <c r="P669" s="171">
        <v>0</v>
      </c>
      <c r="Q669" s="171">
        <v>91001</v>
      </c>
      <c r="R669" s="171" t="s">
        <v>2875</v>
      </c>
      <c r="S669" s="172">
        <v>38478</v>
      </c>
      <c r="T669" s="171">
        <v>7168</v>
      </c>
      <c r="U669" s="173">
        <v>32186473</v>
      </c>
      <c r="V669" s="173">
        <v>42959598</v>
      </c>
      <c r="W669" s="174">
        <v>44255</v>
      </c>
      <c r="X669" s="175" t="s">
        <v>7879</v>
      </c>
      <c r="Y669" s="175" t="s">
        <v>7880</v>
      </c>
      <c r="Z669" s="175" t="s">
        <v>7961</v>
      </c>
    </row>
    <row r="670" spans="1:26" s="187" customFormat="1" ht="24.75" customHeight="1" x14ac:dyDescent="0.2">
      <c r="A670" s="171" t="s">
        <v>8632</v>
      </c>
      <c r="B670" s="175">
        <v>692651006</v>
      </c>
      <c r="C670" s="171" t="s">
        <v>2854</v>
      </c>
      <c r="D670" s="171" t="s">
        <v>2871</v>
      </c>
      <c r="E670" s="171" t="s">
        <v>27</v>
      </c>
      <c r="F670" s="171" t="s">
        <v>2872</v>
      </c>
      <c r="G670" s="171" t="s">
        <v>29</v>
      </c>
      <c r="H670" s="171">
        <v>0</v>
      </c>
      <c r="I670" s="171">
        <v>0</v>
      </c>
      <c r="J670" s="171" t="s">
        <v>2873</v>
      </c>
      <c r="K670" s="171" t="s">
        <v>2874</v>
      </c>
      <c r="L670" s="171" t="s">
        <v>618</v>
      </c>
      <c r="M670" s="171">
        <v>0</v>
      </c>
      <c r="N670" s="171">
        <v>0</v>
      </c>
      <c r="O670" s="171">
        <v>0</v>
      </c>
      <c r="P670" s="171">
        <v>0</v>
      </c>
      <c r="Q670" s="171">
        <v>91001</v>
      </c>
      <c r="R670" s="171" t="s">
        <v>2875</v>
      </c>
      <c r="S670" s="172">
        <v>38488</v>
      </c>
      <c r="T670" s="171">
        <v>7169</v>
      </c>
      <c r="U670" s="173">
        <v>9423488</v>
      </c>
      <c r="V670" s="173">
        <v>9423488</v>
      </c>
      <c r="W670" s="174">
        <v>44255</v>
      </c>
      <c r="X670" s="175" t="s">
        <v>7879</v>
      </c>
      <c r="Y670" s="175" t="s">
        <v>7880</v>
      </c>
      <c r="Z670" s="175" t="s">
        <v>187</v>
      </c>
    </row>
    <row r="671" spans="1:26" s="187" customFormat="1" ht="24.75" customHeight="1" x14ac:dyDescent="0.2">
      <c r="A671" s="171" t="s">
        <v>8633</v>
      </c>
      <c r="B671" s="175">
        <v>690733005</v>
      </c>
      <c r="C671" s="171" t="s">
        <v>2854</v>
      </c>
      <c r="D671" s="171" t="s">
        <v>2871</v>
      </c>
      <c r="E671" s="171" t="s">
        <v>27</v>
      </c>
      <c r="F671" s="171" t="s">
        <v>2872</v>
      </c>
      <c r="G671" s="171" t="s">
        <v>29</v>
      </c>
      <c r="H671" s="171">
        <v>0</v>
      </c>
      <c r="I671" s="171">
        <v>0</v>
      </c>
      <c r="J671" s="171" t="s">
        <v>3490</v>
      </c>
      <c r="K671" s="171" t="s">
        <v>3492</v>
      </c>
      <c r="L671" s="171" t="s">
        <v>50</v>
      </c>
      <c r="M671" s="171" t="s">
        <v>3494</v>
      </c>
      <c r="N671" s="171" t="s">
        <v>3493</v>
      </c>
      <c r="O671" s="171" t="s">
        <v>3491</v>
      </c>
      <c r="P671" s="171">
        <v>0</v>
      </c>
      <c r="Q671" s="171">
        <v>91001</v>
      </c>
      <c r="R671" s="171" t="s">
        <v>2875</v>
      </c>
      <c r="S671" s="172">
        <v>38509</v>
      </c>
      <c r="T671" s="171">
        <v>7172</v>
      </c>
      <c r="U671" s="173">
        <v>3681050</v>
      </c>
      <c r="V671" s="173">
        <v>3681050</v>
      </c>
      <c r="W671" s="174">
        <v>44255</v>
      </c>
      <c r="X671" s="175" t="s">
        <v>7879</v>
      </c>
      <c r="Y671" s="175" t="s">
        <v>7880</v>
      </c>
      <c r="Z671" s="175" t="s">
        <v>8658</v>
      </c>
    </row>
    <row r="672" spans="1:26" s="187" customFormat="1" ht="24.75" customHeight="1" x14ac:dyDescent="0.2">
      <c r="A672" s="171" t="s">
        <v>8410</v>
      </c>
      <c r="B672" s="175">
        <v>653686706</v>
      </c>
      <c r="C672" s="171" t="s">
        <v>53</v>
      </c>
      <c r="D672" s="171" t="s">
        <v>1320</v>
      </c>
      <c r="E672" s="171" t="s">
        <v>7604</v>
      </c>
      <c r="F672" s="171" t="s">
        <v>1321</v>
      </c>
      <c r="G672" s="171" t="s">
        <v>7605</v>
      </c>
      <c r="H672" s="171" t="s">
        <v>1322</v>
      </c>
      <c r="I672" s="171" t="s">
        <v>6611</v>
      </c>
      <c r="J672" s="171" t="s">
        <v>6612</v>
      </c>
      <c r="K672" s="171" t="s">
        <v>1323</v>
      </c>
      <c r="L672" s="171" t="s">
        <v>6171</v>
      </c>
      <c r="M672" s="171" t="s">
        <v>1325</v>
      </c>
      <c r="N672" s="171" t="s">
        <v>1326</v>
      </c>
      <c r="O672" s="171" t="s">
        <v>1327</v>
      </c>
      <c r="P672" s="171">
        <v>0</v>
      </c>
      <c r="Q672" s="171" t="s">
        <v>48</v>
      </c>
      <c r="R672" s="171" t="s">
        <v>7593</v>
      </c>
      <c r="S672" s="172">
        <v>38523</v>
      </c>
      <c r="T672" s="171">
        <v>7173</v>
      </c>
      <c r="U672" s="173">
        <v>6206400</v>
      </c>
      <c r="V672" s="173">
        <v>15981479</v>
      </c>
      <c r="W672" s="174">
        <v>44255</v>
      </c>
      <c r="X672" s="175" t="s">
        <v>7879</v>
      </c>
      <c r="Y672" s="175" t="s">
        <v>7880</v>
      </c>
      <c r="Z672" s="175" t="s">
        <v>7914</v>
      </c>
    </row>
    <row r="673" spans="1:26" s="187" customFormat="1" ht="24.75" customHeight="1" x14ac:dyDescent="0.2">
      <c r="A673" s="171" t="s">
        <v>8411</v>
      </c>
      <c r="B673" s="175">
        <v>691912000</v>
      </c>
      <c r="C673" s="171" t="s">
        <v>2854</v>
      </c>
      <c r="D673" s="171" t="s">
        <v>2871</v>
      </c>
      <c r="E673" s="171" t="s">
        <v>27</v>
      </c>
      <c r="F673" s="171" t="s">
        <v>2872</v>
      </c>
      <c r="G673" s="171" t="s">
        <v>29</v>
      </c>
      <c r="H673" s="171">
        <v>0</v>
      </c>
      <c r="I673" s="171">
        <v>0</v>
      </c>
      <c r="J673" s="171" t="s">
        <v>3256</v>
      </c>
      <c r="K673" s="171" t="s">
        <v>3257</v>
      </c>
      <c r="L673" s="171" t="s">
        <v>51</v>
      </c>
      <c r="M673" s="171" t="s">
        <v>3259</v>
      </c>
      <c r="N673" s="171" t="s">
        <v>3258</v>
      </c>
      <c r="O673" s="171">
        <v>0</v>
      </c>
      <c r="P673" s="171">
        <v>0</v>
      </c>
      <c r="Q673" s="171">
        <v>91001</v>
      </c>
      <c r="R673" s="171" t="s">
        <v>2933</v>
      </c>
      <c r="S673" s="172">
        <v>38518</v>
      </c>
      <c r="T673" s="171">
        <v>7174</v>
      </c>
      <c r="U673" s="173">
        <v>6361870</v>
      </c>
      <c r="V673" s="173">
        <v>6546379</v>
      </c>
      <c r="W673" s="174">
        <v>44255</v>
      </c>
      <c r="X673" s="175" t="s">
        <v>7879</v>
      </c>
      <c r="Y673" s="175" t="s">
        <v>7880</v>
      </c>
      <c r="Z673" s="175" t="s">
        <v>8059</v>
      </c>
    </row>
    <row r="674" spans="1:26" s="187" customFormat="1" ht="24.75" customHeight="1" x14ac:dyDescent="0.2">
      <c r="A674" s="171" t="s">
        <v>8412</v>
      </c>
      <c r="B674" s="175">
        <v>690407000</v>
      </c>
      <c r="C674" s="171" t="s">
        <v>2854</v>
      </c>
      <c r="D674" s="171" t="s">
        <v>2871</v>
      </c>
      <c r="E674" s="171" t="s">
        <v>27</v>
      </c>
      <c r="F674" s="171" t="s">
        <v>2872</v>
      </c>
      <c r="G674" s="171" t="s">
        <v>29</v>
      </c>
      <c r="H674" s="171">
        <v>0</v>
      </c>
      <c r="I674" s="171">
        <v>0</v>
      </c>
      <c r="J674" s="171" t="s">
        <v>3579</v>
      </c>
      <c r="K674" s="171" t="s">
        <v>3580</v>
      </c>
      <c r="L674" s="171" t="s">
        <v>6169</v>
      </c>
      <c r="M674" s="171" t="s">
        <v>3581</v>
      </c>
      <c r="N674" s="171" t="s">
        <v>6412</v>
      </c>
      <c r="O674" s="171" t="s">
        <v>6413</v>
      </c>
      <c r="P674" s="171">
        <v>0</v>
      </c>
      <c r="Q674" s="171">
        <v>91001</v>
      </c>
      <c r="R674" s="171" t="s">
        <v>6096</v>
      </c>
      <c r="S674" s="172">
        <v>38526</v>
      </c>
      <c r="T674" s="171">
        <v>7175</v>
      </c>
      <c r="U674" s="173">
        <v>6851245</v>
      </c>
      <c r="V674" s="173">
        <v>7049947</v>
      </c>
      <c r="W674" s="174">
        <v>44255</v>
      </c>
      <c r="X674" s="175" t="s">
        <v>7879</v>
      </c>
      <c r="Y674" s="175" t="s">
        <v>7880</v>
      </c>
      <c r="Z674" s="175" t="s">
        <v>7956</v>
      </c>
    </row>
    <row r="675" spans="1:26" s="187" customFormat="1" ht="24.75" customHeight="1" x14ac:dyDescent="0.2">
      <c r="A675" s="171" t="s">
        <v>8413</v>
      </c>
      <c r="B675" s="175">
        <v>690709007</v>
      </c>
      <c r="C675" s="171" t="s">
        <v>2854</v>
      </c>
      <c r="D675" s="171" t="s">
        <v>2871</v>
      </c>
      <c r="E675" s="171" t="s">
        <v>27</v>
      </c>
      <c r="F675" s="171" t="s">
        <v>2872</v>
      </c>
      <c r="G675" s="171" t="s">
        <v>29</v>
      </c>
      <c r="H675" s="171">
        <v>0</v>
      </c>
      <c r="I675" s="171">
        <v>0</v>
      </c>
      <c r="J675" s="171" t="s">
        <v>3482</v>
      </c>
      <c r="K675" s="171" t="s">
        <v>3483</v>
      </c>
      <c r="L675" s="171" t="s">
        <v>50</v>
      </c>
      <c r="M675" s="171" t="s">
        <v>3485</v>
      </c>
      <c r="N675" s="171" t="s">
        <v>3484</v>
      </c>
      <c r="O675" s="171">
        <v>0</v>
      </c>
      <c r="P675" s="171">
        <v>0</v>
      </c>
      <c r="Q675" s="171">
        <v>91001</v>
      </c>
      <c r="R675" s="171" t="s">
        <v>2906</v>
      </c>
      <c r="S675" s="172">
        <v>38531</v>
      </c>
      <c r="T675" s="171">
        <v>7176</v>
      </c>
      <c r="U675" s="173">
        <v>7297692</v>
      </c>
      <c r="V675" s="173">
        <v>7509342</v>
      </c>
      <c r="W675" s="174">
        <v>44255</v>
      </c>
      <c r="X675" s="175" t="s">
        <v>7879</v>
      </c>
      <c r="Y675" s="175" t="s">
        <v>7880</v>
      </c>
      <c r="Z675" s="175" t="s">
        <v>7921</v>
      </c>
    </row>
    <row r="676" spans="1:26" s="187" customFormat="1" ht="24.75" customHeight="1" x14ac:dyDescent="0.2">
      <c r="A676" s="171" t="s">
        <v>8634</v>
      </c>
      <c r="B676" s="175">
        <v>690305003</v>
      </c>
      <c r="C676" s="171" t="s">
        <v>2854</v>
      </c>
      <c r="D676" s="171" t="s">
        <v>2871</v>
      </c>
      <c r="E676" s="171" t="s">
        <v>27</v>
      </c>
      <c r="F676" s="171" t="s">
        <v>2872</v>
      </c>
      <c r="G676" s="171" t="s">
        <v>29</v>
      </c>
      <c r="H676" s="171">
        <v>0</v>
      </c>
      <c r="I676" s="171">
        <v>0</v>
      </c>
      <c r="J676" s="171" t="s">
        <v>8227</v>
      </c>
      <c r="K676" s="171" t="s">
        <v>4088</v>
      </c>
      <c r="L676" s="171" t="s">
        <v>6167</v>
      </c>
      <c r="M676" s="171" t="s">
        <v>62</v>
      </c>
      <c r="N676" s="171" t="s">
        <v>4089</v>
      </c>
      <c r="O676" s="171" t="s">
        <v>8228</v>
      </c>
      <c r="P676" s="171">
        <v>0</v>
      </c>
      <c r="Q676" s="171">
        <v>911001</v>
      </c>
      <c r="R676" s="171" t="s">
        <v>2933</v>
      </c>
      <c r="S676" s="172">
        <v>38532</v>
      </c>
      <c r="T676" s="171">
        <v>7177</v>
      </c>
      <c r="U676" s="173">
        <v>27952253</v>
      </c>
      <c r="V676" s="173">
        <v>27952253</v>
      </c>
      <c r="W676" s="174">
        <v>44255</v>
      </c>
      <c r="X676" s="175" t="s">
        <v>7879</v>
      </c>
      <c r="Y676" s="175" t="s">
        <v>7880</v>
      </c>
      <c r="Z676" s="175" t="s">
        <v>7906</v>
      </c>
    </row>
    <row r="677" spans="1:26" s="187" customFormat="1" ht="24.75" customHeight="1" x14ac:dyDescent="0.2">
      <c r="A677" s="171" t="s">
        <v>8635</v>
      </c>
      <c r="B677" s="175">
        <v>691904008</v>
      </c>
      <c r="C677" s="171" t="s">
        <v>2854</v>
      </c>
      <c r="D677" s="171" t="s">
        <v>2871</v>
      </c>
      <c r="E677" s="171" t="s">
        <v>27</v>
      </c>
      <c r="F677" s="171" t="s">
        <v>2872</v>
      </c>
      <c r="G677" s="171" t="s">
        <v>29</v>
      </c>
      <c r="H677" s="171">
        <v>0</v>
      </c>
      <c r="I677" s="171">
        <v>0</v>
      </c>
      <c r="J677" s="171" t="s">
        <v>3554</v>
      </c>
      <c r="K677" s="171" t="s">
        <v>3556</v>
      </c>
      <c r="L677" s="171" t="s">
        <v>51</v>
      </c>
      <c r="M677" s="171" t="s">
        <v>3558</v>
      </c>
      <c r="N677" s="171" t="s">
        <v>3557</v>
      </c>
      <c r="O677" s="171" t="s">
        <v>3555</v>
      </c>
      <c r="P677" s="171">
        <v>0</v>
      </c>
      <c r="Q677" s="171">
        <v>91001</v>
      </c>
      <c r="R677" s="171" t="s">
        <v>2875</v>
      </c>
      <c r="S677" s="172">
        <v>38568</v>
      </c>
      <c r="T677" s="171">
        <v>7179</v>
      </c>
      <c r="U677" s="173">
        <v>5203532</v>
      </c>
      <c r="V677" s="173">
        <v>5203532</v>
      </c>
      <c r="W677" s="174">
        <v>44255</v>
      </c>
      <c r="X677" s="175" t="s">
        <v>7879</v>
      </c>
      <c r="Y677" s="175" t="s">
        <v>7880</v>
      </c>
      <c r="Z677" s="175" t="s">
        <v>8036</v>
      </c>
    </row>
    <row r="678" spans="1:26" s="187" customFormat="1" ht="24.75" customHeight="1" x14ac:dyDescent="0.2">
      <c r="A678" s="171" t="s">
        <v>8414</v>
      </c>
      <c r="B678" s="175">
        <v>692525000</v>
      </c>
      <c r="C678" s="171" t="s">
        <v>2854</v>
      </c>
      <c r="D678" s="171" t="s">
        <v>2871</v>
      </c>
      <c r="E678" s="171" t="s">
        <v>27</v>
      </c>
      <c r="F678" s="171" t="s">
        <v>2872</v>
      </c>
      <c r="G678" s="171" t="s">
        <v>3496</v>
      </c>
      <c r="H678" s="171">
        <v>0</v>
      </c>
      <c r="I678" s="171">
        <v>0</v>
      </c>
      <c r="J678" s="171" t="s">
        <v>3971</v>
      </c>
      <c r="K678" s="171" t="s">
        <v>3973</v>
      </c>
      <c r="L678" s="171" t="s">
        <v>6167</v>
      </c>
      <c r="M678" s="171" t="s">
        <v>3975</v>
      </c>
      <c r="N678" s="171" t="s">
        <v>3974</v>
      </c>
      <c r="O678" s="171" t="s">
        <v>3972</v>
      </c>
      <c r="P678" s="171">
        <v>0</v>
      </c>
      <c r="Q678" s="171">
        <v>91001</v>
      </c>
      <c r="R678" s="171" t="s">
        <v>3976</v>
      </c>
      <c r="S678" s="172">
        <v>38553</v>
      </c>
      <c r="T678" s="171">
        <v>7180</v>
      </c>
      <c r="U678" s="173">
        <v>10076702</v>
      </c>
      <c r="V678" s="173">
        <v>17722987</v>
      </c>
      <c r="W678" s="174">
        <v>44255</v>
      </c>
      <c r="X678" s="175" t="s">
        <v>7879</v>
      </c>
      <c r="Y678" s="175" t="s">
        <v>7880</v>
      </c>
      <c r="Z678" s="175" t="s">
        <v>7882</v>
      </c>
    </row>
    <row r="679" spans="1:26" s="187" customFormat="1" ht="24.75" customHeight="1" x14ac:dyDescent="0.2">
      <c r="A679" s="171" t="s">
        <v>8414</v>
      </c>
      <c r="B679" s="175">
        <v>692525000</v>
      </c>
      <c r="C679" s="171" t="s">
        <v>2854</v>
      </c>
      <c r="D679" s="171" t="s">
        <v>2871</v>
      </c>
      <c r="E679" s="171" t="s">
        <v>27</v>
      </c>
      <c r="F679" s="171" t="s">
        <v>2872</v>
      </c>
      <c r="G679" s="171" t="s">
        <v>3496</v>
      </c>
      <c r="H679" s="171">
        <v>0</v>
      </c>
      <c r="I679" s="171">
        <v>0</v>
      </c>
      <c r="J679" s="171" t="s">
        <v>3971</v>
      </c>
      <c r="K679" s="171" t="s">
        <v>3973</v>
      </c>
      <c r="L679" s="171" t="s">
        <v>6167</v>
      </c>
      <c r="M679" s="171" t="s">
        <v>3975</v>
      </c>
      <c r="N679" s="171" t="s">
        <v>3974</v>
      </c>
      <c r="O679" s="171" t="s">
        <v>3972</v>
      </c>
      <c r="P679" s="171">
        <v>0</v>
      </c>
      <c r="Q679" s="171">
        <v>91001</v>
      </c>
      <c r="R679" s="171" t="s">
        <v>3976</v>
      </c>
      <c r="S679" s="172">
        <v>38553</v>
      </c>
      <c r="T679" s="171">
        <v>7180</v>
      </c>
      <c r="U679" s="173">
        <v>0</v>
      </c>
      <c r="V679" s="173">
        <v>0</v>
      </c>
      <c r="W679" s="174">
        <v>44255</v>
      </c>
      <c r="X679" s="175" t="s">
        <v>7879</v>
      </c>
      <c r="Y679" s="175" t="s">
        <v>7880</v>
      </c>
      <c r="Z679" s="175" t="s">
        <v>8659</v>
      </c>
    </row>
    <row r="680" spans="1:26" s="187" customFormat="1" ht="24.75" customHeight="1" x14ac:dyDescent="0.2">
      <c r="A680" s="171" t="s">
        <v>8415</v>
      </c>
      <c r="B680" s="175">
        <v>692402006</v>
      </c>
      <c r="C680" s="171" t="s">
        <v>2854</v>
      </c>
      <c r="D680" s="171" t="s">
        <v>2871</v>
      </c>
      <c r="E680" s="171" t="s">
        <v>27</v>
      </c>
      <c r="F680" s="171" t="s">
        <v>2872</v>
      </c>
      <c r="G680" s="171" t="s">
        <v>29</v>
      </c>
      <c r="H680" s="171">
        <v>0</v>
      </c>
      <c r="I680" s="171">
        <v>0</v>
      </c>
      <c r="J680" s="171" t="s">
        <v>3065</v>
      </c>
      <c r="K680" s="171" t="s">
        <v>3066</v>
      </c>
      <c r="L680" s="171" t="s">
        <v>890</v>
      </c>
      <c r="M680" s="171" t="s">
        <v>3067</v>
      </c>
      <c r="N680" s="171">
        <v>0</v>
      </c>
      <c r="O680" s="171">
        <v>0</v>
      </c>
      <c r="P680" s="171">
        <v>0</v>
      </c>
      <c r="Q680" s="171">
        <v>91001</v>
      </c>
      <c r="R680" s="171" t="s">
        <v>2887</v>
      </c>
      <c r="S680" s="172">
        <v>38572</v>
      </c>
      <c r="T680" s="171">
        <v>7181</v>
      </c>
      <c r="U680" s="173">
        <v>5265786</v>
      </c>
      <c r="V680" s="173">
        <v>5418506</v>
      </c>
      <c r="W680" s="174">
        <v>44255</v>
      </c>
      <c r="X680" s="175" t="s">
        <v>7879</v>
      </c>
      <c r="Y680" s="175" t="s">
        <v>7880</v>
      </c>
      <c r="Z680" s="175" t="s">
        <v>8060</v>
      </c>
    </row>
    <row r="681" spans="1:26" s="187" customFormat="1" ht="24.75" customHeight="1" x14ac:dyDescent="0.2">
      <c r="A681" s="171" t="s">
        <v>8636</v>
      </c>
      <c r="B681" s="175">
        <v>691801004</v>
      </c>
      <c r="C681" s="171" t="s">
        <v>2854</v>
      </c>
      <c r="D681" s="171" t="s">
        <v>2871</v>
      </c>
      <c r="E681" s="171" t="s">
        <v>27</v>
      </c>
      <c r="F681" s="171" t="s">
        <v>2872</v>
      </c>
      <c r="G681" s="171" t="s">
        <v>29</v>
      </c>
      <c r="H681" s="171">
        <v>0</v>
      </c>
      <c r="I681" s="171">
        <v>0</v>
      </c>
      <c r="J681" s="171" t="s">
        <v>2899</v>
      </c>
      <c r="K681" s="171" t="s">
        <v>2900</v>
      </c>
      <c r="L681" s="171" t="s">
        <v>51</v>
      </c>
      <c r="M681" s="171" t="s">
        <v>2901</v>
      </c>
      <c r="N681" s="171" t="s">
        <v>6371</v>
      </c>
      <c r="O681" s="171" t="s">
        <v>6372</v>
      </c>
      <c r="P681" s="171">
        <v>0</v>
      </c>
      <c r="Q681" s="171">
        <v>91001</v>
      </c>
      <c r="R681" s="171" t="s">
        <v>2902</v>
      </c>
      <c r="S681" s="172">
        <v>38568</v>
      </c>
      <c r="T681" s="171">
        <v>7184</v>
      </c>
      <c r="U681" s="173">
        <v>28537314</v>
      </c>
      <c r="V681" s="173">
        <v>28537314</v>
      </c>
      <c r="W681" s="174">
        <v>44255</v>
      </c>
      <c r="X681" s="175" t="s">
        <v>7879</v>
      </c>
      <c r="Y681" s="175" t="s">
        <v>7880</v>
      </c>
      <c r="Z681" s="175" t="s">
        <v>230</v>
      </c>
    </row>
    <row r="682" spans="1:26" s="187" customFormat="1" ht="24.75" customHeight="1" x14ac:dyDescent="0.2">
      <c r="A682" s="171" t="s">
        <v>8416</v>
      </c>
      <c r="B682" s="175">
        <v>691501000</v>
      </c>
      <c r="C682" s="171" t="s">
        <v>2854</v>
      </c>
      <c r="D682" s="171" t="s">
        <v>633</v>
      </c>
      <c r="E682" s="171" t="s">
        <v>27</v>
      </c>
      <c r="F682" s="171" t="s">
        <v>2976</v>
      </c>
      <c r="G682" s="171" t="s">
        <v>29</v>
      </c>
      <c r="H682" s="171">
        <v>0</v>
      </c>
      <c r="I682" s="171">
        <v>0</v>
      </c>
      <c r="J682" s="171" t="s">
        <v>6098</v>
      </c>
      <c r="K682" s="171" t="s">
        <v>6300</v>
      </c>
      <c r="L682" s="171" t="s">
        <v>344</v>
      </c>
      <c r="M682" s="171" t="s">
        <v>4848</v>
      </c>
      <c r="N682" s="171" t="s">
        <v>6099</v>
      </c>
      <c r="O682" s="171" t="s">
        <v>6301</v>
      </c>
      <c r="P682" s="171">
        <v>0</v>
      </c>
      <c r="Q682" s="171">
        <v>91001</v>
      </c>
      <c r="R682" s="171" t="s">
        <v>6100</v>
      </c>
      <c r="S682" s="172">
        <v>38572</v>
      </c>
      <c r="T682" s="171">
        <v>7186</v>
      </c>
      <c r="U682" s="173">
        <v>5056871</v>
      </c>
      <c r="V682" s="173">
        <v>5203532</v>
      </c>
      <c r="W682" s="174">
        <v>44255</v>
      </c>
      <c r="X682" s="175" t="s">
        <v>7879</v>
      </c>
      <c r="Y682" s="175" t="s">
        <v>7880</v>
      </c>
      <c r="Z682" s="175" t="s">
        <v>8032</v>
      </c>
    </row>
    <row r="683" spans="1:26" s="187" customFormat="1" ht="24.75" customHeight="1" x14ac:dyDescent="0.2">
      <c r="A683" s="171" t="s">
        <v>8417</v>
      </c>
      <c r="B683" s="175">
        <v>754634006</v>
      </c>
      <c r="C683" s="171" t="s">
        <v>1658</v>
      </c>
      <c r="D683" s="171" t="s">
        <v>1693</v>
      </c>
      <c r="E683" s="171" t="s">
        <v>7696</v>
      </c>
      <c r="F683" s="171" t="s">
        <v>1694</v>
      </c>
      <c r="G683" s="171" t="s">
        <v>7697</v>
      </c>
      <c r="H683" s="171" t="s">
        <v>1695</v>
      </c>
      <c r="I683" s="171" t="s">
        <v>1696</v>
      </c>
      <c r="J683" s="171" t="s">
        <v>7699</v>
      </c>
      <c r="K683" s="171" t="s">
        <v>6979</v>
      </c>
      <c r="L683" s="171" t="s">
        <v>6171</v>
      </c>
      <c r="M683" s="171" t="s">
        <v>1697</v>
      </c>
      <c r="N683" s="171" t="s">
        <v>6980</v>
      </c>
      <c r="O683" s="171" t="s">
        <v>6981</v>
      </c>
      <c r="P683" s="171">
        <v>0</v>
      </c>
      <c r="Q683" s="171">
        <v>93401</v>
      </c>
      <c r="R683" s="171" t="s">
        <v>7698</v>
      </c>
      <c r="S683" s="172">
        <v>38600</v>
      </c>
      <c r="T683" s="171">
        <v>7189</v>
      </c>
      <c r="U683" s="173">
        <v>42738572</v>
      </c>
      <c r="V683" s="173">
        <v>64555134</v>
      </c>
      <c r="W683" s="174">
        <v>44255</v>
      </c>
      <c r="X683" s="175" t="s">
        <v>7879</v>
      </c>
      <c r="Y683" s="175" t="s">
        <v>7880</v>
      </c>
      <c r="Z683" s="175" t="s">
        <v>7993</v>
      </c>
    </row>
    <row r="684" spans="1:26" s="187" customFormat="1" ht="24.75" customHeight="1" x14ac:dyDescent="0.2">
      <c r="A684" s="171" t="s">
        <v>8417</v>
      </c>
      <c r="B684" s="175">
        <v>754634006</v>
      </c>
      <c r="C684" s="171" t="s">
        <v>1658</v>
      </c>
      <c r="D684" s="171" t="s">
        <v>1693</v>
      </c>
      <c r="E684" s="171" t="s">
        <v>7696</v>
      </c>
      <c r="F684" s="171" t="s">
        <v>1694</v>
      </c>
      <c r="G684" s="171" t="s">
        <v>7697</v>
      </c>
      <c r="H684" s="171" t="s">
        <v>1695</v>
      </c>
      <c r="I684" s="171" t="s">
        <v>1696</v>
      </c>
      <c r="J684" s="171" t="s">
        <v>7699</v>
      </c>
      <c r="K684" s="171" t="s">
        <v>6979</v>
      </c>
      <c r="L684" s="171" t="s">
        <v>6171</v>
      </c>
      <c r="M684" s="171" t="s">
        <v>1697</v>
      </c>
      <c r="N684" s="171" t="s">
        <v>6980</v>
      </c>
      <c r="O684" s="171" t="s">
        <v>6981</v>
      </c>
      <c r="P684" s="171">
        <v>0</v>
      </c>
      <c r="Q684" s="171">
        <v>93401</v>
      </c>
      <c r="R684" s="171" t="s">
        <v>7698</v>
      </c>
      <c r="S684" s="172">
        <v>38600</v>
      </c>
      <c r="T684" s="171">
        <v>7189</v>
      </c>
      <c r="U684" s="173">
        <v>19380318</v>
      </c>
      <c r="V684" s="173">
        <v>28964015</v>
      </c>
      <c r="W684" s="174">
        <v>44255</v>
      </c>
      <c r="X684" s="175" t="s">
        <v>7879</v>
      </c>
      <c r="Y684" s="175" t="s">
        <v>7880</v>
      </c>
      <c r="Z684" s="175" t="s">
        <v>7997</v>
      </c>
    </row>
    <row r="685" spans="1:26" s="187" customFormat="1" ht="24.75" customHeight="1" x14ac:dyDescent="0.2">
      <c r="A685" s="171" t="s">
        <v>8417</v>
      </c>
      <c r="B685" s="175">
        <v>754634006</v>
      </c>
      <c r="C685" s="171" t="s">
        <v>1658</v>
      </c>
      <c r="D685" s="171" t="s">
        <v>1693</v>
      </c>
      <c r="E685" s="171" t="s">
        <v>7696</v>
      </c>
      <c r="F685" s="171" t="s">
        <v>1694</v>
      </c>
      <c r="G685" s="171" t="s">
        <v>7697</v>
      </c>
      <c r="H685" s="171" t="s">
        <v>1695</v>
      </c>
      <c r="I685" s="171" t="s">
        <v>1696</v>
      </c>
      <c r="J685" s="171" t="s">
        <v>7699</v>
      </c>
      <c r="K685" s="171" t="s">
        <v>6979</v>
      </c>
      <c r="L685" s="171" t="s">
        <v>6171</v>
      </c>
      <c r="M685" s="171" t="s">
        <v>1697</v>
      </c>
      <c r="N685" s="171" t="s">
        <v>6980</v>
      </c>
      <c r="O685" s="171" t="s">
        <v>6981</v>
      </c>
      <c r="P685" s="171">
        <v>0</v>
      </c>
      <c r="Q685" s="171">
        <v>93401</v>
      </c>
      <c r="R685" s="171" t="s">
        <v>7698</v>
      </c>
      <c r="S685" s="172">
        <v>38600</v>
      </c>
      <c r="T685" s="171">
        <v>7189</v>
      </c>
      <c r="U685" s="173">
        <v>18694444</v>
      </c>
      <c r="V685" s="173">
        <v>27531527</v>
      </c>
      <c r="W685" s="174">
        <v>44255</v>
      </c>
      <c r="X685" s="175" t="s">
        <v>7879</v>
      </c>
      <c r="Y685" s="175" t="s">
        <v>7880</v>
      </c>
      <c r="Z685" s="175" t="s">
        <v>7999</v>
      </c>
    </row>
    <row r="686" spans="1:26" s="187" customFormat="1" ht="24.75" customHeight="1" x14ac:dyDescent="0.2">
      <c r="A686" s="171" t="s">
        <v>8418</v>
      </c>
      <c r="B686" s="175" t="s">
        <v>7855</v>
      </c>
      <c r="C686" s="171" t="s">
        <v>4677</v>
      </c>
      <c r="D686" s="171" t="s">
        <v>4678</v>
      </c>
      <c r="E686" s="171" t="s">
        <v>7625</v>
      </c>
      <c r="F686" s="171" t="s">
        <v>4679</v>
      </c>
      <c r="G686" s="171" t="s">
        <v>7626</v>
      </c>
      <c r="H686" s="171" t="s">
        <v>4680</v>
      </c>
      <c r="I686" s="171" t="s">
        <v>7671</v>
      </c>
      <c r="J686" s="171" t="s">
        <v>7627</v>
      </c>
      <c r="K686" s="171" t="s">
        <v>4681</v>
      </c>
      <c r="L686" s="171" t="s">
        <v>6222</v>
      </c>
      <c r="M686" s="171" t="s">
        <v>881</v>
      </c>
      <c r="N686" s="171">
        <v>0</v>
      </c>
      <c r="O686" s="171">
        <v>0</v>
      </c>
      <c r="P686" s="171">
        <v>0</v>
      </c>
      <c r="Q686" s="171" t="s">
        <v>1217</v>
      </c>
      <c r="R686" s="171" t="s">
        <v>7632</v>
      </c>
      <c r="S686" s="172">
        <v>38607</v>
      </c>
      <c r="T686" s="171">
        <v>7190</v>
      </c>
      <c r="U686" s="173">
        <v>29716274</v>
      </c>
      <c r="V686" s="173">
        <v>52245662</v>
      </c>
      <c r="W686" s="174">
        <v>44255</v>
      </c>
      <c r="X686" s="175" t="s">
        <v>7879</v>
      </c>
      <c r="Y686" s="175" t="s">
        <v>7880</v>
      </c>
      <c r="Z686" s="175" t="s">
        <v>7958</v>
      </c>
    </row>
    <row r="687" spans="1:26" s="187" customFormat="1" ht="24.75" customHeight="1" x14ac:dyDescent="0.2">
      <c r="A687" s="171" t="s">
        <v>8419</v>
      </c>
      <c r="B687" s="175">
        <v>690204002</v>
      </c>
      <c r="C687" s="171" t="s">
        <v>2854</v>
      </c>
      <c r="D687" s="171" t="s">
        <v>633</v>
      </c>
      <c r="E687" s="171" t="s">
        <v>27</v>
      </c>
      <c r="F687" s="171" t="s">
        <v>634</v>
      </c>
      <c r="G687" s="171" t="s">
        <v>29</v>
      </c>
      <c r="H687" s="171">
        <v>0</v>
      </c>
      <c r="I687" s="171">
        <v>0</v>
      </c>
      <c r="J687" s="171" t="s">
        <v>3513</v>
      </c>
      <c r="K687" s="171" t="s">
        <v>3515</v>
      </c>
      <c r="L687" s="171" t="s">
        <v>6167</v>
      </c>
      <c r="M687" s="171" t="s">
        <v>3517</v>
      </c>
      <c r="N687" s="171" t="s">
        <v>3516</v>
      </c>
      <c r="O687" s="171" t="s">
        <v>3514</v>
      </c>
      <c r="P687" s="171">
        <v>0</v>
      </c>
      <c r="Q687" s="171">
        <v>91001</v>
      </c>
      <c r="R687" s="171" t="s">
        <v>2906</v>
      </c>
      <c r="S687" s="172">
        <v>38618</v>
      </c>
      <c r="T687" s="171">
        <v>7194</v>
      </c>
      <c r="U687" s="173">
        <v>11607347</v>
      </c>
      <c r="V687" s="173">
        <v>23214694</v>
      </c>
      <c r="W687" s="174">
        <v>44255</v>
      </c>
      <c r="X687" s="175" t="s">
        <v>7879</v>
      </c>
      <c r="Y687" s="175" t="s">
        <v>7880</v>
      </c>
      <c r="Z687" s="175" t="s">
        <v>8061</v>
      </c>
    </row>
    <row r="688" spans="1:26" s="187" customFormat="1" ht="24.75" customHeight="1" x14ac:dyDescent="0.2">
      <c r="A688" s="171" t="s">
        <v>8420</v>
      </c>
      <c r="B688" s="175">
        <v>690726009</v>
      </c>
      <c r="C688" s="171" t="s">
        <v>2854</v>
      </c>
      <c r="D688" s="171" t="s">
        <v>2871</v>
      </c>
      <c r="E688" s="171" t="s">
        <v>27</v>
      </c>
      <c r="F688" s="171" t="s">
        <v>2872</v>
      </c>
      <c r="G688" s="171" t="s">
        <v>29</v>
      </c>
      <c r="H688" s="171">
        <v>0</v>
      </c>
      <c r="I688" s="171">
        <v>0</v>
      </c>
      <c r="J688" s="171" t="s">
        <v>3605</v>
      </c>
      <c r="K688" s="171" t="s">
        <v>3606</v>
      </c>
      <c r="L688" s="171" t="s">
        <v>50</v>
      </c>
      <c r="M688" s="171" t="s">
        <v>3607</v>
      </c>
      <c r="N688" s="171" t="s">
        <v>6417</v>
      </c>
      <c r="O688" s="171" t="s">
        <v>6418</v>
      </c>
      <c r="P688" s="171">
        <v>0</v>
      </c>
      <c r="Q688" s="171">
        <v>91001</v>
      </c>
      <c r="R688" s="171" t="s">
        <v>2949</v>
      </c>
      <c r="S688" s="172">
        <v>38624</v>
      </c>
      <c r="T688" s="171">
        <v>7195</v>
      </c>
      <c r="U688" s="173">
        <v>0</v>
      </c>
      <c r="V688" s="173">
        <v>99600</v>
      </c>
      <c r="W688" s="174">
        <v>44255</v>
      </c>
      <c r="X688" s="175" t="s">
        <v>7879</v>
      </c>
      <c r="Y688" s="175" t="s">
        <v>7880</v>
      </c>
      <c r="Z688" s="175" t="s">
        <v>7947</v>
      </c>
    </row>
    <row r="689" spans="1:26" s="187" customFormat="1" ht="24.75" customHeight="1" x14ac:dyDescent="0.2">
      <c r="A689" s="171" t="s">
        <v>8421</v>
      </c>
      <c r="B689" s="175">
        <v>690720000</v>
      </c>
      <c r="C689" s="171" t="s">
        <v>2854</v>
      </c>
      <c r="D689" s="171" t="s">
        <v>2871</v>
      </c>
      <c r="E689" s="171" t="s">
        <v>27</v>
      </c>
      <c r="F689" s="171" t="s">
        <v>2872</v>
      </c>
      <c r="G689" s="171" t="s">
        <v>29</v>
      </c>
      <c r="H689" s="171">
        <v>0</v>
      </c>
      <c r="I689" s="171">
        <v>0</v>
      </c>
      <c r="J689" s="171" t="s">
        <v>3327</v>
      </c>
      <c r="K689" s="171" t="s">
        <v>3328</v>
      </c>
      <c r="L689" s="171" t="s">
        <v>50</v>
      </c>
      <c r="M689" s="171" t="s">
        <v>3329</v>
      </c>
      <c r="N689" s="171" t="s">
        <v>6327</v>
      </c>
      <c r="O689" s="171" t="s">
        <v>6326</v>
      </c>
      <c r="P689" s="171">
        <v>0</v>
      </c>
      <c r="Q689" s="171">
        <v>91001</v>
      </c>
      <c r="R689" s="171" t="s">
        <v>2875</v>
      </c>
      <c r="S689" s="172">
        <v>38624</v>
      </c>
      <c r="T689" s="171">
        <v>7196</v>
      </c>
      <c r="U689" s="173">
        <v>5008220</v>
      </c>
      <c r="V689" s="173">
        <v>5153470</v>
      </c>
      <c r="W689" s="174">
        <v>44255</v>
      </c>
      <c r="X689" s="175" t="s">
        <v>7879</v>
      </c>
      <c r="Y689" s="175" t="s">
        <v>7880</v>
      </c>
      <c r="Z689" s="175" t="s">
        <v>7944</v>
      </c>
    </row>
    <row r="690" spans="1:26" s="187" customFormat="1" ht="24.75" customHeight="1" x14ac:dyDescent="0.2">
      <c r="A690" s="171" t="s">
        <v>8422</v>
      </c>
      <c r="B690" s="175">
        <v>690414007</v>
      </c>
      <c r="C690" s="171" t="s">
        <v>2854</v>
      </c>
      <c r="D690" s="171" t="s">
        <v>2871</v>
      </c>
      <c r="E690" s="171" t="s">
        <v>27</v>
      </c>
      <c r="F690" s="171" t="s">
        <v>2872</v>
      </c>
      <c r="G690" s="171">
        <v>0</v>
      </c>
      <c r="H690" s="171">
        <v>0</v>
      </c>
      <c r="I690" s="171">
        <v>0</v>
      </c>
      <c r="J690" s="171" t="s">
        <v>3893</v>
      </c>
      <c r="K690" s="171" t="s">
        <v>3895</v>
      </c>
      <c r="L690" s="171" t="s">
        <v>6169</v>
      </c>
      <c r="M690" s="171" t="s">
        <v>3897</v>
      </c>
      <c r="N690" s="171" t="s">
        <v>3896</v>
      </c>
      <c r="O690" s="171" t="s">
        <v>3894</v>
      </c>
      <c r="P690" s="171">
        <v>0</v>
      </c>
      <c r="Q690" s="171">
        <v>91001</v>
      </c>
      <c r="R690" s="171" t="s">
        <v>2875</v>
      </c>
      <c r="S690" s="172">
        <v>38624</v>
      </c>
      <c r="T690" s="171">
        <v>7197</v>
      </c>
      <c r="U690" s="173">
        <v>4730622</v>
      </c>
      <c r="V690" s="173">
        <v>4867821</v>
      </c>
      <c r="W690" s="174">
        <v>44255</v>
      </c>
      <c r="X690" s="175" t="s">
        <v>7879</v>
      </c>
      <c r="Y690" s="175" t="s">
        <v>7880</v>
      </c>
      <c r="Z690" s="175" t="s">
        <v>8005</v>
      </c>
    </row>
    <row r="691" spans="1:26" s="187" customFormat="1" ht="24.75" customHeight="1" x14ac:dyDescent="0.2">
      <c r="A691" s="171" t="s">
        <v>8423</v>
      </c>
      <c r="B691" s="175">
        <v>690725002</v>
      </c>
      <c r="C691" s="171" t="s">
        <v>2854</v>
      </c>
      <c r="D691" s="171" t="s">
        <v>2871</v>
      </c>
      <c r="E691" s="171" t="s">
        <v>27</v>
      </c>
      <c r="F691" s="171" t="s">
        <v>2872</v>
      </c>
      <c r="G691" s="171" t="s">
        <v>29</v>
      </c>
      <c r="H691" s="171">
        <v>0</v>
      </c>
      <c r="I691" s="171">
        <v>0</v>
      </c>
      <c r="J691" s="171" t="s">
        <v>2920</v>
      </c>
      <c r="K691" s="171" t="s">
        <v>2921</v>
      </c>
      <c r="L691" s="171" t="s">
        <v>50</v>
      </c>
      <c r="M691" s="171" t="s">
        <v>2923</v>
      </c>
      <c r="N691" s="171" t="s">
        <v>2922</v>
      </c>
      <c r="O691" s="171">
        <v>0</v>
      </c>
      <c r="P691" s="171">
        <v>0</v>
      </c>
      <c r="Q691" s="171">
        <v>91001</v>
      </c>
      <c r="R691" s="171" t="s">
        <v>2887</v>
      </c>
      <c r="S691" s="172">
        <v>38624</v>
      </c>
      <c r="T691" s="171">
        <v>7198</v>
      </c>
      <c r="U691" s="173">
        <v>0</v>
      </c>
      <c r="V691" s="173">
        <v>4292760</v>
      </c>
      <c r="W691" s="174">
        <v>44255</v>
      </c>
      <c r="X691" s="175" t="s">
        <v>7879</v>
      </c>
      <c r="Y691" s="175" t="s">
        <v>7880</v>
      </c>
      <c r="Z691" s="175" t="s">
        <v>7895</v>
      </c>
    </row>
    <row r="692" spans="1:26" s="187" customFormat="1" ht="24.75" customHeight="1" x14ac:dyDescent="0.2">
      <c r="A692" s="171" t="s">
        <v>8424</v>
      </c>
      <c r="B692" s="175">
        <v>692553004</v>
      </c>
      <c r="C692" s="171" t="s">
        <v>2854</v>
      </c>
      <c r="D692" s="171" t="s">
        <v>2871</v>
      </c>
      <c r="E692" s="171" t="s">
        <v>27</v>
      </c>
      <c r="F692" s="171" t="s">
        <v>2872</v>
      </c>
      <c r="G692" s="171" t="s">
        <v>29</v>
      </c>
      <c r="H692" s="171">
        <v>0</v>
      </c>
      <c r="I692" s="171">
        <v>0</v>
      </c>
      <c r="J692" s="171" t="s">
        <v>3191</v>
      </c>
      <c r="K692" s="171" t="s">
        <v>3192</v>
      </c>
      <c r="L692" s="171" t="s">
        <v>50</v>
      </c>
      <c r="M692" s="171" t="s">
        <v>3194</v>
      </c>
      <c r="N692" s="171" t="s">
        <v>3193</v>
      </c>
      <c r="O692" s="171">
        <v>0</v>
      </c>
      <c r="P692" s="171">
        <v>0</v>
      </c>
      <c r="Q692" s="171">
        <v>91001</v>
      </c>
      <c r="R692" s="171" t="s">
        <v>2875</v>
      </c>
      <c r="S692" s="172">
        <v>38624</v>
      </c>
      <c r="T692" s="171">
        <v>7200</v>
      </c>
      <c r="U692" s="173">
        <v>9730256</v>
      </c>
      <c r="V692" s="173">
        <v>19460512</v>
      </c>
      <c r="W692" s="174">
        <v>44255</v>
      </c>
      <c r="X692" s="175" t="s">
        <v>7879</v>
      </c>
      <c r="Y692" s="175" t="s">
        <v>7880</v>
      </c>
      <c r="Z692" s="175" t="s">
        <v>7949</v>
      </c>
    </row>
    <row r="693" spans="1:26" s="187" customFormat="1" ht="24.75" customHeight="1" x14ac:dyDescent="0.2">
      <c r="A693" s="171" t="s">
        <v>8425</v>
      </c>
      <c r="B693" s="175">
        <v>692105001</v>
      </c>
      <c r="C693" s="171" t="s">
        <v>2854</v>
      </c>
      <c r="D693" s="171" t="s">
        <v>2871</v>
      </c>
      <c r="E693" s="171" t="s">
        <v>27</v>
      </c>
      <c r="F693" s="171" t="s">
        <v>2872</v>
      </c>
      <c r="G693" s="171" t="s">
        <v>29</v>
      </c>
      <c r="H693" s="171">
        <v>0</v>
      </c>
      <c r="I693" s="171">
        <v>0</v>
      </c>
      <c r="J693" s="171" t="s">
        <v>3766</v>
      </c>
      <c r="K693" s="171" t="s">
        <v>3767</v>
      </c>
      <c r="L693" s="171" t="s">
        <v>6166</v>
      </c>
      <c r="M693" s="171" t="s">
        <v>3768</v>
      </c>
      <c r="N693" s="171" t="s">
        <v>6399</v>
      </c>
      <c r="O693" s="171" t="s">
        <v>6398</v>
      </c>
      <c r="P693" s="171">
        <v>0</v>
      </c>
      <c r="Q693" s="171">
        <v>91001</v>
      </c>
      <c r="R693" s="171" t="s">
        <v>2875</v>
      </c>
      <c r="S693" s="172">
        <v>38624</v>
      </c>
      <c r="T693" s="171">
        <v>7201</v>
      </c>
      <c r="U693" s="173">
        <v>5709371</v>
      </c>
      <c r="V693" s="173">
        <v>11418742</v>
      </c>
      <c r="W693" s="174">
        <v>44255</v>
      </c>
      <c r="X693" s="175" t="s">
        <v>7879</v>
      </c>
      <c r="Y693" s="175" t="s">
        <v>7880</v>
      </c>
      <c r="Z693" s="175" t="s">
        <v>8062</v>
      </c>
    </row>
    <row r="694" spans="1:26" s="187" customFormat="1" ht="24.75" customHeight="1" x14ac:dyDescent="0.2">
      <c r="A694" s="171" t="s">
        <v>8426</v>
      </c>
      <c r="B694" s="175">
        <v>690728001</v>
      </c>
      <c r="C694" s="171" t="s">
        <v>2854</v>
      </c>
      <c r="D694" s="171" t="s">
        <v>2871</v>
      </c>
      <c r="E694" s="171" t="s">
        <v>27</v>
      </c>
      <c r="F694" s="171" t="s">
        <v>2872</v>
      </c>
      <c r="G694" s="171" t="s">
        <v>29</v>
      </c>
      <c r="H694" s="171">
        <v>0</v>
      </c>
      <c r="I694" s="171">
        <v>0</v>
      </c>
      <c r="J694" s="171" t="s">
        <v>2962</v>
      </c>
      <c r="K694" s="171" t="s">
        <v>2963</v>
      </c>
      <c r="L694" s="171" t="s">
        <v>50</v>
      </c>
      <c r="M694" s="171" t="s">
        <v>2965</v>
      </c>
      <c r="N694" s="171" t="s">
        <v>2964</v>
      </c>
      <c r="O694" s="171">
        <v>0</v>
      </c>
      <c r="P694" s="171">
        <v>0</v>
      </c>
      <c r="Q694" s="171">
        <v>91001</v>
      </c>
      <c r="R694" s="171" t="s">
        <v>2875</v>
      </c>
      <c r="S694" s="172">
        <v>38624</v>
      </c>
      <c r="T694" s="171">
        <v>7202</v>
      </c>
      <c r="U694" s="173">
        <v>5008220</v>
      </c>
      <c r="V694" s="173">
        <v>5153470</v>
      </c>
      <c r="W694" s="174">
        <v>44255</v>
      </c>
      <c r="X694" s="175" t="s">
        <v>7879</v>
      </c>
      <c r="Y694" s="175" t="s">
        <v>7880</v>
      </c>
      <c r="Z694" s="175" t="s">
        <v>7972</v>
      </c>
    </row>
    <row r="695" spans="1:26" s="187" customFormat="1" ht="24.75" customHeight="1" x14ac:dyDescent="0.2">
      <c r="A695" s="171" t="s">
        <v>8427</v>
      </c>
      <c r="B695" s="175">
        <v>690708000</v>
      </c>
      <c r="C695" s="171" t="s">
        <v>2854</v>
      </c>
      <c r="D695" s="171" t="s">
        <v>2882</v>
      </c>
      <c r="E695" s="171" t="s">
        <v>1700</v>
      </c>
      <c r="F695" s="171" t="s">
        <v>3634</v>
      </c>
      <c r="G695" s="171" t="s">
        <v>29</v>
      </c>
      <c r="H695" s="171">
        <v>0</v>
      </c>
      <c r="I695" s="171">
        <v>0</v>
      </c>
      <c r="J695" s="171" t="s">
        <v>3956</v>
      </c>
      <c r="K695" s="171" t="s">
        <v>3957</v>
      </c>
      <c r="L695" s="171" t="s">
        <v>50</v>
      </c>
      <c r="M695" s="171" t="s">
        <v>3958</v>
      </c>
      <c r="N695" s="171" t="s">
        <v>6383</v>
      </c>
      <c r="O695" s="171" t="s">
        <v>6384</v>
      </c>
      <c r="P695" s="171">
        <v>0</v>
      </c>
      <c r="Q695" s="171">
        <v>91001</v>
      </c>
      <c r="R695" s="171" t="s">
        <v>2906</v>
      </c>
      <c r="S695" s="172">
        <v>38628</v>
      </c>
      <c r="T695" s="171">
        <v>7203</v>
      </c>
      <c r="U695" s="173">
        <v>6439140</v>
      </c>
      <c r="V695" s="173">
        <v>6646854</v>
      </c>
      <c r="W695" s="174">
        <v>44255</v>
      </c>
      <c r="X695" s="175" t="s">
        <v>7879</v>
      </c>
      <c r="Y695" s="175" t="s">
        <v>7880</v>
      </c>
      <c r="Z695" s="175" t="s">
        <v>8000</v>
      </c>
    </row>
    <row r="696" spans="1:26" s="187" customFormat="1" ht="24.75" customHeight="1" x14ac:dyDescent="0.2">
      <c r="A696" s="171" t="s">
        <v>8428</v>
      </c>
      <c r="B696" s="175">
        <v>690718006</v>
      </c>
      <c r="C696" s="171" t="s">
        <v>2854</v>
      </c>
      <c r="D696" s="171" t="s">
        <v>2871</v>
      </c>
      <c r="E696" s="171" t="s">
        <v>27</v>
      </c>
      <c r="F696" s="171" t="s">
        <v>2872</v>
      </c>
      <c r="G696" s="171" t="s">
        <v>29</v>
      </c>
      <c r="H696" s="171">
        <v>0</v>
      </c>
      <c r="I696" s="171">
        <v>0</v>
      </c>
      <c r="J696" s="171" t="s">
        <v>4026</v>
      </c>
      <c r="K696" s="171" t="s">
        <v>4027</v>
      </c>
      <c r="L696" s="171" t="s">
        <v>50</v>
      </c>
      <c r="M696" s="171" t="s">
        <v>1052</v>
      </c>
      <c r="N696" s="171" t="s">
        <v>6381</v>
      </c>
      <c r="O696" s="171" t="s">
        <v>6382</v>
      </c>
      <c r="P696" s="171">
        <v>0</v>
      </c>
      <c r="Q696" s="171">
        <v>91001</v>
      </c>
      <c r="R696" s="171" t="s">
        <v>2906</v>
      </c>
      <c r="S696" s="172">
        <v>38628</v>
      </c>
      <c r="T696" s="171">
        <v>7204</v>
      </c>
      <c r="U696" s="173">
        <v>6439140</v>
      </c>
      <c r="V696" s="173">
        <v>12878280</v>
      </c>
      <c r="W696" s="174">
        <v>44255</v>
      </c>
      <c r="X696" s="175" t="s">
        <v>7879</v>
      </c>
      <c r="Y696" s="175" t="s">
        <v>7880</v>
      </c>
      <c r="Z696" s="175" t="s">
        <v>7937</v>
      </c>
    </row>
    <row r="697" spans="1:26" s="187" customFormat="1" ht="24.75" customHeight="1" x14ac:dyDescent="0.2">
      <c r="A697" s="171" t="s">
        <v>8637</v>
      </c>
      <c r="B697" s="175" t="s">
        <v>7847</v>
      </c>
      <c r="C697" s="171" t="s">
        <v>2854</v>
      </c>
      <c r="D697" s="171" t="s">
        <v>2871</v>
      </c>
      <c r="E697" s="171" t="s">
        <v>27</v>
      </c>
      <c r="F697" s="171" t="s">
        <v>2872</v>
      </c>
      <c r="G697" s="171" t="s">
        <v>29</v>
      </c>
      <c r="H697" s="171">
        <v>0</v>
      </c>
      <c r="I697" s="171">
        <v>0</v>
      </c>
      <c r="J697" s="171" t="s">
        <v>3947</v>
      </c>
      <c r="K697" s="171" t="s">
        <v>3948</v>
      </c>
      <c r="L697" s="171" t="s">
        <v>50</v>
      </c>
      <c r="M697" s="171" t="s">
        <v>2472</v>
      </c>
      <c r="N697" s="171">
        <v>226784305</v>
      </c>
      <c r="O697" s="171" t="s">
        <v>6270</v>
      </c>
      <c r="P697" s="171">
        <v>0</v>
      </c>
      <c r="Q697" s="171">
        <v>91001</v>
      </c>
      <c r="R697" s="171" t="s">
        <v>3269</v>
      </c>
      <c r="S697" s="172">
        <v>38628</v>
      </c>
      <c r="T697" s="171">
        <v>7205</v>
      </c>
      <c r="U697" s="173">
        <v>2861840</v>
      </c>
      <c r="V697" s="173">
        <v>2861840</v>
      </c>
      <c r="W697" s="174">
        <v>44255</v>
      </c>
      <c r="X697" s="175" t="s">
        <v>7879</v>
      </c>
      <c r="Y697" s="175" t="s">
        <v>7880</v>
      </c>
      <c r="Z697" s="175" t="s">
        <v>8007</v>
      </c>
    </row>
    <row r="698" spans="1:26" s="187" customFormat="1" ht="24.75" customHeight="1" x14ac:dyDescent="0.2">
      <c r="A698" s="171" t="s">
        <v>8429</v>
      </c>
      <c r="B698" s="175">
        <v>692548000</v>
      </c>
      <c r="C698" s="171" t="s">
        <v>2854</v>
      </c>
      <c r="D698" s="171" t="s">
        <v>2882</v>
      </c>
      <c r="E698" s="171" t="s">
        <v>1700</v>
      </c>
      <c r="F698" s="171" t="s">
        <v>3644</v>
      </c>
      <c r="G698" s="171" t="s">
        <v>29</v>
      </c>
      <c r="H698" s="171">
        <v>0</v>
      </c>
      <c r="I698" s="171">
        <v>0</v>
      </c>
      <c r="J698" s="171" t="s">
        <v>6337</v>
      </c>
      <c r="K698" s="171" t="s">
        <v>3833</v>
      </c>
      <c r="L698" s="171" t="s">
        <v>50</v>
      </c>
      <c r="M698" s="171" t="s">
        <v>3834</v>
      </c>
      <c r="N698" s="171">
        <v>229457440</v>
      </c>
      <c r="O698" s="171" t="s">
        <v>6336</v>
      </c>
      <c r="P698" s="171">
        <v>0</v>
      </c>
      <c r="Q698" s="171">
        <v>91001</v>
      </c>
      <c r="R698" s="171" t="s">
        <v>2875</v>
      </c>
      <c r="S698" s="172">
        <v>38631</v>
      </c>
      <c r="T698" s="171">
        <v>7206</v>
      </c>
      <c r="U698" s="173">
        <v>22476941</v>
      </c>
      <c r="V698" s="173">
        <v>27852423</v>
      </c>
      <c r="W698" s="174">
        <v>44255</v>
      </c>
      <c r="X698" s="175" t="s">
        <v>7879</v>
      </c>
      <c r="Y698" s="175" t="s">
        <v>7880</v>
      </c>
      <c r="Z698" s="175" t="s">
        <v>7967</v>
      </c>
    </row>
    <row r="699" spans="1:26" s="187" customFormat="1" ht="24.75" customHeight="1" x14ac:dyDescent="0.2">
      <c r="A699" s="171" t="s">
        <v>8430</v>
      </c>
      <c r="B699" s="175">
        <v>690506009</v>
      </c>
      <c r="C699" s="171" t="s">
        <v>2854</v>
      </c>
      <c r="D699" s="171" t="s">
        <v>2882</v>
      </c>
      <c r="E699" s="171" t="s">
        <v>1700</v>
      </c>
      <c r="F699" s="171" t="s">
        <v>3634</v>
      </c>
      <c r="G699" s="171" t="s">
        <v>29</v>
      </c>
      <c r="H699" s="171">
        <v>0</v>
      </c>
      <c r="I699" s="171">
        <v>0</v>
      </c>
      <c r="J699" s="171" t="s">
        <v>3927</v>
      </c>
      <c r="K699" s="171" t="s">
        <v>3929</v>
      </c>
      <c r="L699" s="171" t="s">
        <v>630</v>
      </c>
      <c r="M699" s="171" t="s">
        <v>1602</v>
      </c>
      <c r="N699" s="171" t="s">
        <v>3930</v>
      </c>
      <c r="O699" s="171" t="s">
        <v>3928</v>
      </c>
      <c r="P699" s="171">
        <v>0</v>
      </c>
      <c r="Q699" s="171">
        <v>91001</v>
      </c>
      <c r="R699" s="171" t="s">
        <v>620</v>
      </c>
      <c r="S699" s="172">
        <v>38631</v>
      </c>
      <c r="T699" s="171">
        <v>7207</v>
      </c>
      <c r="U699" s="173">
        <v>6439140</v>
      </c>
      <c r="V699" s="173">
        <v>6625890</v>
      </c>
      <c r="W699" s="174">
        <v>44255</v>
      </c>
      <c r="X699" s="175" t="s">
        <v>7879</v>
      </c>
      <c r="Y699" s="175" t="s">
        <v>7880</v>
      </c>
      <c r="Z699" s="175" t="s">
        <v>7887</v>
      </c>
    </row>
    <row r="700" spans="1:26" s="187" customFormat="1" ht="24.75" customHeight="1" x14ac:dyDescent="0.2">
      <c r="A700" s="171" t="s">
        <v>8431</v>
      </c>
      <c r="B700" s="175">
        <v>692554000</v>
      </c>
      <c r="C700" s="171" t="s">
        <v>2854</v>
      </c>
      <c r="D700" s="171" t="s">
        <v>2871</v>
      </c>
      <c r="E700" s="171" t="s">
        <v>27</v>
      </c>
      <c r="F700" s="171" t="s">
        <v>2976</v>
      </c>
      <c r="G700" s="171" t="s">
        <v>29</v>
      </c>
      <c r="H700" s="171">
        <v>0</v>
      </c>
      <c r="I700" s="171">
        <v>0</v>
      </c>
      <c r="J700" s="171" t="s">
        <v>3295</v>
      </c>
      <c r="K700" s="171" t="s">
        <v>3296</v>
      </c>
      <c r="L700" s="171" t="s">
        <v>50</v>
      </c>
      <c r="M700" s="171" t="s">
        <v>1869</v>
      </c>
      <c r="N700" s="171" t="s">
        <v>3297</v>
      </c>
      <c r="O700" s="171" t="s">
        <v>6342</v>
      </c>
      <c r="P700" s="171">
        <v>0</v>
      </c>
      <c r="Q700" s="171">
        <v>91001</v>
      </c>
      <c r="R700" s="171" t="s">
        <v>3298</v>
      </c>
      <c r="S700" s="172">
        <v>38649</v>
      </c>
      <c r="T700" s="171">
        <v>7208</v>
      </c>
      <c r="U700" s="173">
        <v>4006576</v>
      </c>
      <c r="V700" s="173">
        <v>4122776</v>
      </c>
      <c r="W700" s="174">
        <v>44255</v>
      </c>
      <c r="X700" s="175" t="s">
        <v>7879</v>
      </c>
      <c r="Y700" s="175" t="s">
        <v>7880</v>
      </c>
      <c r="Z700" s="175" t="s">
        <v>8006</v>
      </c>
    </row>
    <row r="701" spans="1:26" s="187" customFormat="1" ht="24.75" customHeight="1" x14ac:dyDescent="0.2">
      <c r="A701" s="171" t="s">
        <v>8432</v>
      </c>
      <c r="B701" s="175">
        <v>830175008</v>
      </c>
      <c r="C701" s="171" t="s">
        <v>2854</v>
      </c>
      <c r="D701" s="171" t="s">
        <v>633</v>
      </c>
      <c r="E701" s="171" t="s">
        <v>27</v>
      </c>
      <c r="F701" s="171" t="s">
        <v>634</v>
      </c>
      <c r="G701" s="171" t="s">
        <v>29</v>
      </c>
      <c r="H701" s="171">
        <v>0</v>
      </c>
      <c r="I701" s="171">
        <v>0</v>
      </c>
      <c r="J701" s="171" t="s">
        <v>3700</v>
      </c>
      <c r="K701" s="171" t="s">
        <v>3701</v>
      </c>
      <c r="L701" s="171" t="s">
        <v>618</v>
      </c>
      <c r="M701" s="171" t="s">
        <v>3278</v>
      </c>
      <c r="N701" s="171" t="s">
        <v>3702</v>
      </c>
      <c r="O701" s="171">
        <v>0</v>
      </c>
      <c r="P701" s="171">
        <v>0</v>
      </c>
      <c r="Q701" s="171">
        <v>91001</v>
      </c>
      <c r="R701" s="171" t="s">
        <v>2875</v>
      </c>
      <c r="S701" s="172">
        <v>38649</v>
      </c>
      <c r="T701" s="171">
        <v>7209</v>
      </c>
      <c r="U701" s="173">
        <v>4945260</v>
      </c>
      <c r="V701" s="173">
        <v>5088684</v>
      </c>
      <c r="W701" s="174">
        <v>44255</v>
      </c>
      <c r="X701" s="175" t="s">
        <v>7879</v>
      </c>
      <c r="Y701" s="175" t="s">
        <v>7880</v>
      </c>
      <c r="Z701" s="175" t="s">
        <v>7905</v>
      </c>
    </row>
    <row r="702" spans="1:26" s="187" customFormat="1" ht="24.75" customHeight="1" x14ac:dyDescent="0.2">
      <c r="A702" s="171" t="s">
        <v>8433</v>
      </c>
      <c r="B702" s="175">
        <v>690731002</v>
      </c>
      <c r="C702" s="171" t="s">
        <v>2854</v>
      </c>
      <c r="D702" s="171" t="s">
        <v>633</v>
      </c>
      <c r="E702" s="171" t="s">
        <v>27</v>
      </c>
      <c r="F702" s="171" t="s">
        <v>634</v>
      </c>
      <c r="G702" s="171" t="s">
        <v>3496</v>
      </c>
      <c r="H702" s="171">
        <v>0</v>
      </c>
      <c r="I702" s="171">
        <v>0</v>
      </c>
      <c r="J702" s="171" t="s">
        <v>3969</v>
      </c>
      <c r="K702" s="171" t="s">
        <v>3968</v>
      </c>
      <c r="L702" s="171" t="s">
        <v>50</v>
      </c>
      <c r="M702" s="171" t="s">
        <v>6387</v>
      </c>
      <c r="N702" s="171" t="s">
        <v>6388</v>
      </c>
      <c r="O702" s="171" t="s">
        <v>6389</v>
      </c>
      <c r="P702" s="171">
        <v>0</v>
      </c>
      <c r="Q702" s="171">
        <v>91001</v>
      </c>
      <c r="R702" s="171" t="s">
        <v>2875</v>
      </c>
      <c r="S702" s="172">
        <v>38656</v>
      </c>
      <c r="T702" s="171">
        <v>7211</v>
      </c>
      <c r="U702" s="173">
        <v>2861840</v>
      </c>
      <c r="V702" s="173">
        <v>5723680</v>
      </c>
      <c r="W702" s="174">
        <v>44255</v>
      </c>
      <c r="X702" s="175" t="s">
        <v>7879</v>
      </c>
      <c r="Y702" s="175" t="s">
        <v>7880</v>
      </c>
      <c r="Z702" s="175" t="s">
        <v>8063</v>
      </c>
    </row>
    <row r="703" spans="1:26" s="187" customFormat="1" ht="24.75" customHeight="1" x14ac:dyDescent="0.2">
      <c r="A703" s="171" t="s">
        <v>8434</v>
      </c>
      <c r="B703" s="175">
        <v>690408007</v>
      </c>
      <c r="C703" s="171" t="s">
        <v>2854</v>
      </c>
      <c r="D703" s="171" t="s">
        <v>633</v>
      </c>
      <c r="E703" s="171" t="s">
        <v>27</v>
      </c>
      <c r="F703" s="171" t="s">
        <v>634</v>
      </c>
      <c r="G703" s="171" t="s">
        <v>29</v>
      </c>
      <c r="H703" s="171">
        <v>0</v>
      </c>
      <c r="I703" s="171">
        <v>0</v>
      </c>
      <c r="J703" s="171" t="s">
        <v>3527</v>
      </c>
      <c r="K703" s="171" t="s">
        <v>3529</v>
      </c>
      <c r="L703" s="171" t="s">
        <v>6169</v>
      </c>
      <c r="M703" s="171" t="s">
        <v>3531</v>
      </c>
      <c r="N703" s="171" t="s">
        <v>3530</v>
      </c>
      <c r="O703" s="171" t="s">
        <v>3528</v>
      </c>
      <c r="P703" s="171">
        <v>0</v>
      </c>
      <c r="Q703" s="171">
        <v>91001</v>
      </c>
      <c r="R703" s="171" t="s">
        <v>2875</v>
      </c>
      <c r="S703" s="172">
        <v>38658</v>
      </c>
      <c r="T703" s="171">
        <v>7212</v>
      </c>
      <c r="U703" s="173">
        <v>10037094</v>
      </c>
      <c r="V703" s="173">
        <v>16630500</v>
      </c>
      <c r="W703" s="174">
        <v>44255</v>
      </c>
      <c r="X703" s="175" t="s">
        <v>7879</v>
      </c>
      <c r="Y703" s="175" t="s">
        <v>7880</v>
      </c>
      <c r="Z703" s="175" t="s">
        <v>8064</v>
      </c>
    </row>
    <row r="704" spans="1:26" s="187" customFormat="1" ht="24.75" customHeight="1" x14ac:dyDescent="0.2">
      <c r="A704" s="171" t="s">
        <v>8435</v>
      </c>
      <c r="B704" s="175">
        <v>692207009</v>
      </c>
      <c r="C704" s="171" t="s">
        <v>2854</v>
      </c>
      <c r="D704" s="171" t="s">
        <v>633</v>
      </c>
      <c r="E704" s="171" t="s">
        <v>27</v>
      </c>
      <c r="F704" s="171" t="s">
        <v>2976</v>
      </c>
      <c r="G704" s="171" t="s">
        <v>29</v>
      </c>
      <c r="H704" s="171">
        <v>0</v>
      </c>
      <c r="I704" s="171">
        <v>0</v>
      </c>
      <c r="J704" s="171" t="s">
        <v>3243</v>
      </c>
      <c r="K704" s="171" t="s">
        <v>3244</v>
      </c>
      <c r="L704" s="171" t="s">
        <v>6166</v>
      </c>
      <c r="M704" s="171" t="s">
        <v>3245</v>
      </c>
      <c r="N704" s="171">
        <v>0</v>
      </c>
      <c r="O704" s="171">
        <v>0</v>
      </c>
      <c r="P704" s="171">
        <v>0</v>
      </c>
      <c r="Q704" s="171">
        <v>91001</v>
      </c>
      <c r="R704" s="171" t="s">
        <v>2875</v>
      </c>
      <c r="S704" s="172">
        <v>38663</v>
      </c>
      <c r="T704" s="171">
        <v>7215</v>
      </c>
      <c r="U704" s="173">
        <v>4078122</v>
      </c>
      <c r="V704" s="173">
        <v>4196397</v>
      </c>
      <c r="W704" s="174">
        <v>44255</v>
      </c>
      <c r="X704" s="175" t="s">
        <v>7879</v>
      </c>
      <c r="Y704" s="175" t="s">
        <v>7880</v>
      </c>
      <c r="Z704" s="175" t="s">
        <v>8065</v>
      </c>
    </row>
    <row r="705" spans="1:26" s="187" customFormat="1" ht="24.75" customHeight="1" x14ac:dyDescent="0.2">
      <c r="A705" s="171" t="s">
        <v>8436</v>
      </c>
      <c r="B705" s="175">
        <v>690104008</v>
      </c>
      <c r="C705" s="171" t="s">
        <v>2854</v>
      </c>
      <c r="D705" s="171" t="s">
        <v>633</v>
      </c>
      <c r="E705" s="171" t="s">
        <v>27</v>
      </c>
      <c r="F705" s="171" t="s">
        <v>634</v>
      </c>
      <c r="G705" s="171" t="s">
        <v>29</v>
      </c>
      <c r="H705" s="171">
        <v>0</v>
      </c>
      <c r="I705" s="171">
        <v>0</v>
      </c>
      <c r="J705" s="171" t="s">
        <v>3662</v>
      </c>
      <c r="K705" s="171" t="s">
        <v>3664</v>
      </c>
      <c r="L705" s="171" t="s">
        <v>618</v>
      </c>
      <c r="M705" s="171" t="s">
        <v>3666</v>
      </c>
      <c r="N705" s="171" t="s">
        <v>3665</v>
      </c>
      <c r="O705" s="171" t="s">
        <v>3663</v>
      </c>
      <c r="P705" s="171">
        <v>0</v>
      </c>
      <c r="Q705" s="171">
        <v>91001</v>
      </c>
      <c r="R705" s="171" t="s">
        <v>3667</v>
      </c>
      <c r="S705" s="172">
        <v>38673</v>
      </c>
      <c r="T705" s="171">
        <v>7217</v>
      </c>
      <c r="U705" s="173">
        <v>3663155</v>
      </c>
      <c r="V705" s="173">
        <v>3769395</v>
      </c>
      <c r="W705" s="174">
        <v>44255</v>
      </c>
      <c r="X705" s="175" t="s">
        <v>7879</v>
      </c>
      <c r="Y705" s="175" t="s">
        <v>7880</v>
      </c>
      <c r="Z705" s="175" t="s">
        <v>8066</v>
      </c>
    </row>
    <row r="706" spans="1:26" s="187" customFormat="1" ht="24.75" customHeight="1" x14ac:dyDescent="0.2">
      <c r="A706" s="171" t="s">
        <v>8437</v>
      </c>
      <c r="B706" s="175">
        <v>690722003</v>
      </c>
      <c r="C706" s="171" t="s">
        <v>2854</v>
      </c>
      <c r="D706" s="171" t="s">
        <v>2871</v>
      </c>
      <c r="E706" s="171" t="s">
        <v>27</v>
      </c>
      <c r="F706" s="171" t="s">
        <v>2872</v>
      </c>
      <c r="G706" s="171" t="s">
        <v>29</v>
      </c>
      <c r="H706" s="171">
        <v>0</v>
      </c>
      <c r="I706" s="171">
        <v>0</v>
      </c>
      <c r="J706" s="171" t="s">
        <v>3680</v>
      </c>
      <c r="K706" s="171" t="s">
        <v>3681</v>
      </c>
      <c r="L706" s="171" t="s">
        <v>50</v>
      </c>
      <c r="M706" s="171" t="s">
        <v>3683</v>
      </c>
      <c r="N706" s="171" t="s">
        <v>3682</v>
      </c>
      <c r="O706" s="171">
        <v>0</v>
      </c>
      <c r="P706" s="171">
        <v>0</v>
      </c>
      <c r="Q706" s="171">
        <v>91001</v>
      </c>
      <c r="R706" s="171" t="s">
        <v>2949</v>
      </c>
      <c r="S706" s="172">
        <v>38686</v>
      </c>
      <c r="T706" s="171">
        <v>7219</v>
      </c>
      <c r="U706" s="173">
        <v>5723680</v>
      </c>
      <c r="V706" s="173">
        <v>5889680</v>
      </c>
      <c r="W706" s="174">
        <v>44255</v>
      </c>
      <c r="X706" s="175" t="s">
        <v>7879</v>
      </c>
      <c r="Y706" s="175" t="s">
        <v>7880</v>
      </c>
      <c r="Z706" s="175" t="s">
        <v>8067</v>
      </c>
    </row>
    <row r="707" spans="1:26" s="187" customFormat="1" ht="24.75" customHeight="1" x14ac:dyDescent="0.2">
      <c r="A707" s="171" t="s">
        <v>8638</v>
      </c>
      <c r="B707" s="175">
        <v>690714000</v>
      </c>
      <c r="C707" s="171" t="s">
        <v>2854</v>
      </c>
      <c r="D707" s="171" t="s">
        <v>633</v>
      </c>
      <c r="E707" s="171" t="s">
        <v>27</v>
      </c>
      <c r="F707" s="171" t="s">
        <v>634</v>
      </c>
      <c r="G707" s="171" t="s">
        <v>29</v>
      </c>
      <c r="H707" s="171">
        <v>0</v>
      </c>
      <c r="I707" s="171">
        <v>0</v>
      </c>
      <c r="J707" s="171" t="s">
        <v>3335</v>
      </c>
      <c r="K707" s="171" t="s">
        <v>3336</v>
      </c>
      <c r="L707" s="171" t="s">
        <v>50</v>
      </c>
      <c r="M707" s="171" t="s">
        <v>1338</v>
      </c>
      <c r="N707" s="171" t="s">
        <v>6456</v>
      </c>
      <c r="O707" s="171" t="s">
        <v>6457</v>
      </c>
      <c r="P707" s="171">
        <v>0</v>
      </c>
      <c r="Q707" s="171">
        <v>91001</v>
      </c>
      <c r="R707" s="171" t="s">
        <v>607</v>
      </c>
      <c r="S707" s="172">
        <v>38686</v>
      </c>
      <c r="T707" s="171">
        <v>7220</v>
      </c>
      <c r="U707" s="173">
        <v>178450</v>
      </c>
      <c r="V707" s="173">
        <v>178450</v>
      </c>
      <c r="W707" s="174">
        <v>44255</v>
      </c>
      <c r="X707" s="175" t="s">
        <v>7879</v>
      </c>
      <c r="Y707" s="175" t="s">
        <v>7880</v>
      </c>
      <c r="Z707" s="175" t="s">
        <v>7978</v>
      </c>
    </row>
    <row r="708" spans="1:26" s="187" customFormat="1" ht="24.75" customHeight="1" x14ac:dyDescent="0.2">
      <c r="A708" s="171" t="s">
        <v>8438</v>
      </c>
      <c r="B708" s="175" t="s">
        <v>7833</v>
      </c>
      <c r="C708" s="171" t="s">
        <v>2854</v>
      </c>
      <c r="D708" s="171" t="s">
        <v>2871</v>
      </c>
      <c r="E708" s="171" t="s">
        <v>27</v>
      </c>
      <c r="F708" s="171" t="s">
        <v>2872</v>
      </c>
      <c r="G708" s="171" t="s">
        <v>29</v>
      </c>
      <c r="H708" s="171">
        <v>0</v>
      </c>
      <c r="I708" s="171">
        <v>0</v>
      </c>
      <c r="J708" s="171" t="s">
        <v>3182</v>
      </c>
      <c r="K708" s="171" t="s">
        <v>3183</v>
      </c>
      <c r="L708" s="171" t="s">
        <v>6167</v>
      </c>
      <c r="M708" s="171" t="s">
        <v>3185</v>
      </c>
      <c r="N708" s="171" t="s">
        <v>3184</v>
      </c>
      <c r="O708" s="171">
        <v>0</v>
      </c>
      <c r="P708" s="171">
        <v>0</v>
      </c>
      <c r="Q708" s="171">
        <v>91001</v>
      </c>
      <c r="R708" s="171" t="s">
        <v>607</v>
      </c>
      <c r="S708" s="172">
        <v>38687</v>
      </c>
      <c r="T708" s="171">
        <v>7222</v>
      </c>
      <c r="U708" s="173">
        <v>0</v>
      </c>
      <c r="V708" s="173">
        <v>4751816</v>
      </c>
      <c r="W708" s="174">
        <v>44255</v>
      </c>
      <c r="X708" s="175" t="s">
        <v>7879</v>
      </c>
      <c r="Y708" s="175" t="s">
        <v>7880</v>
      </c>
      <c r="Z708" s="175" t="s">
        <v>8052</v>
      </c>
    </row>
    <row r="709" spans="1:26" s="187" customFormat="1" ht="24.75" customHeight="1" x14ac:dyDescent="0.2">
      <c r="A709" s="171" t="s">
        <v>8439</v>
      </c>
      <c r="B709" s="175">
        <v>690614006</v>
      </c>
      <c r="C709" s="171" t="s">
        <v>2854</v>
      </c>
      <c r="D709" s="171" t="s">
        <v>633</v>
      </c>
      <c r="E709" s="171" t="s">
        <v>27</v>
      </c>
      <c r="F709" s="171" t="s">
        <v>634</v>
      </c>
      <c r="G709" s="171" t="s">
        <v>29</v>
      </c>
      <c r="H709" s="171">
        <v>0</v>
      </c>
      <c r="I709" s="171">
        <v>0</v>
      </c>
      <c r="J709" s="171" t="s">
        <v>2992</v>
      </c>
      <c r="K709" s="171" t="s">
        <v>2993</v>
      </c>
      <c r="L709" s="171" t="s">
        <v>630</v>
      </c>
      <c r="M709" s="171" t="s">
        <v>2995</v>
      </c>
      <c r="N709" s="171" t="s">
        <v>2994</v>
      </c>
      <c r="O709" s="171">
        <v>0</v>
      </c>
      <c r="P709" s="171">
        <v>0</v>
      </c>
      <c r="Q709" s="171">
        <v>91001</v>
      </c>
      <c r="R709" s="171" t="s">
        <v>2875</v>
      </c>
      <c r="S709" s="172">
        <v>38687</v>
      </c>
      <c r="T709" s="171">
        <v>7223</v>
      </c>
      <c r="U709" s="173">
        <v>4149668</v>
      </c>
      <c r="V709" s="173">
        <v>4270018</v>
      </c>
      <c r="W709" s="174">
        <v>44255</v>
      </c>
      <c r="X709" s="175" t="s">
        <v>7879</v>
      </c>
      <c r="Y709" s="175" t="s">
        <v>7880</v>
      </c>
      <c r="Z709" s="175" t="s">
        <v>8025</v>
      </c>
    </row>
    <row r="710" spans="1:26" s="187" customFormat="1" ht="24.75" customHeight="1" x14ac:dyDescent="0.2">
      <c r="A710" s="171" t="s">
        <v>8440</v>
      </c>
      <c r="B710" s="175" t="s">
        <v>7846</v>
      </c>
      <c r="C710" s="171" t="s">
        <v>2854</v>
      </c>
      <c r="D710" s="171" t="s">
        <v>2871</v>
      </c>
      <c r="E710" s="171" t="s">
        <v>27</v>
      </c>
      <c r="F710" s="171" t="s">
        <v>2872</v>
      </c>
      <c r="G710" s="171" t="s">
        <v>29</v>
      </c>
      <c r="H710" s="171">
        <v>0</v>
      </c>
      <c r="I710" s="171">
        <v>0</v>
      </c>
      <c r="J710" s="171" t="s">
        <v>3813</v>
      </c>
      <c r="K710" s="171" t="s">
        <v>3814</v>
      </c>
      <c r="L710" s="171" t="s">
        <v>630</v>
      </c>
      <c r="M710" s="171" t="s">
        <v>3815</v>
      </c>
      <c r="N710" s="171" t="s">
        <v>6400</v>
      </c>
      <c r="O710" s="171" t="s">
        <v>6401</v>
      </c>
      <c r="P710" s="171">
        <v>0</v>
      </c>
      <c r="Q710" s="171">
        <v>91001</v>
      </c>
      <c r="R710" s="171" t="s">
        <v>3269</v>
      </c>
      <c r="S710" s="172">
        <v>38691</v>
      </c>
      <c r="T710" s="171">
        <v>7224</v>
      </c>
      <c r="U710" s="173">
        <v>0</v>
      </c>
      <c r="V710" s="173">
        <v>145250</v>
      </c>
      <c r="W710" s="174">
        <v>44255</v>
      </c>
      <c r="X710" s="175" t="s">
        <v>7879</v>
      </c>
      <c r="Y710" s="175" t="s">
        <v>7880</v>
      </c>
      <c r="Z710" s="175" t="s">
        <v>7897</v>
      </c>
    </row>
    <row r="711" spans="1:26" s="187" customFormat="1" ht="24.75" customHeight="1" x14ac:dyDescent="0.2">
      <c r="A711" s="171" t="s">
        <v>8441</v>
      </c>
      <c r="B711" s="175">
        <v>690505002</v>
      </c>
      <c r="C711" s="171" t="s">
        <v>2854</v>
      </c>
      <c r="D711" s="171" t="s">
        <v>3206</v>
      </c>
      <c r="E711" s="171" t="s">
        <v>27</v>
      </c>
      <c r="F711" s="171" t="s">
        <v>2976</v>
      </c>
      <c r="G711" s="171" t="s">
        <v>29</v>
      </c>
      <c r="H711" s="171">
        <v>0</v>
      </c>
      <c r="I711" s="171">
        <v>0</v>
      </c>
      <c r="J711" s="171" t="s">
        <v>3658</v>
      </c>
      <c r="K711" s="171" t="s">
        <v>3659</v>
      </c>
      <c r="L711" s="171" t="s">
        <v>630</v>
      </c>
      <c r="M711" s="171" t="s">
        <v>3660</v>
      </c>
      <c r="N711" s="171">
        <v>0</v>
      </c>
      <c r="O711" s="171">
        <v>0</v>
      </c>
      <c r="P711" s="171">
        <v>0</v>
      </c>
      <c r="Q711" s="171">
        <v>91001</v>
      </c>
      <c r="R711" s="171" t="s">
        <v>2875</v>
      </c>
      <c r="S711" s="172">
        <v>38695</v>
      </c>
      <c r="T711" s="171">
        <v>7225</v>
      </c>
      <c r="U711" s="173">
        <v>0</v>
      </c>
      <c r="V711" s="173">
        <v>83000</v>
      </c>
      <c r="W711" s="174">
        <v>44255</v>
      </c>
      <c r="X711" s="175" t="s">
        <v>7879</v>
      </c>
      <c r="Y711" s="175" t="s">
        <v>7880</v>
      </c>
      <c r="Z711" s="175" t="s">
        <v>8046</v>
      </c>
    </row>
    <row r="712" spans="1:26" s="187" customFormat="1" ht="24.75" customHeight="1" x14ac:dyDescent="0.2">
      <c r="A712" s="171" t="s">
        <v>8442</v>
      </c>
      <c r="B712" s="175">
        <v>692550005</v>
      </c>
      <c r="C712" s="171" t="s">
        <v>2854</v>
      </c>
      <c r="D712" s="171" t="s">
        <v>633</v>
      </c>
      <c r="E712" s="171" t="s">
        <v>27</v>
      </c>
      <c r="F712" s="171" t="s">
        <v>634</v>
      </c>
      <c r="G712" s="171" t="s">
        <v>29</v>
      </c>
      <c r="H712" s="171">
        <v>0</v>
      </c>
      <c r="I712" s="171">
        <v>0</v>
      </c>
      <c r="J712" s="171" t="s">
        <v>3008</v>
      </c>
      <c r="K712" s="171" t="s">
        <v>3010</v>
      </c>
      <c r="L712" s="171" t="s">
        <v>50</v>
      </c>
      <c r="M712" s="171" t="s">
        <v>3014</v>
      </c>
      <c r="N712" s="171">
        <v>0</v>
      </c>
      <c r="O712" s="171" t="s">
        <v>3009</v>
      </c>
      <c r="P712" s="171">
        <v>0</v>
      </c>
      <c r="Q712" s="171">
        <v>91001</v>
      </c>
      <c r="R712" s="171" t="s">
        <v>2875</v>
      </c>
      <c r="S712" s="172">
        <v>38695</v>
      </c>
      <c r="T712" s="171">
        <v>7226</v>
      </c>
      <c r="U712" s="173">
        <v>12670566</v>
      </c>
      <c r="V712" s="173">
        <v>12878280</v>
      </c>
      <c r="W712" s="174">
        <v>44255</v>
      </c>
      <c r="X712" s="175" t="s">
        <v>7879</v>
      </c>
      <c r="Y712" s="175" t="s">
        <v>7880</v>
      </c>
      <c r="Z712" s="175" t="s">
        <v>7896</v>
      </c>
    </row>
    <row r="713" spans="1:26" s="187" customFormat="1" ht="24.75" customHeight="1" x14ac:dyDescent="0.2">
      <c r="A713" s="171" t="s">
        <v>8443</v>
      </c>
      <c r="B713" s="175">
        <v>690509008</v>
      </c>
      <c r="C713" s="171" t="s">
        <v>2854</v>
      </c>
      <c r="D713" s="171" t="s">
        <v>633</v>
      </c>
      <c r="E713" s="171" t="s">
        <v>27</v>
      </c>
      <c r="F713" s="171" t="s">
        <v>634</v>
      </c>
      <c r="G713" s="171" t="s">
        <v>29</v>
      </c>
      <c r="H713" s="171">
        <v>0</v>
      </c>
      <c r="I713" s="171">
        <v>0</v>
      </c>
      <c r="J713" s="171" t="s">
        <v>3004</v>
      </c>
      <c r="K713" s="171" t="s">
        <v>3005</v>
      </c>
      <c r="L713" s="171" t="s">
        <v>630</v>
      </c>
      <c r="M713" s="171" t="s">
        <v>3006</v>
      </c>
      <c r="N713" s="171">
        <v>0</v>
      </c>
      <c r="O713" s="171">
        <v>0</v>
      </c>
      <c r="P713" s="171">
        <v>0</v>
      </c>
      <c r="Q713" s="171">
        <v>91001</v>
      </c>
      <c r="R713" s="171" t="s">
        <v>2875</v>
      </c>
      <c r="S713" s="172">
        <v>38700</v>
      </c>
      <c r="T713" s="171">
        <v>7228</v>
      </c>
      <c r="U713" s="173">
        <v>0</v>
      </c>
      <c r="V713" s="173">
        <v>90126</v>
      </c>
      <c r="W713" s="174">
        <v>44255</v>
      </c>
      <c r="X713" s="175" t="s">
        <v>7879</v>
      </c>
      <c r="Y713" s="175" t="s">
        <v>7880</v>
      </c>
      <c r="Z713" s="175" t="s">
        <v>8026</v>
      </c>
    </row>
    <row r="714" spans="1:26" s="187" customFormat="1" ht="24.75" customHeight="1" x14ac:dyDescent="0.2">
      <c r="A714" s="171" t="s">
        <v>8444</v>
      </c>
      <c r="B714" s="175">
        <v>690303000</v>
      </c>
      <c r="C714" s="171" t="s">
        <v>2854</v>
      </c>
      <c r="D714" s="171" t="s">
        <v>2871</v>
      </c>
      <c r="E714" s="171" t="s">
        <v>27</v>
      </c>
      <c r="F714" s="171" t="s">
        <v>2872</v>
      </c>
      <c r="G714" s="171" t="s">
        <v>29</v>
      </c>
      <c r="H714" s="171">
        <v>0</v>
      </c>
      <c r="I714" s="171">
        <v>0</v>
      </c>
      <c r="J714" s="171" t="s">
        <v>7136</v>
      </c>
      <c r="K714" s="171" t="s">
        <v>2958</v>
      </c>
      <c r="L714" s="171" t="s">
        <v>6167</v>
      </c>
      <c r="M714" s="171" t="s">
        <v>2960</v>
      </c>
      <c r="N714" s="171" t="s">
        <v>2959</v>
      </c>
      <c r="O714" s="171" t="s">
        <v>2957</v>
      </c>
      <c r="P714" s="171">
        <v>0</v>
      </c>
      <c r="Q714" s="171">
        <v>91001</v>
      </c>
      <c r="R714" s="171" t="s">
        <v>2875</v>
      </c>
      <c r="S714" s="172">
        <v>38700</v>
      </c>
      <c r="T714" s="171">
        <v>7229</v>
      </c>
      <c r="U714" s="173">
        <v>5056871</v>
      </c>
      <c r="V714" s="173">
        <v>10113742</v>
      </c>
      <c r="W714" s="174">
        <v>44255</v>
      </c>
      <c r="X714" s="175" t="s">
        <v>7879</v>
      </c>
      <c r="Y714" s="175" t="s">
        <v>7880</v>
      </c>
      <c r="Z714" s="175" t="s">
        <v>7953</v>
      </c>
    </row>
    <row r="715" spans="1:26" s="187" customFormat="1" ht="24.75" customHeight="1" x14ac:dyDescent="0.2">
      <c r="A715" s="171" t="s">
        <v>8639</v>
      </c>
      <c r="B715" s="175">
        <v>692555007</v>
      </c>
      <c r="C715" s="171" t="s">
        <v>2854</v>
      </c>
      <c r="D715" s="171" t="s">
        <v>633</v>
      </c>
      <c r="E715" s="171" t="s">
        <v>27</v>
      </c>
      <c r="F715" s="171" t="s">
        <v>634</v>
      </c>
      <c r="G715" s="171" t="s">
        <v>29</v>
      </c>
      <c r="H715" s="171">
        <v>0</v>
      </c>
      <c r="I715" s="171">
        <v>0</v>
      </c>
      <c r="J715" s="171" t="s">
        <v>3304</v>
      </c>
      <c r="K715" s="171" t="s">
        <v>3306</v>
      </c>
      <c r="L715" s="171" t="s">
        <v>50</v>
      </c>
      <c r="M715" s="171" t="s">
        <v>1476</v>
      </c>
      <c r="N715" s="171" t="s">
        <v>3307</v>
      </c>
      <c r="O715" s="171" t="s">
        <v>3305</v>
      </c>
      <c r="P715" s="171">
        <v>0</v>
      </c>
      <c r="Q715" s="171">
        <v>91001</v>
      </c>
      <c r="R715" s="171" t="s">
        <v>2875</v>
      </c>
      <c r="S715" s="172">
        <v>38700</v>
      </c>
      <c r="T715" s="171">
        <v>7231</v>
      </c>
      <c r="U715" s="173">
        <v>6646854</v>
      </c>
      <c r="V715" s="173">
        <v>6646854</v>
      </c>
      <c r="W715" s="174">
        <v>44255</v>
      </c>
      <c r="X715" s="175" t="s">
        <v>7879</v>
      </c>
      <c r="Y715" s="175" t="s">
        <v>7880</v>
      </c>
      <c r="Z715" s="175" t="s">
        <v>250</v>
      </c>
    </row>
    <row r="716" spans="1:26" s="187" customFormat="1" ht="24.75" customHeight="1" x14ac:dyDescent="0.2">
      <c r="A716" s="171" t="s">
        <v>8445</v>
      </c>
      <c r="B716" s="175">
        <v>691601005</v>
      </c>
      <c r="C716" s="171" t="s">
        <v>2854</v>
      </c>
      <c r="D716" s="171" t="s">
        <v>2871</v>
      </c>
      <c r="E716" s="171" t="s">
        <v>27</v>
      </c>
      <c r="F716" s="171" t="s">
        <v>2872</v>
      </c>
      <c r="G716" s="171" t="s">
        <v>29</v>
      </c>
      <c r="H716" s="171">
        <v>0</v>
      </c>
      <c r="I716" s="171">
        <v>0</v>
      </c>
      <c r="J716" s="171" t="s">
        <v>2908</v>
      </c>
      <c r="K716" s="171" t="s">
        <v>2909</v>
      </c>
      <c r="L716" s="171" t="s">
        <v>344</v>
      </c>
      <c r="M716" s="171" t="s">
        <v>2910</v>
      </c>
      <c r="N716" s="171" t="s">
        <v>6624</v>
      </c>
      <c r="O716" s="171" t="s">
        <v>6625</v>
      </c>
      <c r="P716" s="171">
        <v>0</v>
      </c>
      <c r="Q716" s="171">
        <v>91001</v>
      </c>
      <c r="R716" s="171" t="s">
        <v>2875</v>
      </c>
      <c r="S716" s="172">
        <v>38700</v>
      </c>
      <c r="T716" s="171">
        <v>7232</v>
      </c>
      <c r="U716" s="173">
        <v>5056871</v>
      </c>
      <c r="V716" s="173">
        <v>5203532</v>
      </c>
      <c r="W716" s="174">
        <v>44255</v>
      </c>
      <c r="X716" s="175" t="s">
        <v>7879</v>
      </c>
      <c r="Y716" s="175" t="s">
        <v>7880</v>
      </c>
      <c r="Z716" s="175" t="s">
        <v>8021</v>
      </c>
    </row>
    <row r="717" spans="1:26" s="187" customFormat="1" ht="24.75" customHeight="1" x14ac:dyDescent="0.2">
      <c r="A717" s="171" t="s">
        <v>8640</v>
      </c>
      <c r="B717" s="175" t="s">
        <v>7831</v>
      </c>
      <c r="C717" s="171" t="s">
        <v>2854</v>
      </c>
      <c r="D717" s="171" t="s">
        <v>633</v>
      </c>
      <c r="E717" s="171" t="s">
        <v>27</v>
      </c>
      <c r="F717" s="171" t="s">
        <v>634</v>
      </c>
      <c r="G717" s="171" t="s">
        <v>29</v>
      </c>
      <c r="H717" s="171">
        <v>0</v>
      </c>
      <c r="I717" s="171">
        <v>0</v>
      </c>
      <c r="J717" s="171" t="s">
        <v>3095</v>
      </c>
      <c r="K717" s="171" t="s">
        <v>3097</v>
      </c>
      <c r="L717" s="171" t="s">
        <v>51</v>
      </c>
      <c r="M717" s="171" t="s">
        <v>3099</v>
      </c>
      <c r="N717" s="171" t="s">
        <v>3098</v>
      </c>
      <c r="O717" s="171" t="s">
        <v>3096</v>
      </c>
      <c r="P717" s="171">
        <v>0</v>
      </c>
      <c r="Q717" s="171">
        <v>91001</v>
      </c>
      <c r="R717" s="171" t="s">
        <v>2906</v>
      </c>
      <c r="S717" s="172">
        <v>38705</v>
      </c>
      <c r="T717" s="171">
        <v>7233</v>
      </c>
      <c r="U717" s="173">
        <v>5203532</v>
      </c>
      <c r="V717" s="173">
        <v>5203532</v>
      </c>
      <c r="W717" s="174">
        <v>44255</v>
      </c>
      <c r="X717" s="175" t="s">
        <v>7879</v>
      </c>
      <c r="Y717" s="175" t="s">
        <v>7880</v>
      </c>
      <c r="Z717" s="175" t="s">
        <v>8068</v>
      </c>
    </row>
    <row r="718" spans="1:26" s="187" customFormat="1" ht="24.75" customHeight="1" x14ac:dyDescent="0.2">
      <c r="A718" s="171" t="s">
        <v>8446</v>
      </c>
      <c r="B718" s="175">
        <v>691109003</v>
      </c>
      <c r="C718" s="171" t="s">
        <v>2854</v>
      </c>
      <c r="D718" s="171" t="s">
        <v>2871</v>
      </c>
      <c r="E718" s="171" t="s">
        <v>27</v>
      </c>
      <c r="F718" s="171" t="s">
        <v>2872</v>
      </c>
      <c r="G718" s="171" t="s">
        <v>29</v>
      </c>
      <c r="H718" s="171">
        <v>0</v>
      </c>
      <c r="I718" s="171">
        <v>0</v>
      </c>
      <c r="J718" s="171" t="s">
        <v>3503</v>
      </c>
      <c r="K718" s="171" t="s">
        <v>3505</v>
      </c>
      <c r="L718" s="171" t="s">
        <v>6171</v>
      </c>
      <c r="M718" s="171" t="s">
        <v>3507</v>
      </c>
      <c r="N718" s="171" t="s">
        <v>3506</v>
      </c>
      <c r="O718" s="171" t="s">
        <v>3504</v>
      </c>
      <c r="P718" s="171">
        <v>0</v>
      </c>
      <c r="Q718" s="171">
        <v>91001</v>
      </c>
      <c r="R718" s="171" t="s">
        <v>2875</v>
      </c>
      <c r="S718" s="172">
        <v>38709</v>
      </c>
      <c r="T718" s="171">
        <v>7234</v>
      </c>
      <c r="U718" s="173">
        <v>4292760</v>
      </c>
      <c r="V718" s="173">
        <v>4417260</v>
      </c>
      <c r="W718" s="174">
        <v>44255</v>
      </c>
      <c r="X718" s="175" t="s">
        <v>7879</v>
      </c>
      <c r="Y718" s="175" t="s">
        <v>7880</v>
      </c>
      <c r="Z718" s="175" t="s">
        <v>7894</v>
      </c>
    </row>
    <row r="719" spans="1:26" s="187" customFormat="1" ht="24.75" customHeight="1" x14ac:dyDescent="0.2">
      <c r="A719" s="171" t="s">
        <v>8447</v>
      </c>
      <c r="B719" s="175">
        <v>690802007</v>
      </c>
      <c r="C719" s="171" t="s">
        <v>2854</v>
      </c>
      <c r="D719" s="171" t="s">
        <v>2871</v>
      </c>
      <c r="E719" s="171" t="s">
        <v>27</v>
      </c>
      <c r="F719" s="171" t="s">
        <v>2872</v>
      </c>
      <c r="G719" s="171" t="s">
        <v>29</v>
      </c>
      <c r="H719" s="171">
        <v>0</v>
      </c>
      <c r="I719" s="171">
        <v>0</v>
      </c>
      <c r="J719" s="171" t="s">
        <v>3470</v>
      </c>
      <c r="K719" s="171" t="s">
        <v>3471</v>
      </c>
      <c r="L719" s="171" t="s">
        <v>6170</v>
      </c>
      <c r="M719" s="171" t="s">
        <v>3473</v>
      </c>
      <c r="N719" s="171" t="s">
        <v>3472</v>
      </c>
      <c r="O719" s="171">
        <v>0</v>
      </c>
      <c r="P719" s="171">
        <v>0</v>
      </c>
      <c r="Q719" s="171">
        <v>91001</v>
      </c>
      <c r="R719" s="171" t="s">
        <v>2875</v>
      </c>
      <c r="S719" s="172">
        <v>38712</v>
      </c>
      <c r="T719" s="171">
        <v>7235</v>
      </c>
      <c r="U719" s="173">
        <v>2861840</v>
      </c>
      <c r="V719" s="173">
        <v>2944840</v>
      </c>
      <c r="W719" s="174">
        <v>44255</v>
      </c>
      <c r="X719" s="175" t="s">
        <v>7879</v>
      </c>
      <c r="Y719" s="175" t="s">
        <v>7880</v>
      </c>
      <c r="Z719" s="175" t="s">
        <v>8069</v>
      </c>
    </row>
    <row r="720" spans="1:26" s="187" customFormat="1" ht="24.75" customHeight="1" x14ac:dyDescent="0.2">
      <c r="A720" s="171" t="s">
        <v>8448</v>
      </c>
      <c r="B720" s="175">
        <v>690719002</v>
      </c>
      <c r="C720" s="171" t="s">
        <v>2854</v>
      </c>
      <c r="D720" s="171" t="s">
        <v>2871</v>
      </c>
      <c r="E720" s="171" t="s">
        <v>27</v>
      </c>
      <c r="F720" s="171" t="s">
        <v>2872</v>
      </c>
      <c r="G720" s="171" t="s">
        <v>29</v>
      </c>
      <c r="H720" s="171">
        <v>0</v>
      </c>
      <c r="I720" s="171">
        <v>0</v>
      </c>
      <c r="J720" s="171" t="s">
        <v>3312</v>
      </c>
      <c r="K720" s="171" t="s">
        <v>3313</v>
      </c>
      <c r="L720" s="171" t="s">
        <v>50</v>
      </c>
      <c r="M720" s="171" t="s">
        <v>3315</v>
      </c>
      <c r="N720" s="171" t="s">
        <v>3314</v>
      </c>
      <c r="O720" s="171">
        <v>0</v>
      </c>
      <c r="P720" s="171">
        <v>0</v>
      </c>
      <c r="Q720" s="171">
        <v>91001</v>
      </c>
      <c r="R720" s="171" t="s">
        <v>2875</v>
      </c>
      <c r="S720" s="172">
        <v>38712</v>
      </c>
      <c r="T720" s="171">
        <v>7236</v>
      </c>
      <c r="U720" s="173">
        <v>0</v>
      </c>
      <c r="V720" s="173">
        <v>132800</v>
      </c>
      <c r="W720" s="174">
        <v>44255</v>
      </c>
      <c r="X720" s="175" t="s">
        <v>7879</v>
      </c>
      <c r="Y720" s="175" t="s">
        <v>7880</v>
      </c>
      <c r="Z720" s="175" t="s">
        <v>8070</v>
      </c>
    </row>
    <row r="721" spans="1:26" s="187" customFormat="1" ht="24.75" customHeight="1" x14ac:dyDescent="0.2">
      <c r="A721" s="171" t="s">
        <v>8641</v>
      </c>
      <c r="B721" s="175">
        <v>691906000</v>
      </c>
      <c r="C721" s="171" t="s">
        <v>2854</v>
      </c>
      <c r="D721" s="171" t="s">
        <v>3886</v>
      </c>
      <c r="E721" s="171" t="s">
        <v>27</v>
      </c>
      <c r="F721" s="171" t="s">
        <v>634</v>
      </c>
      <c r="G721" s="171">
        <v>0</v>
      </c>
      <c r="H721" s="171">
        <v>0</v>
      </c>
      <c r="I721" s="171">
        <v>0</v>
      </c>
      <c r="J721" s="171" t="s">
        <v>3887</v>
      </c>
      <c r="K721" s="171" t="s">
        <v>3889</v>
      </c>
      <c r="L721" s="171" t="s">
        <v>51</v>
      </c>
      <c r="M721" s="171" t="s">
        <v>3891</v>
      </c>
      <c r="N721" s="171" t="s">
        <v>3890</v>
      </c>
      <c r="O721" s="171" t="s">
        <v>3888</v>
      </c>
      <c r="P721" s="171">
        <v>0</v>
      </c>
      <c r="Q721" s="171">
        <v>91001</v>
      </c>
      <c r="R721" s="171" t="s">
        <v>620</v>
      </c>
      <c r="S721" s="172">
        <v>38714</v>
      </c>
      <c r="T721" s="171">
        <v>7239</v>
      </c>
      <c r="U721" s="173">
        <v>5035676</v>
      </c>
      <c r="V721" s="173">
        <v>5035676</v>
      </c>
      <c r="W721" s="174">
        <v>44255</v>
      </c>
      <c r="X721" s="175" t="s">
        <v>7879</v>
      </c>
      <c r="Y721" s="175" t="s">
        <v>7880</v>
      </c>
      <c r="Z721" s="175" t="s">
        <v>7963</v>
      </c>
    </row>
    <row r="722" spans="1:26" s="187" customFormat="1" ht="24.75" customHeight="1" x14ac:dyDescent="0.2">
      <c r="A722" s="171" t="s">
        <v>8449</v>
      </c>
      <c r="B722" s="175">
        <v>691204006</v>
      </c>
      <c r="C722" s="171" t="s">
        <v>2854</v>
      </c>
      <c r="D722" s="171" t="s">
        <v>2871</v>
      </c>
      <c r="E722" s="171" t="s">
        <v>27</v>
      </c>
      <c r="F722" s="171" t="s">
        <v>2872</v>
      </c>
      <c r="G722" s="171" t="s">
        <v>29</v>
      </c>
      <c r="H722" s="171">
        <v>0</v>
      </c>
      <c r="I722" s="171">
        <v>0</v>
      </c>
      <c r="J722" s="171" t="s">
        <v>2999</v>
      </c>
      <c r="K722" s="171" t="s">
        <v>3000</v>
      </c>
      <c r="L722" s="171" t="s">
        <v>6171</v>
      </c>
      <c r="M722" s="171" t="s">
        <v>3002</v>
      </c>
      <c r="N722" s="171" t="s">
        <v>3001</v>
      </c>
      <c r="O722" s="171">
        <v>0</v>
      </c>
      <c r="P722" s="171">
        <v>0</v>
      </c>
      <c r="Q722" s="171">
        <v>91001</v>
      </c>
      <c r="R722" s="171" t="s">
        <v>2875</v>
      </c>
      <c r="S722" s="172">
        <v>38714</v>
      </c>
      <c r="T722" s="171">
        <v>7240</v>
      </c>
      <c r="U722" s="173">
        <v>5709371</v>
      </c>
      <c r="V722" s="173">
        <v>5874956</v>
      </c>
      <c r="W722" s="174">
        <v>44255</v>
      </c>
      <c r="X722" s="175" t="s">
        <v>7879</v>
      </c>
      <c r="Y722" s="175" t="s">
        <v>7880</v>
      </c>
      <c r="Z722" s="175" t="s">
        <v>7909</v>
      </c>
    </row>
    <row r="723" spans="1:26" s="187" customFormat="1" ht="24.75" customHeight="1" x14ac:dyDescent="0.2">
      <c r="A723" s="171" t="s">
        <v>8450</v>
      </c>
      <c r="B723" s="175">
        <v>692648005</v>
      </c>
      <c r="C723" s="171" t="s">
        <v>2854</v>
      </c>
      <c r="D723" s="171" t="s">
        <v>2871</v>
      </c>
      <c r="E723" s="171" t="s">
        <v>27</v>
      </c>
      <c r="F723" s="171" t="s">
        <v>2872</v>
      </c>
      <c r="G723" s="171" t="s">
        <v>29</v>
      </c>
      <c r="H723" s="171">
        <v>0</v>
      </c>
      <c r="I723" s="171">
        <v>0</v>
      </c>
      <c r="J723" s="171" t="s">
        <v>3978</v>
      </c>
      <c r="K723" s="171" t="s">
        <v>3979</v>
      </c>
      <c r="L723" s="171" t="s">
        <v>344</v>
      </c>
      <c r="M723" s="171" t="s">
        <v>3981</v>
      </c>
      <c r="N723" s="171" t="s">
        <v>3980</v>
      </c>
      <c r="O723" s="171">
        <v>0</v>
      </c>
      <c r="P723" s="171">
        <v>0</v>
      </c>
      <c r="Q723" s="171">
        <v>91001</v>
      </c>
      <c r="R723" s="171" t="s">
        <v>2875</v>
      </c>
      <c r="S723" s="172">
        <v>38722</v>
      </c>
      <c r="T723" s="171">
        <v>7243</v>
      </c>
      <c r="U723" s="173">
        <v>6361870</v>
      </c>
      <c r="V723" s="173">
        <v>6546379</v>
      </c>
      <c r="W723" s="174">
        <v>44255</v>
      </c>
      <c r="X723" s="175" t="s">
        <v>7879</v>
      </c>
      <c r="Y723" s="175" t="s">
        <v>7880</v>
      </c>
      <c r="Z723" s="175" t="s">
        <v>7935</v>
      </c>
    </row>
    <row r="724" spans="1:26" s="187" customFormat="1" ht="24.75" customHeight="1" x14ac:dyDescent="0.2">
      <c r="A724" s="171" t="s">
        <v>8451</v>
      </c>
      <c r="B724" s="175">
        <v>690907003</v>
      </c>
      <c r="C724" s="171" t="s">
        <v>2854</v>
      </c>
      <c r="D724" s="171" t="s">
        <v>2871</v>
      </c>
      <c r="E724" s="171" t="s">
        <v>27</v>
      </c>
      <c r="F724" s="171" t="s">
        <v>2872</v>
      </c>
      <c r="G724" s="171" t="s">
        <v>29</v>
      </c>
      <c r="H724" s="171">
        <v>0</v>
      </c>
      <c r="I724" s="171">
        <v>0</v>
      </c>
      <c r="J724" s="171" t="s">
        <v>3026</v>
      </c>
      <c r="K724" s="171" t="s">
        <v>3027</v>
      </c>
      <c r="L724" s="171" t="s">
        <v>6170</v>
      </c>
      <c r="M724" s="171" t="s">
        <v>3028</v>
      </c>
      <c r="N724" s="171">
        <v>0</v>
      </c>
      <c r="O724" s="171">
        <v>0</v>
      </c>
      <c r="P724" s="171">
        <v>0</v>
      </c>
      <c r="Q724" s="171">
        <v>91001</v>
      </c>
      <c r="R724" s="171" t="s">
        <v>2875</v>
      </c>
      <c r="S724" s="172">
        <v>38722</v>
      </c>
      <c r="T724" s="171">
        <v>7244</v>
      </c>
      <c r="U724" s="173">
        <v>6439140</v>
      </c>
      <c r="V724" s="173">
        <v>6625890</v>
      </c>
      <c r="W724" s="174">
        <v>44255</v>
      </c>
      <c r="X724" s="175" t="s">
        <v>7879</v>
      </c>
      <c r="Y724" s="175" t="s">
        <v>7880</v>
      </c>
      <c r="Z724" s="175" t="s">
        <v>8071</v>
      </c>
    </row>
    <row r="725" spans="1:26" s="187" customFormat="1" ht="24.75" customHeight="1" x14ac:dyDescent="0.2">
      <c r="A725" s="171" t="s">
        <v>8452</v>
      </c>
      <c r="B725" s="175">
        <v>692549007</v>
      </c>
      <c r="C725" s="171" t="s">
        <v>2854</v>
      </c>
      <c r="D725" s="171" t="s">
        <v>2871</v>
      </c>
      <c r="E725" s="171" t="s">
        <v>27</v>
      </c>
      <c r="F725" s="171" t="s">
        <v>2872</v>
      </c>
      <c r="G725" s="171" t="s">
        <v>29</v>
      </c>
      <c r="H725" s="171">
        <v>0</v>
      </c>
      <c r="I725" s="171">
        <v>0</v>
      </c>
      <c r="J725" s="171" t="s">
        <v>3630</v>
      </c>
      <c r="K725" s="171" t="s">
        <v>3631</v>
      </c>
      <c r="L725" s="171" t="s">
        <v>50</v>
      </c>
      <c r="M725" s="171" t="s">
        <v>921</v>
      </c>
      <c r="N725" s="171" t="s">
        <v>3632</v>
      </c>
      <c r="O725" s="171">
        <v>0</v>
      </c>
      <c r="P725" s="171">
        <v>0</v>
      </c>
      <c r="Q725" s="171">
        <v>91001</v>
      </c>
      <c r="R725" s="171" t="s">
        <v>2949</v>
      </c>
      <c r="S725" s="172">
        <v>38722</v>
      </c>
      <c r="T725" s="171">
        <v>7245</v>
      </c>
      <c r="U725" s="173">
        <v>8585520</v>
      </c>
      <c r="V725" s="173">
        <v>8834520</v>
      </c>
      <c r="W725" s="174">
        <v>44255</v>
      </c>
      <c r="X725" s="175" t="s">
        <v>7879</v>
      </c>
      <c r="Y725" s="175" t="s">
        <v>7880</v>
      </c>
      <c r="Z725" s="175" t="s">
        <v>7951</v>
      </c>
    </row>
    <row r="726" spans="1:26" s="187" customFormat="1" ht="24.75" customHeight="1" x14ac:dyDescent="0.2">
      <c r="A726" s="171" t="s">
        <v>8453</v>
      </c>
      <c r="B726" s="175">
        <v>690813009</v>
      </c>
      <c r="C726" s="171" t="s">
        <v>2854</v>
      </c>
      <c r="D726" s="171" t="s">
        <v>2882</v>
      </c>
      <c r="E726" s="171" t="s">
        <v>2882</v>
      </c>
      <c r="F726" s="171" t="s">
        <v>2883</v>
      </c>
      <c r="G726" s="171" t="s">
        <v>29</v>
      </c>
      <c r="H726" s="171">
        <v>0</v>
      </c>
      <c r="I726" s="171">
        <v>0</v>
      </c>
      <c r="J726" s="171" t="s">
        <v>3857</v>
      </c>
      <c r="K726" s="171" t="s">
        <v>3858</v>
      </c>
      <c r="L726" s="171" t="s">
        <v>6170</v>
      </c>
      <c r="M726" s="171" t="s">
        <v>3860</v>
      </c>
      <c r="N726" s="171" t="s">
        <v>3859</v>
      </c>
      <c r="O726" s="171">
        <v>0</v>
      </c>
      <c r="P726" s="171">
        <v>0</v>
      </c>
      <c r="Q726" s="171">
        <v>91001</v>
      </c>
      <c r="R726" s="171" t="s">
        <v>3269</v>
      </c>
      <c r="S726" s="172">
        <v>38722</v>
      </c>
      <c r="T726" s="171">
        <v>7246</v>
      </c>
      <c r="U726" s="173">
        <v>2861840</v>
      </c>
      <c r="V726" s="173">
        <v>2944840</v>
      </c>
      <c r="W726" s="174">
        <v>44255</v>
      </c>
      <c r="X726" s="175" t="s">
        <v>7879</v>
      </c>
      <c r="Y726" s="175" t="s">
        <v>7880</v>
      </c>
      <c r="Z726" s="175" t="s">
        <v>8072</v>
      </c>
    </row>
    <row r="727" spans="1:26" s="187" customFormat="1" ht="24.75" customHeight="1" x14ac:dyDescent="0.2">
      <c r="A727" s="171" t="s">
        <v>8454</v>
      </c>
      <c r="B727" s="175">
        <v>690404001</v>
      </c>
      <c r="C727" s="171" t="s">
        <v>2854</v>
      </c>
      <c r="D727" s="171" t="s">
        <v>2882</v>
      </c>
      <c r="E727" s="171" t="s">
        <v>1700</v>
      </c>
      <c r="F727" s="171" t="s">
        <v>2883</v>
      </c>
      <c r="G727" s="171" t="s">
        <v>29</v>
      </c>
      <c r="H727" s="171">
        <v>0</v>
      </c>
      <c r="I727" s="171">
        <v>0</v>
      </c>
      <c r="J727" s="171" t="s">
        <v>2895</v>
      </c>
      <c r="K727" s="171" t="s">
        <v>2896</v>
      </c>
      <c r="L727" s="171" t="s">
        <v>6169</v>
      </c>
      <c r="M727" s="171" t="s">
        <v>2897</v>
      </c>
      <c r="N727" s="171">
        <v>0</v>
      </c>
      <c r="O727" s="171">
        <v>0</v>
      </c>
      <c r="P727" s="171">
        <v>0</v>
      </c>
      <c r="Q727" s="171">
        <v>91001</v>
      </c>
      <c r="R727" s="171" t="s">
        <v>607</v>
      </c>
      <c r="S727" s="172">
        <v>38722</v>
      </c>
      <c r="T727" s="171">
        <v>7247</v>
      </c>
      <c r="U727" s="173">
        <v>5056871</v>
      </c>
      <c r="V727" s="173">
        <v>5203532</v>
      </c>
      <c r="W727" s="174">
        <v>44255</v>
      </c>
      <c r="X727" s="175" t="s">
        <v>7879</v>
      </c>
      <c r="Y727" s="175" t="s">
        <v>7880</v>
      </c>
      <c r="Z727" s="175" t="s">
        <v>7952</v>
      </c>
    </row>
    <row r="728" spans="1:26" s="187" customFormat="1" ht="24.75" customHeight="1" x14ac:dyDescent="0.2">
      <c r="A728" s="171" t="s">
        <v>8455</v>
      </c>
      <c r="B728" s="175">
        <v>690715007</v>
      </c>
      <c r="C728" s="171" t="s">
        <v>2854</v>
      </c>
      <c r="D728" s="171" t="s">
        <v>2871</v>
      </c>
      <c r="E728" s="171" t="s">
        <v>27</v>
      </c>
      <c r="F728" s="171" t="s">
        <v>2872</v>
      </c>
      <c r="G728" s="171" t="s">
        <v>29</v>
      </c>
      <c r="H728" s="171">
        <v>0</v>
      </c>
      <c r="I728" s="171">
        <v>0</v>
      </c>
      <c r="J728" s="171" t="s">
        <v>3091</v>
      </c>
      <c r="K728" s="171" t="s">
        <v>3092</v>
      </c>
      <c r="L728" s="171" t="s">
        <v>50</v>
      </c>
      <c r="M728" s="171">
        <v>0</v>
      </c>
      <c r="N728" s="171" t="s">
        <v>3093</v>
      </c>
      <c r="O728" s="171">
        <v>0</v>
      </c>
      <c r="P728" s="171">
        <v>0</v>
      </c>
      <c r="Q728" s="171">
        <v>91001</v>
      </c>
      <c r="R728" s="171" t="s">
        <v>2875</v>
      </c>
      <c r="S728" s="172">
        <v>38722</v>
      </c>
      <c r="T728" s="171">
        <v>7248</v>
      </c>
      <c r="U728" s="173">
        <v>19007100</v>
      </c>
      <c r="V728" s="173">
        <v>25400250</v>
      </c>
      <c r="W728" s="174">
        <v>44255</v>
      </c>
      <c r="X728" s="175" t="s">
        <v>7879</v>
      </c>
      <c r="Y728" s="175" t="s">
        <v>7880</v>
      </c>
      <c r="Z728" s="175" t="s">
        <v>7942</v>
      </c>
    </row>
    <row r="729" spans="1:26" s="187" customFormat="1" ht="24.75" customHeight="1" x14ac:dyDescent="0.2">
      <c r="A729" s="171" t="s">
        <v>8456</v>
      </c>
      <c r="B729" s="175">
        <v>690817004</v>
      </c>
      <c r="C729" s="171" t="s">
        <v>2854</v>
      </c>
      <c r="D729" s="171" t="s">
        <v>2871</v>
      </c>
      <c r="E729" s="171" t="s">
        <v>27</v>
      </c>
      <c r="F729" s="171" t="s">
        <v>2872</v>
      </c>
      <c r="G729" s="171" t="s">
        <v>29</v>
      </c>
      <c r="H729" s="171">
        <v>0</v>
      </c>
      <c r="I729" s="171">
        <v>0</v>
      </c>
      <c r="J729" s="171" t="s">
        <v>3806</v>
      </c>
      <c r="K729" s="171" t="s">
        <v>3808</v>
      </c>
      <c r="L729" s="171" t="s">
        <v>6170</v>
      </c>
      <c r="M729" s="171" t="s">
        <v>2219</v>
      </c>
      <c r="N729" s="171" t="s">
        <v>3809</v>
      </c>
      <c r="O729" s="171" t="s">
        <v>3807</v>
      </c>
      <c r="P729" s="171">
        <v>0</v>
      </c>
      <c r="Q729" s="171">
        <v>91001</v>
      </c>
      <c r="R729" s="171" t="s">
        <v>2875</v>
      </c>
      <c r="S729" s="172">
        <v>38722</v>
      </c>
      <c r="T729" s="171">
        <v>7250</v>
      </c>
      <c r="U729" s="173">
        <v>2861840</v>
      </c>
      <c r="V729" s="173">
        <v>2944840</v>
      </c>
      <c r="W729" s="174">
        <v>44255</v>
      </c>
      <c r="X729" s="175" t="s">
        <v>7879</v>
      </c>
      <c r="Y729" s="175" t="s">
        <v>7880</v>
      </c>
      <c r="Z729" s="175" t="s">
        <v>8073</v>
      </c>
    </row>
    <row r="730" spans="1:26" s="187" customFormat="1" ht="24.75" customHeight="1" x14ac:dyDescent="0.2">
      <c r="A730" s="171" t="s">
        <v>8457</v>
      </c>
      <c r="B730" s="175">
        <v>691409007</v>
      </c>
      <c r="C730" s="171" t="s">
        <v>2854</v>
      </c>
      <c r="D730" s="171" t="s">
        <v>2871</v>
      </c>
      <c r="E730" s="171" t="s">
        <v>27</v>
      </c>
      <c r="F730" s="171" t="s">
        <v>2872</v>
      </c>
      <c r="G730" s="171" t="s">
        <v>29</v>
      </c>
      <c r="H730" s="171">
        <v>0</v>
      </c>
      <c r="I730" s="171">
        <v>0</v>
      </c>
      <c r="J730" s="171" t="s">
        <v>3048</v>
      </c>
      <c r="K730" s="171" t="s">
        <v>6195</v>
      </c>
      <c r="L730" s="171" t="s">
        <v>6168</v>
      </c>
      <c r="M730" s="171" t="s">
        <v>3050</v>
      </c>
      <c r="N730" s="171" t="s">
        <v>3049</v>
      </c>
      <c r="O730" s="171">
        <v>0</v>
      </c>
      <c r="P730" s="171">
        <v>0</v>
      </c>
      <c r="Q730" s="171">
        <v>91001</v>
      </c>
      <c r="R730" s="171" t="s">
        <v>3051</v>
      </c>
      <c r="S730" s="172">
        <v>38723</v>
      </c>
      <c r="T730" s="171">
        <v>7251</v>
      </c>
      <c r="U730" s="173">
        <v>6851245</v>
      </c>
      <c r="V730" s="173">
        <v>7049947</v>
      </c>
      <c r="W730" s="174">
        <v>44255</v>
      </c>
      <c r="X730" s="175" t="s">
        <v>7879</v>
      </c>
      <c r="Y730" s="175" t="s">
        <v>7880</v>
      </c>
      <c r="Z730" s="175" t="s">
        <v>7911</v>
      </c>
    </row>
    <row r="731" spans="1:26" s="187" customFormat="1" ht="24.75" customHeight="1" x14ac:dyDescent="0.2">
      <c r="A731" s="171" t="s">
        <v>8458</v>
      </c>
      <c r="B731" s="175">
        <v>691707008</v>
      </c>
      <c r="C731" s="171" t="s">
        <v>2854</v>
      </c>
      <c r="D731" s="171" t="s">
        <v>2871</v>
      </c>
      <c r="E731" s="171" t="s">
        <v>27</v>
      </c>
      <c r="F731" s="171" t="s">
        <v>2872</v>
      </c>
      <c r="G731" s="171" t="s">
        <v>29</v>
      </c>
      <c r="H731" s="171">
        <v>0</v>
      </c>
      <c r="I731" s="171">
        <v>0</v>
      </c>
      <c r="J731" s="171" t="s">
        <v>3544</v>
      </c>
      <c r="K731" s="171" t="s">
        <v>3546</v>
      </c>
      <c r="L731" s="171" t="s">
        <v>344</v>
      </c>
      <c r="M731" s="171" t="s">
        <v>3548</v>
      </c>
      <c r="N731" s="171" t="s">
        <v>3547</v>
      </c>
      <c r="O731" s="171" t="s">
        <v>3545</v>
      </c>
      <c r="P731" s="171">
        <v>0</v>
      </c>
      <c r="Q731" s="171">
        <v>91001</v>
      </c>
      <c r="R731" s="171" t="s">
        <v>3269</v>
      </c>
      <c r="S731" s="172">
        <v>38723</v>
      </c>
      <c r="T731" s="171">
        <v>7252</v>
      </c>
      <c r="U731" s="173">
        <v>4893746</v>
      </c>
      <c r="V731" s="173">
        <v>5035676</v>
      </c>
      <c r="W731" s="174">
        <v>44255</v>
      </c>
      <c r="X731" s="175" t="s">
        <v>7879</v>
      </c>
      <c r="Y731" s="175" t="s">
        <v>7880</v>
      </c>
      <c r="Z731" s="175" t="s">
        <v>8074</v>
      </c>
    </row>
    <row r="732" spans="1:26" s="187" customFormat="1" ht="24.75" customHeight="1" x14ac:dyDescent="0.2">
      <c r="A732" s="171" t="s">
        <v>8459</v>
      </c>
      <c r="B732" s="175">
        <v>691001008</v>
      </c>
      <c r="C732" s="171" t="s">
        <v>2854</v>
      </c>
      <c r="D732" s="171" t="s">
        <v>2871</v>
      </c>
      <c r="E732" s="171" t="s">
        <v>27</v>
      </c>
      <c r="F732" s="171" t="s">
        <v>2872</v>
      </c>
      <c r="G732" s="171" t="s">
        <v>29</v>
      </c>
      <c r="H732" s="171">
        <v>0</v>
      </c>
      <c r="I732" s="171">
        <v>0</v>
      </c>
      <c r="J732" s="171" t="s">
        <v>3178</v>
      </c>
      <c r="K732" s="171" t="s">
        <v>3180</v>
      </c>
      <c r="L732" s="171" t="s">
        <v>6171</v>
      </c>
      <c r="M732" s="171" t="s">
        <v>1325</v>
      </c>
      <c r="N732" s="171" t="s">
        <v>6325</v>
      </c>
      <c r="O732" s="171" t="s">
        <v>3179</v>
      </c>
      <c r="P732" s="171">
        <v>0</v>
      </c>
      <c r="Q732" s="171">
        <v>91001</v>
      </c>
      <c r="R732" s="171" t="s">
        <v>2906</v>
      </c>
      <c r="S732" s="172">
        <v>38723</v>
      </c>
      <c r="T732" s="171">
        <v>7253</v>
      </c>
      <c r="U732" s="173">
        <v>6868416</v>
      </c>
      <c r="V732" s="173">
        <v>7067616</v>
      </c>
      <c r="W732" s="174">
        <v>44255</v>
      </c>
      <c r="X732" s="175" t="s">
        <v>7879</v>
      </c>
      <c r="Y732" s="175" t="s">
        <v>7880</v>
      </c>
      <c r="Z732" s="175" t="s">
        <v>7914</v>
      </c>
    </row>
    <row r="733" spans="1:26" s="187" customFormat="1" ht="24.75" customHeight="1" x14ac:dyDescent="0.2">
      <c r="A733" s="171" t="s">
        <v>8460</v>
      </c>
      <c r="B733" s="175">
        <v>691901009</v>
      </c>
      <c r="C733" s="171" t="s">
        <v>2854</v>
      </c>
      <c r="D733" s="171" t="s">
        <v>2871</v>
      </c>
      <c r="E733" s="171" t="s">
        <v>27</v>
      </c>
      <c r="F733" s="171" t="s">
        <v>2872</v>
      </c>
      <c r="G733" s="171" t="s">
        <v>29</v>
      </c>
      <c r="H733" s="171">
        <v>0</v>
      </c>
      <c r="I733" s="171">
        <v>0</v>
      </c>
      <c r="J733" s="171" t="s">
        <v>3388</v>
      </c>
      <c r="K733" s="171" t="s">
        <v>3391</v>
      </c>
      <c r="L733" s="171" t="s">
        <v>51</v>
      </c>
      <c r="M733" s="171" t="s">
        <v>3390</v>
      </c>
      <c r="N733" s="171" t="s">
        <v>3389</v>
      </c>
      <c r="O733" s="171">
        <v>0</v>
      </c>
      <c r="P733" s="171">
        <v>0</v>
      </c>
      <c r="Q733" s="171">
        <v>91001</v>
      </c>
      <c r="R733" s="171" t="s">
        <v>2875</v>
      </c>
      <c r="S733" s="172">
        <v>38729</v>
      </c>
      <c r="T733" s="171">
        <v>7255</v>
      </c>
      <c r="U733" s="173">
        <v>5056871</v>
      </c>
      <c r="V733" s="173">
        <v>5203532</v>
      </c>
      <c r="W733" s="174">
        <v>44255</v>
      </c>
      <c r="X733" s="175" t="s">
        <v>7879</v>
      </c>
      <c r="Y733" s="175" t="s">
        <v>7880</v>
      </c>
      <c r="Z733" s="175" t="s">
        <v>8035</v>
      </c>
    </row>
    <row r="734" spans="1:26" s="187" customFormat="1" ht="24.75" customHeight="1" x14ac:dyDescent="0.2">
      <c r="A734" s="171" t="s">
        <v>8461</v>
      </c>
      <c r="B734" s="175">
        <v>692539001</v>
      </c>
      <c r="C734" s="171" t="s">
        <v>2854</v>
      </c>
      <c r="D734" s="171" t="s">
        <v>2871</v>
      </c>
      <c r="E734" s="171" t="s">
        <v>27</v>
      </c>
      <c r="F734" s="171" t="s">
        <v>2872</v>
      </c>
      <c r="G734" s="171" t="s">
        <v>29</v>
      </c>
      <c r="H734" s="171">
        <v>0</v>
      </c>
      <c r="I734" s="171">
        <v>0</v>
      </c>
      <c r="J734" s="171" t="s">
        <v>4010</v>
      </c>
      <c r="K734" s="171" t="s">
        <v>4011</v>
      </c>
      <c r="L734" s="171" t="s">
        <v>50</v>
      </c>
      <c r="M734" s="171" t="s">
        <v>4013</v>
      </c>
      <c r="N734" s="171" t="s">
        <v>4012</v>
      </c>
      <c r="O734" s="171">
        <v>0</v>
      </c>
      <c r="P734" s="171">
        <v>0</v>
      </c>
      <c r="Q734" s="171">
        <v>91001</v>
      </c>
      <c r="R734" s="171" t="s">
        <v>2887</v>
      </c>
      <c r="S734" s="172">
        <v>38729</v>
      </c>
      <c r="T734" s="171">
        <v>7256</v>
      </c>
      <c r="U734" s="173">
        <v>8585520</v>
      </c>
      <c r="V734" s="173">
        <v>17171040</v>
      </c>
      <c r="W734" s="174">
        <v>44255</v>
      </c>
      <c r="X734" s="175" t="s">
        <v>7879</v>
      </c>
      <c r="Y734" s="175" t="s">
        <v>7880</v>
      </c>
      <c r="Z734" s="175" t="s">
        <v>7982</v>
      </c>
    </row>
    <row r="735" spans="1:26" s="187" customFormat="1" ht="24.75" customHeight="1" x14ac:dyDescent="0.2">
      <c r="A735" s="171" t="s">
        <v>8642</v>
      </c>
      <c r="B735" s="175">
        <v>691005003</v>
      </c>
      <c r="C735" s="171" t="s">
        <v>2854</v>
      </c>
      <c r="D735" s="171" t="s">
        <v>2882</v>
      </c>
      <c r="E735" s="171" t="s">
        <v>1700</v>
      </c>
      <c r="F735" s="171" t="s">
        <v>2883</v>
      </c>
      <c r="G735" s="171" t="s">
        <v>29</v>
      </c>
      <c r="H735" s="171">
        <v>0</v>
      </c>
      <c r="I735" s="171">
        <v>0</v>
      </c>
      <c r="J735" s="171" t="s">
        <v>3397</v>
      </c>
      <c r="K735" s="171" t="s">
        <v>3398</v>
      </c>
      <c r="L735" s="171" t="s">
        <v>6171</v>
      </c>
      <c r="M735" s="171" t="s">
        <v>3399</v>
      </c>
      <c r="N735" s="171">
        <v>0</v>
      </c>
      <c r="O735" s="171">
        <v>0</v>
      </c>
      <c r="P735" s="171">
        <v>0</v>
      </c>
      <c r="Q735" s="171">
        <v>91001</v>
      </c>
      <c r="R735" s="171" t="s">
        <v>2875</v>
      </c>
      <c r="S735" s="172">
        <v>38729</v>
      </c>
      <c r="T735" s="171">
        <v>7257</v>
      </c>
      <c r="U735" s="173">
        <v>4292760</v>
      </c>
      <c r="V735" s="173">
        <v>4292760</v>
      </c>
      <c r="W735" s="174">
        <v>44255</v>
      </c>
      <c r="X735" s="175" t="s">
        <v>7879</v>
      </c>
      <c r="Y735" s="175" t="s">
        <v>7880</v>
      </c>
      <c r="Z735" s="175" t="s">
        <v>7992</v>
      </c>
    </row>
    <row r="736" spans="1:26" s="187" customFormat="1" ht="24.75" customHeight="1" x14ac:dyDescent="0.2">
      <c r="A736" s="171" t="s">
        <v>8462</v>
      </c>
      <c r="B736" s="175">
        <v>691502007</v>
      </c>
      <c r="C736" s="171" t="s">
        <v>2854</v>
      </c>
      <c r="D736" s="171" t="s">
        <v>2882</v>
      </c>
      <c r="E736" s="171" t="s">
        <v>1700</v>
      </c>
      <c r="F736" s="171" t="s">
        <v>2883</v>
      </c>
      <c r="G736" s="171">
        <v>0</v>
      </c>
      <c r="H736" s="171">
        <v>0</v>
      </c>
      <c r="I736" s="171">
        <v>0</v>
      </c>
      <c r="J736" s="171" t="s">
        <v>3084</v>
      </c>
      <c r="K736" s="171" t="s">
        <v>6197</v>
      </c>
      <c r="L736" s="171" t="s">
        <v>6168</v>
      </c>
      <c r="M736" s="171" t="s">
        <v>3085</v>
      </c>
      <c r="N736" s="171">
        <v>0</v>
      </c>
      <c r="O736" s="171">
        <v>0</v>
      </c>
      <c r="P736" s="171">
        <v>0</v>
      </c>
      <c r="Q736" s="171">
        <v>91001</v>
      </c>
      <c r="R736" s="171" t="s">
        <v>3046</v>
      </c>
      <c r="S736" s="172">
        <v>38734</v>
      </c>
      <c r="T736" s="171">
        <v>7259</v>
      </c>
      <c r="U736" s="173">
        <v>5709371</v>
      </c>
      <c r="V736" s="173">
        <v>5874956</v>
      </c>
      <c r="W736" s="174">
        <v>44255</v>
      </c>
      <c r="X736" s="175" t="s">
        <v>7879</v>
      </c>
      <c r="Y736" s="175" t="s">
        <v>7880</v>
      </c>
      <c r="Z736" s="175" t="s">
        <v>8075</v>
      </c>
    </row>
    <row r="737" spans="1:26" s="187" customFormat="1" ht="24.75" customHeight="1" x14ac:dyDescent="0.2">
      <c r="A737" s="171" t="s">
        <v>8463</v>
      </c>
      <c r="B737" s="175">
        <v>691401006</v>
      </c>
      <c r="C737" s="171" t="s">
        <v>2854</v>
      </c>
      <c r="D737" s="171" t="s">
        <v>2882</v>
      </c>
      <c r="E737" s="171" t="s">
        <v>1700</v>
      </c>
      <c r="F737" s="171" t="s">
        <v>3644</v>
      </c>
      <c r="G737" s="171" t="s">
        <v>29</v>
      </c>
      <c r="H737" s="171">
        <v>0</v>
      </c>
      <c r="I737" s="171">
        <v>0</v>
      </c>
      <c r="J737" s="171" t="s">
        <v>3817</v>
      </c>
      <c r="K737" s="171" t="s">
        <v>6201</v>
      </c>
      <c r="L737" s="171" t="s">
        <v>6168</v>
      </c>
      <c r="M737" s="171" t="s">
        <v>1370</v>
      </c>
      <c r="N737" s="171" t="s">
        <v>3819</v>
      </c>
      <c r="O737" s="171" t="s">
        <v>3818</v>
      </c>
      <c r="P737" s="171">
        <v>0</v>
      </c>
      <c r="Q737" s="171">
        <v>91001</v>
      </c>
      <c r="R737" s="171" t="s">
        <v>2875</v>
      </c>
      <c r="S737" s="172">
        <v>38735</v>
      </c>
      <c r="T737" s="171">
        <v>7260</v>
      </c>
      <c r="U737" s="173">
        <v>4893746</v>
      </c>
      <c r="V737" s="173">
        <v>5035676</v>
      </c>
      <c r="W737" s="174">
        <v>44255</v>
      </c>
      <c r="X737" s="175" t="s">
        <v>7879</v>
      </c>
      <c r="Y737" s="175" t="s">
        <v>7880</v>
      </c>
      <c r="Z737" s="175" t="s">
        <v>8076</v>
      </c>
    </row>
    <row r="738" spans="1:26" s="187" customFormat="1" ht="24.75" customHeight="1" x14ac:dyDescent="0.2">
      <c r="A738" s="171" t="s">
        <v>8464</v>
      </c>
      <c r="B738" s="175">
        <v>691905004</v>
      </c>
      <c r="C738" s="171" t="s">
        <v>2854</v>
      </c>
      <c r="D738" s="171" t="s">
        <v>2871</v>
      </c>
      <c r="E738" s="171" t="s">
        <v>27</v>
      </c>
      <c r="F738" s="171" t="s">
        <v>2872</v>
      </c>
      <c r="G738" s="171" t="s">
        <v>29</v>
      </c>
      <c r="H738" s="171">
        <v>0</v>
      </c>
      <c r="I738" s="171">
        <v>0</v>
      </c>
      <c r="J738" s="171" t="s">
        <v>7137</v>
      </c>
      <c r="K738" s="171" t="s">
        <v>2983</v>
      </c>
      <c r="L738" s="171" t="s">
        <v>51</v>
      </c>
      <c r="M738" s="171" t="s">
        <v>2985</v>
      </c>
      <c r="N738" s="171" t="s">
        <v>2984</v>
      </c>
      <c r="O738" s="171">
        <v>0</v>
      </c>
      <c r="P738" s="171">
        <v>0</v>
      </c>
      <c r="Q738" s="171">
        <v>91001</v>
      </c>
      <c r="R738" s="171" t="s">
        <v>2875</v>
      </c>
      <c r="S738" s="172">
        <v>38735</v>
      </c>
      <c r="T738" s="171">
        <v>7263</v>
      </c>
      <c r="U738" s="173">
        <v>5056871</v>
      </c>
      <c r="V738" s="173">
        <v>5203532</v>
      </c>
      <c r="W738" s="174">
        <v>44255</v>
      </c>
      <c r="X738" s="175" t="s">
        <v>7879</v>
      </c>
      <c r="Y738" s="175" t="s">
        <v>7880</v>
      </c>
      <c r="Z738" s="175" t="s">
        <v>8034</v>
      </c>
    </row>
    <row r="739" spans="1:26" s="187" customFormat="1" ht="24.75" customHeight="1" x14ac:dyDescent="0.2">
      <c r="A739" s="171" t="s">
        <v>8465</v>
      </c>
      <c r="B739" s="175">
        <v>691702006</v>
      </c>
      <c r="C739" s="171" t="s">
        <v>2854</v>
      </c>
      <c r="D739" s="171" t="s">
        <v>2871</v>
      </c>
      <c r="E739" s="171" t="s">
        <v>27</v>
      </c>
      <c r="F739" s="171" t="s">
        <v>2872</v>
      </c>
      <c r="G739" s="171" t="s">
        <v>29</v>
      </c>
      <c r="H739" s="171">
        <v>0</v>
      </c>
      <c r="I739" s="171">
        <v>0</v>
      </c>
      <c r="J739" s="171" t="s">
        <v>3988</v>
      </c>
      <c r="K739" s="171" t="s">
        <v>3989</v>
      </c>
      <c r="L739" s="171" t="s">
        <v>344</v>
      </c>
      <c r="M739" s="171" t="s">
        <v>3990</v>
      </c>
      <c r="N739" s="171">
        <v>0</v>
      </c>
      <c r="O739" s="171">
        <v>0</v>
      </c>
      <c r="P739" s="171">
        <v>0</v>
      </c>
      <c r="Q739" s="171">
        <v>91001</v>
      </c>
      <c r="R739" s="171" t="s">
        <v>2875</v>
      </c>
      <c r="S739" s="172">
        <v>38735</v>
      </c>
      <c r="T739" s="171">
        <v>7264</v>
      </c>
      <c r="U739" s="173">
        <v>0</v>
      </c>
      <c r="V739" s="173">
        <v>141930</v>
      </c>
      <c r="W739" s="174">
        <v>44255</v>
      </c>
      <c r="X739" s="175" t="s">
        <v>7879</v>
      </c>
      <c r="Y739" s="175" t="s">
        <v>7880</v>
      </c>
      <c r="Z739" s="175" t="s">
        <v>8077</v>
      </c>
    </row>
    <row r="740" spans="1:26" s="187" customFormat="1" ht="24.75" customHeight="1" x14ac:dyDescent="0.2">
      <c r="A740" s="171" t="s">
        <v>8466</v>
      </c>
      <c r="B740" s="175">
        <v>691605000</v>
      </c>
      <c r="C740" s="171" t="s">
        <v>2854</v>
      </c>
      <c r="D740" s="171" t="s">
        <v>633</v>
      </c>
      <c r="E740" s="171" t="s">
        <v>27</v>
      </c>
      <c r="F740" s="171" t="s">
        <v>2976</v>
      </c>
      <c r="G740" s="171" t="s">
        <v>29</v>
      </c>
      <c r="H740" s="171">
        <v>0</v>
      </c>
      <c r="I740" s="171">
        <v>0</v>
      </c>
      <c r="J740" s="171" t="s">
        <v>2977</v>
      </c>
      <c r="K740" s="171" t="s">
        <v>2980</v>
      </c>
      <c r="L740" s="171" t="s">
        <v>344</v>
      </c>
      <c r="M740" s="171" t="s">
        <v>2981</v>
      </c>
      <c r="N740" s="171" t="s">
        <v>2979</v>
      </c>
      <c r="O740" s="171" t="s">
        <v>2978</v>
      </c>
      <c r="P740" s="171">
        <v>0</v>
      </c>
      <c r="Q740" s="171">
        <v>91001</v>
      </c>
      <c r="R740" s="171" t="s">
        <v>2906</v>
      </c>
      <c r="S740" s="172">
        <v>38735</v>
      </c>
      <c r="T740" s="171">
        <v>7265</v>
      </c>
      <c r="U740" s="173">
        <v>5056871</v>
      </c>
      <c r="V740" s="173">
        <v>5203532</v>
      </c>
      <c r="W740" s="174">
        <v>44255</v>
      </c>
      <c r="X740" s="175" t="s">
        <v>7879</v>
      </c>
      <c r="Y740" s="175" t="s">
        <v>7880</v>
      </c>
      <c r="Z740" s="175" t="s">
        <v>7901</v>
      </c>
    </row>
    <row r="741" spans="1:26" s="187" customFormat="1" ht="24.75" customHeight="1" x14ac:dyDescent="0.2">
      <c r="A741" s="171" t="s">
        <v>8467</v>
      </c>
      <c r="B741" s="175" t="s">
        <v>7841</v>
      </c>
      <c r="C741" s="171" t="s">
        <v>2854</v>
      </c>
      <c r="D741" s="171" t="s">
        <v>2871</v>
      </c>
      <c r="E741" s="171" t="s">
        <v>27</v>
      </c>
      <c r="F741" s="171" t="s">
        <v>2872</v>
      </c>
      <c r="G741" s="171" t="s">
        <v>29</v>
      </c>
      <c r="H741" s="171">
        <v>0</v>
      </c>
      <c r="I741" s="171">
        <v>0</v>
      </c>
      <c r="J741" s="171" t="s">
        <v>3445</v>
      </c>
      <c r="K741" s="171" t="s">
        <v>3446</v>
      </c>
      <c r="L741" s="171" t="s">
        <v>344</v>
      </c>
      <c r="M741" s="171" t="s">
        <v>3448</v>
      </c>
      <c r="N741" s="171" t="s">
        <v>3447</v>
      </c>
      <c r="O741" s="171">
        <v>0</v>
      </c>
      <c r="P741" s="171">
        <v>0</v>
      </c>
      <c r="Q741" s="171">
        <v>91001</v>
      </c>
      <c r="R741" s="171" t="s">
        <v>3449</v>
      </c>
      <c r="S741" s="172">
        <v>38736</v>
      </c>
      <c r="T741" s="171">
        <v>7267</v>
      </c>
      <c r="U741" s="173">
        <v>9298118</v>
      </c>
      <c r="V741" s="173">
        <v>9567785</v>
      </c>
      <c r="W741" s="174">
        <v>44255</v>
      </c>
      <c r="X741" s="175" t="s">
        <v>7879</v>
      </c>
      <c r="Y741" s="175" t="s">
        <v>7880</v>
      </c>
      <c r="Z741" s="175" t="s">
        <v>7893</v>
      </c>
    </row>
    <row r="742" spans="1:26" s="187" customFormat="1" ht="24.75" customHeight="1" x14ac:dyDescent="0.2">
      <c r="A742" s="171" t="s">
        <v>8468</v>
      </c>
      <c r="B742" s="175">
        <v>691415007</v>
      </c>
      <c r="C742" s="171" t="s">
        <v>2854</v>
      </c>
      <c r="D742" s="171" t="s">
        <v>2871</v>
      </c>
      <c r="E742" s="171" t="s">
        <v>27</v>
      </c>
      <c r="F742" s="171" t="s">
        <v>2872</v>
      </c>
      <c r="G742" s="171" t="s">
        <v>29</v>
      </c>
      <c r="H742" s="171">
        <v>0</v>
      </c>
      <c r="I742" s="171">
        <v>0</v>
      </c>
      <c r="J742" s="171" t="s">
        <v>6289</v>
      </c>
      <c r="K742" s="171" t="s">
        <v>6209</v>
      </c>
      <c r="L742" s="171" t="s">
        <v>6168</v>
      </c>
      <c r="M742" s="171" t="s">
        <v>4130</v>
      </c>
      <c r="N742" s="171" t="s">
        <v>6290</v>
      </c>
      <c r="O742" s="171" t="s">
        <v>6291</v>
      </c>
      <c r="P742" s="171">
        <v>0</v>
      </c>
      <c r="Q742" s="171">
        <v>91001</v>
      </c>
      <c r="R742" s="171" t="s">
        <v>2887</v>
      </c>
      <c r="S742" s="172">
        <v>38736</v>
      </c>
      <c r="T742" s="171">
        <v>7268</v>
      </c>
      <c r="U742" s="173">
        <v>5709371</v>
      </c>
      <c r="V742" s="173">
        <v>5874956</v>
      </c>
      <c r="W742" s="174">
        <v>44255</v>
      </c>
      <c r="X742" s="175" t="s">
        <v>7879</v>
      </c>
      <c r="Y742" s="175" t="s">
        <v>7880</v>
      </c>
      <c r="Z742" s="175" t="s">
        <v>8033</v>
      </c>
    </row>
    <row r="743" spans="1:26" s="187" customFormat="1" ht="24.75" customHeight="1" x14ac:dyDescent="0.2">
      <c r="A743" s="171" t="s">
        <v>8643</v>
      </c>
      <c r="B743" s="175">
        <v>691908003</v>
      </c>
      <c r="C743" s="171" t="s">
        <v>2854</v>
      </c>
      <c r="D743" s="171" t="s">
        <v>2871</v>
      </c>
      <c r="E743" s="171" t="s">
        <v>27</v>
      </c>
      <c r="F743" s="171" t="s">
        <v>2872</v>
      </c>
      <c r="G743" s="171" t="s">
        <v>29</v>
      </c>
      <c r="H743" s="171">
        <v>0</v>
      </c>
      <c r="I743" s="171">
        <v>0</v>
      </c>
      <c r="J743" s="171" t="s">
        <v>4115</v>
      </c>
      <c r="K743" s="171" t="s">
        <v>4117</v>
      </c>
      <c r="L743" s="171" t="s">
        <v>51</v>
      </c>
      <c r="M743" s="171" t="s">
        <v>4119</v>
      </c>
      <c r="N743" s="171" t="s">
        <v>4118</v>
      </c>
      <c r="O743" s="171" t="s">
        <v>4116</v>
      </c>
      <c r="P743" s="171">
        <v>0</v>
      </c>
      <c r="Q743" s="171">
        <v>91001</v>
      </c>
      <c r="R743" s="171" t="s">
        <v>2875</v>
      </c>
      <c r="S743" s="172">
        <v>38736</v>
      </c>
      <c r="T743" s="171">
        <v>7269</v>
      </c>
      <c r="U743" s="173">
        <v>5002532</v>
      </c>
      <c r="V743" s="173">
        <v>5002532</v>
      </c>
      <c r="W743" s="174">
        <v>44255</v>
      </c>
      <c r="X743" s="175" t="s">
        <v>7879</v>
      </c>
      <c r="Y743" s="175" t="s">
        <v>7880</v>
      </c>
      <c r="Z743" s="175" t="s">
        <v>8001</v>
      </c>
    </row>
    <row r="744" spans="1:26" s="187" customFormat="1" ht="24.75" customHeight="1" x14ac:dyDescent="0.2">
      <c r="A744" s="171" t="s">
        <v>8469</v>
      </c>
      <c r="B744" s="175">
        <v>691301001</v>
      </c>
      <c r="C744" s="171" t="s">
        <v>2854</v>
      </c>
      <c r="D744" s="171" t="s">
        <v>2871</v>
      </c>
      <c r="E744" s="171" t="s">
        <v>27</v>
      </c>
      <c r="F744" s="171" t="s">
        <v>2872</v>
      </c>
      <c r="G744" s="171" t="s">
        <v>29</v>
      </c>
      <c r="H744" s="171">
        <v>0</v>
      </c>
      <c r="I744" s="171">
        <v>0</v>
      </c>
      <c r="J744" s="171" t="s">
        <v>3940</v>
      </c>
      <c r="K744" s="171" t="s">
        <v>3941</v>
      </c>
      <c r="L744" s="171" t="s">
        <v>6171</v>
      </c>
      <c r="M744" s="171" t="s">
        <v>3942</v>
      </c>
      <c r="N744" s="171">
        <v>0</v>
      </c>
      <c r="O744" s="171">
        <v>0</v>
      </c>
      <c r="P744" s="171">
        <v>0</v>
      </c>
      <c r="Q744" s="171">
        <v>91001</v>
      </c>
      <c r="R744" s="171" t="s">
        <v>2875</v>
      </c>
      <c r="S744" s="172">
        <v>38736</v>
      </c>
      <c r="T744" s="171">
        <v>7270</v>
      </c>
      <c r="U744" s="173">
        <v>5008220</v>
      </c>
      <c r="V744" s="173">
        <v>5153470</v>
      </c>
      <c r="W744" s="174">
        <v>44255</v>
      </c>
      <c r="X744" s="175" t="s">
        <v>7879</v>
      </c>
      <c r="Y744" s="175" t="s">
        <v>7880</v>
      </c>
      <c r="Z744" s="175" t="s">
        <v>7999</v>
      </c>
    </row>
    <row r="745" spans="1:26" s="187" customFormat="1" ht="24.75" customHeight="1" x14ac:dyDescent="0.2">
      <c r="A745" s="171" t="s">
        <v>8470</v>
      </c>
      <c r="B745" s="175">
        <v>690902001</v>
      </c>
      <c r="C745" s="171" t="s">
        <v>2854</v>
      </c>
      <c r="D745" s="171" t="s">
        <v>2882</v>
      </c>
      <c r="E745" s="171" t="s">
        <v>1700</v>
      </c>
      <c r="F745" s="171" t="s">
        <v>2883</v>
      </c>
      <c r="G745" s="171" t="s">
        <v>29</v>
      </c>
      <c r="H745" s="171">
        <v>0</v>
      </c>
      <c r="I745" s="171">
        <v>0</v>
      </c>
      <c r="J745" s="171" t="s">
        <v>3689</v>
      </c>
      <c r="K745" s="171" t="s">
        <v>3690</v>
      </c>
      <c r="L745" s="171" t="s">
        <v>6170</v>
      </c>
      <c r="M745" s="171" t="s">
        <v>3691</v>
      </c>
      <c r="N745" s="171">
        <v>0</v>
      </c>
      <c r="O745" s="171">
        <v>0</v>
      </c>
      <c r="P745" s="171">
        <v>0</v>
      </c>
      <c r="Q745" s="171">
        <v>91001</v>
      </c>
      <c r="R745" s="171" t="s">
        <v>3692</v>
      </c>
      <c r="S745" s="172">
        <v>38736</v>
      </c>
      <c r="T745" s="171">
        <v>7271</v>
      </c>
      <c r="U745" s="173">
        <v>2861840</v>
      </c>
      <c r="V745" s="173">
        <v>2944840</v>
      </c>
      <c r="W745" s="174">
        <v>44255</v>
      </c>
      <c r="X745" s="175" t="s">
        <v>7879</v>
      </c>
      <c r="Y745" s="175" t="s">
        <v>7880</v>
      </c>
      <c r="Z745" s="175" t="s">
        <v>8078</v>
      </c>
    </row>
    <row r="746" spans="1:26" s="187" customFormat="1" ht="24.75" customHeight="1" x14ac:dyDescent="0.2">
      <c r="A746" s="171" t="s">
        <v>8471</v>
      </c>
      <c r="B746" s="175">
        <v>691414000</v>
      </c>
      <c r="C746" s="171" t="s">
        <v>2854</v>
      </c>
      <c r="D746" s="171" t="s">
        <v>2854</v>
      </c>
      <c r="E746" s="171" t="s">
        <v>27</v>
      </c>
      <c r="F746" s="171" t="s">
        <v>2872</v>
      </c>
      <c r="G746" s="171" t="s">
        <v>29</v>
      </c>
      <c r="H746" s="171">
        <v>0</v>
      </c>
      <c r="I746" s="171">
        <v>0</v>
      </c>
      <c r="J746" s="171" t="s">
        <v>3792</v>
      </c>
      <c r="K746" s="171" t="s">
        <v>6200</v>
      </c>
      <c r="L746" s="171" t="s">
        <v>6168</v>
      </c>
      <c r="M746" s="171" t="s">
        <v>3794</v>
      </c>
      <c r="N746" s="171" t="s">
        <v>3793</v>
      </c>
      <c r="O746" s="171">
        <v>0</v>
      </c>
      <c r="P746" s="171">
        <v>0</v>
      </c>
      <c r="Q746" s="171">
        <v>91001</v>
      </c>
      <c r="R746" s="171" t="s">
        <v>2875</v>
      </c>
      <c r="S746" s="172">
        <v>38736</v>
      </c>
      <c r="T746" s="171">
        <v>7273</v>
      </c>
      <c r="U746" s="173">
        <v>4893746</v>
      </c>
      <c r="V746" s="173">
        <v>5035676</v>
      </c>
      <c r="W746" s="174">
        <v>44255</v>
      </c>
      <c r="X746" s="175" t="s">
        <v>7879</v>
      </c>
      <c r="Y746" s="175" t="s">
        <v>7880</v>
      </c>
      <c r="Z746" s="175" t="s">
        <v>8079</v>
      </c>
    </row>
    <row r="747" spans="1:26" s="187" customFormat="1" ht="24.75" customHeight="1" x14ac:dyDescent="0.2">
      <c r="A747" s="171" t="s">
        <v>8472</v>
      </c>
      <c r="B747" s="175">
        <v>691105008</v>
      </c>
      <c r="C747" s="171" t="s">
        <v>2854</v>
      </c>
      <c r="D747" s="171" t="s">
        <v>2871</v>
      </c>
      <c r="E747" s="171" t="s">
        <v>27</v>
      </c>
      <c r="F747" s="171" t="s">
        <v>2872</v>
      </c>
      <c r="G747" s="171" t="s">
        <v>29</v>
      </c>
      <c r="H747" s="171">
        <v>0</v>
      </c>
      <c r="I747" s="171">
        <v>0</v>
      </c>
      <c r="J747" s="171" t="s">
        <v>3912</v>
      </c>
      <c r="K747" s="171" t="s">
        <v>3913</v>
      </c>
      <c r="L747" s="171" t="s">
        <v>6171</v>
      </c>
      <c r="M747" s="171" t="s">
        <v>3915</v>
      </c>
      <c r="N747" s="171" t="s">
        <v>3914</v>
      </c>
      <c r="O747" s="171">
        <v>0</v>
      </c>
      <c r="P747" s="171">
        <v>0</v>
      </c>
      <c r="Q747" s="171">
        <v>91001</v>
      </c>
      <c r="R747" s="171" t="s">
        <v>2875</v>
      </c>
      <c r="S747" s="172">
        <v>38736</v>
      </c>
      <c r="T747" s="171">
        <v>7275</v>
      </c>
      <c r="U747" s="173">
        <v>4952487</v>
      </c>
      <c r="V747" s="173">
        <v>5097737</v>
      </c>
      <c r="W747" s="174">
        <v>44255</v>
      </c>
      <c r="X747" s="175" t="s">
        <v>7879</v>
      </c>
      <c r="Y747" s="175" t="s">
        <v>7880</v>
      </c>
      <c r="Z747" s="175" t="s">
        <v>7998</v>
      </c>
    </row>
    <row r="748" spans="1:26" s="187" customFormat="1" ht="24.75" customHeight="1" x14ac:dyDescent="0.2">
      <c r="A748" s="171" t="s">
        <v>8473</v>
      </c>
      <c r="B748" s="175">
        <v>691101002</v>
      </c>
      <c r="C748" s="171" t="s">
        <v>2854</v>
      </c>
      <c r="D748" s="171" t="s">
        <v>2871</v>
      </c>
      <c r="E748" s="171" t="s">
        <v>27</v>
      </c>
      <c r="F748" s="171" t="s">
        <v>2872</v>
      </c>
      <c r="G748" s="171" t="s">
        <v>29</v>
      </c>
      <c r="H748" s="171">
        <v>0</v>
      </c>
      <c r="I748" s="171">
        <v>0</v>
      </c>
      <c r="J748" s="171" t="s">
        <v>3522</v>
      </c>
      <c r="K748" s="171" t="s">
        <v>3523</v>
      </c>
      <c r="L748" s="171" t="s">
        <v>6171</v>
      </c>
      <c r="M748" s="171" t="s">
        <v>3525</v>
      </c>
      <c r="N748" s="171" t="s">
        <v>3524</v>
      </c>
      <c r="O748" s="171">
        <v>0</v>
      </c>
      <c r="P748" s="171">
        <v>0</v>
      </c>
      <c r="Q748" s="171">
        <v>91001</v>
      </c>
      <c r="R748" s="171" t="s">
        <v>2875</v>
      </c>
      <c r="S748" s="172">
        <v>38736</v>
      </c>
      <c r="T748" s="171">
        <v>7276</v>
      </c>
      <c r="U748" s="173">
        <v>4292760</v>
      </c>
      <c r="V748" s="173">
        <v>4417260</v>
      </c>
      <c r="W748" s="174">
        <v>44255</v>
      </c>
      <c r="X748" s="175" t="s">
        <v>7879</v>
      </c>
      <c r="Y748" s="175" t="s">
        <v>7880</v>
      </c>
      <c r="Z748" s="175" t="s">
        <v>8023</v>
      </c>
    </row>
    <row r="749" spans="1:26" s="187" customFormat="1" ht="24.75" customHeight="1" x14ac:dyDescent="0.2">
      <c r="A749" s="171" t="s">
        <v>8474</v>
      </c>
      <c r="B749" s="175">
        <v>690730006</v>
      </c>
      <c r="C749" s="171" t="s">
        <v>2854</v>
      </c>
      <c r="D749" s="171" t="s">
        <v>2871</v>
      </c>
      <c r="E749" s="171" t="s">
        <v>27</v>
      </c>
      <c r="F749" s="171" t="s">
        <v>2872</v>
      </c>
      <c r="G749" s="171" t="s">
        <v>29</v>
      </c>
      <c r="H749" s="171">
        <v>0</v>
      </c>
      <c r="I749" s="171">
        <v>0</v>
      </c>
      <c r="J749" s="171" t="s">
        <v>3201</v>
      </c>
      <c r="K749" s="171" t="s">
        <v>3202</v>
      </c>
      <c r="L749" s="171" t="s">
        <v>50</v>
      </c>
      <c r="M749" s="171" t="s">
        <v>3204</v>
      </c>
      <c r="N749" s="171" t="s">
        <v>3203</v>
      </c>
      <c r="O749" s="171">
        <v>0</v>
      </c>
      <c r="P749" s="171">
        <v>0</v>
      </c>
      <c r="Q749" s="171">
        <v>91001</v>
      </c>
      <c r="R749" s="171" t="s">
        <v>2887</v>
      </c>
      <c r="S749" s="172">
        <v>38737</v>
      </c>
      <c r="T749" s="171">
        <v>7279</v>
      </c>
      <c r="U749" s="173">
        <v>4292760</v>
      </c>
      <c r="V749" s="173">
        <v>4417260</v>
      </c>
      <c r="W749" s="174">
        <v>44255</v>
      </c>
      <c r="X749" s="175" t="s">
        <v>7879</v>
      </c>
      <c r="Y749" s="175" t="s">
        <v>7880</v>
      </c>
      <c r="Z749" s="175" t="s">
        <v>8080</v>
      </c>
    </row>
    <row r="750" spans="1:26" s="187" customFormat="1" ht="24.75" customHeight="1" x14ac:dyDescent="0.2">
      <c r="A750" s="171" t="s">
        <v>8475</v>
      </c>
      <c r="B750" s="175">
        <v>690205009</v>
      </c>
      <c r="C750" s="171" t="s">
        <v>2854</v>
      </c>
      <c r="D750" s="171" t="s">
        <v>2871</v>
      </c>
      <c r="E750" s="171" t="s">
        <v>27</v>
      </c>
      <c r="F750" s="171" t="s">
        <v>2872</v>
      </c>
      <c r="G750" s="171" t="s">
        <v>29</v>
      </c>
      <c r="H750" s="171">
        <v>0</v>
      </c>
      <c r="I750" s="171">
        <v>0</v>
      </c>
      <c r="J750" s="171" t="s">
        <v>4037</v>
      </c>
      <c r="K750" s="171" t="s">
        <v>4038</v>
      </c>
      <c r="L750" s="171" t="s">
        <v>898</v>
      </c>
      <c r="M750" s="171" t="s">
        <v>4039</v>
      </c>
      <c r="N750" s="171" t="s">
        <v>6319</v>
      </c>
      <c r="O750" s="171" t="s">
        <v>6320</v>
      </c>
      <c r="P750" s="171">
        <v>0</v>
      </c>
      <c r="Q750" s="171">
        <v>91001</v>
      </c>
      <c r="R750" s="171" t="s">
        <v>2875</v>
      </c>
      <c r="S750" s="172">
        <v>38737</v>
      </c>
      <c r="T750" s="171">
        <v>7280</v>
      </c>
      <c r="U750" s="173">
        <v>5580588</v>
      </c>
      <c r="V750" s="173">
        <v>5742438</v>
      </c>
      <c r="W750" s="174">
        <v>44255</v>
      </c>
      <c r="X750" s="175" t="s">
        <v>7879</v>
      </c>
      <c r="Y750" s="175" t="s">
        <v>7880</v>
      </c>
      <c r="Z750" s="175" t="s">
        <v>7983</v>
      </c>
    </row>
    <row r="751" spans="1:26" s="187" customFormat="1" ht="24.75" customHeight="1" x14ac:dyDescent="0.2">
      <c r="A751" s="171" t="s">
        <v>8476</v>
      </c>
      <c r="B751" s="175">
        <v>691603008</v>
      </c>
      <c r="C751" s="171" t="s">
        <v>2854</v>
      </c>
      <c r="D751" s="171" t="s">
        <v>2871</v>
      </c>
      <c r="E751" s="171" t="s">
        <v>27</v>
      </c>
      <c r="F751" s="171" t="s">
        <v>2872</v>
      </c>
      <c r="G751" s="171" t="s">
        <v>29</v>
      </c>
      <c r="H751" s="171">
        <v>0</v>
      </c>
      <c r="I751" s="171">
        <v>0</v>
      </c>
      <c r="J751" s="171" t="s">
        <v>3393</v>
      </c>
      <c r="K751" s="171" t="s">
        <v>3394</v>
      </c>
      <c r="L751" s="171" t="s">
        <v>344</v>
      </c>
      <c r="M751" s="171" t="s">
        <v>3395</v>
      </c>
      <c r="N751" s="171" t="s">
        <v>6458</v>
      </c>
      <c r="O751" s="171" t="s">
        <v>6459</v>
      </c>
      <c r="P751" s="171">
        <v>0</v>
      </c>
      <c r="Q751" s="171">
        <v>91001</v>
      </c>
      <c r="R751" s="171" t="s">
        <v>2875</v>
      </c>
      <c r="S751" s="172">
        <v>38737</v>
      </c>
      <c r="T751" s="171">
        <v>7282</v>
      </c>
      <c r="U751" s="173">
        <v>5677891</v>
      </c>
      <c r="V751" s="173">
        <v>5842563</v>
      </c>
      <c r="W751" s="174">
        <v>44255</v>
      </c>
      <c r="X751" s="175" t="s">
        <v>7879</v>
      </c>
      <c r="Y751" s="175" t="s">
        <v>7880</v>
      </c>
      <c r="Z751" s="175" t="s">
        <v>7991</v>
      </c>
    </row>
    <row r="752" spans="1:26" s="187" customFormat="1" ht="24.75" customHeight="1" x14ac:dyDescent="0.2">
      <c r="A752" s="171" t="s">
        <v>8477</v>
      </c>
      <c r="B752" s="175" t="s">
        <v>7840</v>
      </c>
      <c r="C752" s="171" t="s">
        <v>2854</v>
      </c>
      <c r="D752" s="171" t="s">
        <v>633</v>
      </c>
      <c r="E752" s="171" t="s">
        <v>27</v>
      </c>
      <c r="F752" s="171" t="s">
        <v>634</v>
      </c>
      <c r="G752" s="171" t="s">
        <v>29</v>
      </c>
      <c r="H752" s="171">
        <v>0</v>
      </c>
      <c r="I752" s="171">
        <v>0</v>
      </c>
      <c r="J752" s="171" t="s">
        <v>3271</v>
      </c>
      <c r="K752" s="171" t="s">
        <v>3272</v>
      </c>
      <c r="L752" s="171" t="s">
        <v>344</v>
      </c>
      <c r="M752" s="171" t="s">
        <v>3274</v>
      </c>
      <c r="N752" s="171" t="s">
        <v>3273</v>
      </c>
      <c r="O752" s="171">
        <v>0</v>
      </c>
      <c r="P752" s="171">
        <v>0</v>
      </c>
      <c r="Q752" s="171">
        <v>91001</v>
      </c>
      <c r="R752" s="171" t="s">
        <v>3275</v>
      </c>
      <c r="S752" s="172">
        <v>38737</v>
      </c>
      <c r="T752" s="171">
        <v>7283</v>
      </c>
      <c r="U752" s="173">
        <v>5709371</v>
      </c>
      <c r="V752" s="173">
        <v>5874956</v>
      </c>
      <c r="W752" s="174">
        <v>44255</v>
      </c>
      <c r="X752" s="175" t="s">
        <v>7879</v>
      </c>
      <c r="Y752" s="175" t="s">
        <v>7880</v>
      </c>
      <c r="Z752" s="175" t="s">
        <v>7943</v>
      </c>
    </row>
    <row r="753" spans="1:26" s="187" customFormat="1" ht="24.75" customHeight="1" x14ac:dyDescent="0.2">
      <c r="A753" s="171" t="s">
        <v>8478</v>
      </c>
      <c r="B753" s="175">
        <v>691505006</v>
      </c>
      <c r="C753" s="171" t="s">
        <v>2854</v>
      </c>
      <c r="D753" s="171" t="s">
        <v>2882</v>
      </c>
      <c r="E753" s="171" t="s">
        <v>1700</v>
      </c>
      <c r="F753" s="171" t="s">
        <v>3634</v>
      </c>
      <c r="G753" s="171" t="s">
        <v>29</v>
      </c>
      <c r="H753" s="171">
        <v>0</v>
      </c>
      <c r="I753" s="171">
        <v>0</v>
      </c>
      <c r="J753" s="171" t="s">
        <v>3635</v>
      </c>
      <c r="K753" s="171" t="s">
        <v>3636</v>
      </c>
      <c r="L753" s="171" t="s">
        <v>344</v>
      </c>
      <c r="M753" s="171" t="s">
        <v>3637</v>
      </c>
      <c r="N753" s="171" t="s">
        <v>6771</v>
      </c>
      <c r="O753" s="171" t="s">
        <v>6770</v>
      </c>
      <c r="P753" s="171">
        <v>0</v>
      </c>
      <c r="Q753" s="171">
        <v>91001</v>
      </c>
      <c r="R753" s="171" t="s">
        <v>2875</v>
      </c>
      <c r="S753" s="172">
        <v>38737</v>
      </c>
      <c r="T753" s="171">
        <v>7284</v>
      </c>
      <c r="U753" s="173">
        <v>4730622</v>
      </c>
      <c r="V753" s="173">
        <v>4867821</v>
      </c>
      <c r="W753" s="174">
        <v>44255</v>
      </c>
      <c r="X753" s="175" t="s">
        <v>7879</v>
      </c>
      <c r="Y753" s="175" t="s">
        <v>7880</v>
      </c>
      <c r="Z753" s="175" t="s">
        <v>8022</v>
      </c>
    </row>
    <row r="754" spans="1:26" s="187" customFormat="1" ht="24.75" customHeight="1" x14ac:dyDescent="0.2">
      <c r="A754" s="171" t="s">
        <v>8479</v>
      </c>
      <c r="B754" s="175" t="s">
        <v>7832</v>
      </c>
      <c r="C754" s="171" t="s">
        <v>2854</v>
      </c>
      <c r="D754" s="171" t="s">
        <v>2871</v>
      </c>
      <c r="E754" s="171" t="s">
        <v>27</v>
      </c>
      <c r="F754" s="171" t="s">
        <v>2872</v>
      </c>
      <c r="G754" s="171" t="s">
        <v>29</v>
      </c>
      <c r="H754" s="171">
        <v>0</v>
      </c>
      <c r="I754" s="171">
        <v>0</v>
      </c>
      <c r="J754" s="171" t="s">
        <v>3106</v>
      </c>
      <c r="K754" s="171" t="s">
        <v>3108</v>
      </c>
      <c r="L754" s="171" t="s">
        <v>344</v>
      </c>
      <c r="M754" s="171" t="s">
        <v>1108</v>
      </c>
      <c r="N754" s="171" t="s">
        <v>3107</v>
      </c>
      <c r="O754" s="171">
        <v>0</v>
      </c>
      <c r="P754" s="171">
        <v>0</v>
      </c>
      <c r="Q754" s="171">
        <v>91001</v>
      </c>
      <c r="R754" s="171" t="s">
        <v>2875</v>
      </c>
      <c r="S754" s="172">
        <v>38737</v>
      </c>
      <c r="T754" s="171">
        <v>7285</v>
      </c>
      <c r="U754" s="173">
        <v>7177495</v>
      </c>
      <c r="V754" s="173">
        <v>7385659</v>
      </c>
      <c r="W754" s="174">
        <v>44255</v>
      </c>
      <c r="X754" s="175" t="s">
        <v>7879</v>
      </c>
      <c r="Y754" s="175" t="s">
        <v>7880</v>
      </c>
      <c r="Z754" s="175" t="s">
        <v>162</v>
      </c>
    </row>
    <row r="755" spans="1:26" s="187" customFormat="1" ht="24.75" customHeight="1" x14ac:dyDescent="0.2">
      <c r="A755" s="171" t="s">
        <v>8480</v>
      </c>
      <c r="B755" s="175">
        <v>692301005</v>
      </c>
      <c r="C755" s="171" t="s">
        <v>2854</v>
      </c>
      <c r="D755" s="171" t="s">
        <v>2871</v>
      </c>
      <c r="E755" s="171" t="s">
        <v>27</v>
      </c>
      <c r="F755" s="171" t="s">
        <v>2872</v>
      </c>
      <c r="G755" s="171" t="s">
        <v>29</v>
      </c>
      <c r="H755" s="171">
        <v>0</v>
      </c>
      <c r="I755" s="171">
        <v>0</v>
      </c>
      <c r="J755" s="171" t="s">
        <v>2889</v>
      </c>
      <c r="K755" s="171" t="s">
        <v>2890</v>
      </c>
      <c r="L755" s="171" t="s">
        <v>6166</v>
      </c>
      <c r="M755" s="171" t="s">
        <v>2892</v>
      </c>
      <c r="N755" s="171" t="s">
        <v>2891</v>
      </c>
      <c r="O755" s="171">
        <v>0</v>
      </c>
      <c r="P755" s="171">
        <v>0</v>
      </c>
      <c r="Q755" s="171">
        <v>91001</v>
      </c>
      <c r="R755" s="171" t="s">
        <v>2893</v>
      </c>
      <c r="S755" s="172">
        <v>38737</v>
      </c>
      <c r="T755" s="171">
        <v>7286</v>
      </c>
      <c r="U755" s="173">
        <v>6410522</v>
      </c>
      <c r="V755" s="173">
        <v>6596442</v>
      </c>
      <c r="W755" s="174">
        <v>44255</v>
      </c>
      <c r="X755" s="175" t="s">
        <v>7879</v>
      </c>
      <c r="Y755" s="175" t="s">
        <v>7880</v>
      </c>
      <c r="Z755" s="175" t="s">
        <v>7907</v>
      </c>
    </row>
    <row r="756" spans="1:26" s="187" customFormat="1" ht="24.75" customHeight="1" x14ac:dyDescent="0.2">
      <c r="A756" s="171" t="s">
        <v>8481</v>
      </c>
      <c r="B756" s="175" t="s">
        <v>7842</v>
      </c>
      <c r="C756" s="171" t="s">
        <v>2854</v>
      </c>
      <c r="D756" s="171" t="s">
        <v>2882</v>
      </c>
      <c r="E756" s="171" t="s">
        <v>1700</v>
      </c>
      <c r="F756" s="171" t="s">
        <v>2883</v>
      </c>
      <c r="G756" s="171" t="s">
        <v>29</v>
      </c>
      <c r="H756" s="171">
        <v>0</v>
      </c>
      <c r="I756" s="171">
        <v>0</v>
      </c>
      <c r="J756" s="171" t="s">
        <v>3625</v>
      </c>
      <c r="K756" s="171" t="s">
        <v>3626</v>
      </c>
      <c r="L756" s="171" t="s">
        <v>6171</v>
      </c>
      <c r="M756" s="171" t="s">
        <v>3628</v>
      </c>
      <c r="N756" s="171" t="s">
        <v>3627</v>
      </c>
      <c r="O756" s="171">
        <v>0</v>
      </c>
      <c r="P756" s="171">
        <v>0</v>
      </c>
      <c r="Q756" s="171">
        <v>91001</v>
      </c>
      <c r="R756" s="171" t="s">
        <v>2875</v>
      </c>
      <c r="S756" s="172">
        <v>38743</v>
      </c>
      <c r="T756" s="171">
        <v>7288</v>
      </c>
      <c r="U756" s="173">
        <v>6439140</v>
      </c>
      <c r="V756" s="173">
        <v>6625890</v>
      </c>
      <c r="W756" s="174">
        <v>44255</v>
      </c>
      <c r="X756" s="175" t="s">
        <v>7879</v>
      </c>
      <c r="Y756" s="175" t="s">
        <v>7880</v>
      </c>
      <c r="Z756" s="175" t="s">
        <v>7997</v>
      </c>
    </row>
    <row r="757" spans="1:26" s="187" customFormat="1" ht="24.75" customHeight="1" x14ac:dyDescent="0.2">
      <c r="A757" s="171" t="s">
        <v>8482</v>
      </c>
      <c r="B757" s="175">
        <v>691507009</v>
      </c>
      <c r="C757" s="171" t="s">
        <v>2854</v>
      </c>
      <c r="D757" s="171" t="s">
        <v>2871</v>
      </c>
      <c r="E757" s="171" t="s">
        <v>27</v>
      </c>
      <c r="F757" s="171" t="s">
        <v>2872</v>
      </c>
      <c r="G757" s="171" t="s">
        <v>29</v>
      </c>
      <c r="H757" s="171">
        <v>0</v>
      </c>
      <c r="I757" s="171">
        <v>0</v>
      </c>
      <c r="J757" s="171" t="s">
        <v>3220</v>
      </c>
      <c r="K757" s="171" t="s">
        <v>3222</v>
      </c>
      <c r="L757" s="171" t="s">
        <v>344</v>
      </c>
      <c r="M757" s="171" t="s">
        <v>3224</v>
      </c>
      <c r="N757" s="171" t="s">
        <v>3223</v>
      </c>
      <c r="O757" s="171" t="s">
        <v>3221</v>
      </c>
      <c r="P757" s="171">
        <v>0</v>
      </c>
      <c r="Q757" s="171">
        <v>91001</v>
      </c>
      <c r="R757" s="171" t="s">
        <v>2887</v>
      </c>
      <c r="S757" s="172">
        <v>38744</v>
      </c>
      <c r="T757" s="171">
        <v>7290</v>
      </c>
      <c r="U757" s="173">
        <v>4078122</v>
      </c>
      <c r="V757" s="173">
        <v>4196397</v>
      </c>
      <c r="W757" s="174">
        <v>44255</v>
      </c>
      <c r="X757" s="175" t="s">
        <v>7879</v>
      </c>
      <c r="Y757" s="175" t="s">
        <v>7880</v>
      </c>
      <c r="Z757" s="175" t="s">
        <v>8081</v>
      </c>
    </row>
    <row r="758" spans="1:26" s="187" customFormat="1" ht="24.75" customHeight="1" x14ac:dyDescent="0.2">
      <c r="A758" s="171" t="s">
        <v>8644</v>
      </c>
      <c r="B758" s="175" t="s">
        <v>7849</v>
      </c>
      <c r="C758" s="171" t="s">
        <v>2854</v>
      </c>
      <c r="D758" s="171" t="s">
        <v>2882</v>
      </c>
      <c r="E758" s="171" t="s">
        <v>1700</v>
      </c>
      <c r="F758" s="171" t="s">
        <v>2883</v>
      </c>
      <c r="G758" s="171" t="s">
        <v>29</v>
      </c>
      <c r="H758" s="171">
        <v>0</v>
      </c>
      <c r="I758" s="171">
        <v>0</v>
      </c>
      <c r="J758" s="171" t="s">
        <v>4121</v>
      </c>
      <c r="K758" s="171" t="s">
        <v>4122</v>
      </c>
      <c r="L758" s="171" t="s">
        <v>51</v>
      </c>
      <c r="M758" s="171" t="s">
        <v>1690</v>
      </c>
      <c r="N758" s="171">
        <v>0</v>
      </c>
      <c r="O758" s="171">
        <v>0</v>
      </c>
      <c r="P758" s="171">
        <v>0</v>
      </c>
      <c r="Q758" s="171">
        <v>91001</v>
      </c>
      <c r="R758" s="171" t="s">
        <v>4123</v>
      </c>
      <c r="S758" s="172">
        <v>38737</v>
      </c>
      <c r="T758" s="171">
        <v>7291</v>
      </c>
      <c r="U758" s="173">
        <v>5203532</v>
      </c>
      <c r="V758" s="173">
        <v>5203532</v>
      </c>
      <c r="W758" s="174">
        <v>44255</v>
      </c>
      <c r="X758" s="175" t="s">
        <v>7879</v>
      </c>
      <c r="Y758" s="175" t="s">
        <v>7880</v>
      </c>
      <c r="Z758" s="175" t="s">
        <v>7988</v>
      </c>
    </row>
    <row r="759" spans="1:26" s="187" customFormat="1" ht="24.75" customHeight="1" x14ac:dyDescent="0.2">
      <c r="A759" s="171" t="s">
        <v>8483</v>
      </c>
      <c r="B759" s="175">
        <v>690405008</v>
      </c>
      <c r="C759" s="171" t="s">
        <v>2854</v>
      </c>
      <c r="D759" s="171" t="s">
        <v>2882</v>
      </c>
      <c r="E759" s="171" t="s">
        <v>1700</v>
      </c>
      <c r="F759" s="171" t="s">
        <v>2883</v>
      </c>
      <c r="G759" s="171" t="s">
        <v>29</v>
      </c>
      <c r="H759" s="171">
        <v>0</v>
      </c>
      <c r="I759" s="171">
        <v>0</v>
      </c>
      <c r="J759" s="171" t="s">
        <v>4100</v>
      </c>
      <c r="K759" s="171" t="s">
        <v>4101</v>
      </c>
      <c r="L759" s="171" t="s">
        <v>6169</v>
      </c>
      <c r="M759" s="171" t="s">
        <v>4102</v>
      </c>
      <c r="N759" s="171">
        <v>0</v>
      </c>
      <c r="O759" s="171" t="s">
        <v>7303</v>
      </c>
      <c r="P759" s="171">
        <v>0</v>
      </c>
      <c r="Q759" s="171">
        <v>91001</v>
      </c>
      <c r="R759" s="171" t="s">
        <v>3046</v>
      </c>
      <c r="S759" s="172">
        <v>38737</v>
      </c>
      <c r="T759" s="171">
        <v>7292</v>
      </c>
      <c r="U759" s="173">
        <v>5056871</v>
      </c>
      <c r="V759" s="173">
        <v>5203532</v>
      </c>
      <c r="W759" s="174">
        <v>44255</v>
      </c>
      <c r="X759" s="175" t="s">
        <v>7879</v>
      </c>
      <c r="Y759" s="175" t="s">
        <v>7880</v>
      </c>
      <c r="Z759" s="175" t="s">
        <v>7957</v>
      </c>
    </row>
    <row r="760" spans="1:26" s="187" customFormat="1" ht="24.75" customHeight="1" x14ac:dyDescent="0.2">
      <c r="A760" s="171" t="s">
        <v>8484</v>
      </c>
      <c r="B760" s="175">
        <v>692521005</v>
      </c>
      <c r="C760" s="171" t="s">
        <v>2854</v>
      </c>
      <c r="D760" s="171" t="s">
        <v>633</v>
      </c>
      <c r="E760" s="171" t="s">
        <v>27</v>
      </c>
      <c r="F760" s="171" t="s">
        <v>634</v>
      </c>
      <c r="G760" s="171" t="s">
        <v>29</v>
      </c>
      <c r="H760" s="171">
        <v>0</v>
      </c>
      <c r="I760" s="171">
        <v>0</v>
      </c>
      <c r="J760" s="171" t="s">
        <v>6310</v>
      </c>
      <c r="K760" s="171" t="s">
        <v>4051</v>
      </c>
      <c r="L760" s="171" t="s">
        <v>51</v>
      </c>
      <c r="M760" s="171" t="s">
        <v>4050</v>
      </c>
      <c r="N760" s="171" t="s">
        <v>6311</v>
      </c>
      <c r="O760" s="171" t="s">
        <v>6312</v>
      </c>
      <c r="P760" s="171">
        <v>0</v>
      </c>
      <c r="Q760" s="171">
        <v>91001</v>
      </c>
      <c r="R760" s="171" t="s">
        <v>4052</v>
      </c>
      <c r="S760" s="172">
        <v>38755</v>
      </c>
      <c r="T760" s="171">
        <v>7296</v>
      </c>
      <c r="U760" s="173">
        <v>5709371</v>
      </c>
      <c r="V760" s="173">
        <v>5874956</v>
      </c>
      <c r="W760" s="174">
        <v>44255</v>
      </c>
      <c r="X760" s="175" t="s">
        <v>7879</v>
      </c>
      <c r="Y760" s="175" t="s">
        <v>7880</v>
      </c>
      <c r="Z760" s="175" t="s">
        <v>8082</v>
      </c>
    </row>
    <row r="761" spans="1:26" s="187" customFormat="1" ht="24.75" customHeight="1" x14ac:dyDescent="0.2">
      <c r="A761" s="171" t="s">
        <v>8485</v>
      </c>
      <c r="B761" s="175">
        <v>691810003</v>
      </c>
      <c r="C761" s="171" t="s">
        <v>2854</v>
      </c>
      <c r="D761" s="171" t="s">
        <v>2871</v>
      </c>
      <c r="E761" s="171" t="s">
        <v>27</v>
      </c>
      <c r="F761" s="171" t="s">
        <v>2872</v>
      </c>
      <c r="G761" s="171" t="s">
        <v>29</v>
      </c>
      <c r="H761" s="171">
        <v>0</v>
      </c>
      <c r="I761" s="171">
        <v>0</v>
      </c>
      <c r="J761" s="171" t="s">
        <v>3158</v>
      </c>
      <c r="K761" s="171" t="s">
        <v>3159</v>
      </c>
      <c r="L761" s="171" t="s">
        <v>51</v>
      </c>
      <c r="M761" s="171" t="s">
        <v>3161</v>
      </c>
      <c r="N761" s="171" t="s">
        <v>3160</v>
      </c>
      <c r="O761" s="171" t="s">
        <v>6340</v>
      </c>
      <c r="P761" s="171" t="s">
        <v>6341</v>
      </c>
      <c r="Q761" s="171">
        <v>91001</v>
      </c>
      <c r="R761" s="171" t="s">
        <v>2875</v>
      </c>
      <c r="S761" s="172">
        <v>38755</v>
      </c>
      <c r="T761" s="171">
        <v>7297</v>
      </c>
      <c r="U761" s="173">
        <v>5709371</v>
      </c>
      <c r="V761" s="173">
        <v>11418742</v>
      </c>
      <c r="W761" s="174">
        <v>44255</v>
      </c>
      <c r="X761" s="175" t="s">
        <v>7879</v>
      </c>
      <c r="Y761" s="175" t="s">
        <v>7880</v>
      </c>
      <c r="Z761" s="175" t="s">
        <v>8055</v>
      </c>
    </row>
    <row r="762" spans="1:26" s="187" customFormat="1" ht="24.75" customHeight="1" x14ac:dyDescent="0.2">
      <c r="A762" s="171" t="s">
        <v>8486</v>
      </c>
      <c r="B762" s="175">
        <v>692404009</v>
      </c>
      <c r="C762" s="171" t="s">
        <v>2854</v>
      </c>
      <c r="D762" s="171" t="s">
        <v>2871</v>
      </c>
      <c r="E762" s="171" t="s">
        <v>27</v>
      </c>
      <c r="F762" s="171" t="s">
        <v>2872</v>
      </c>
      <c r="G762" s="171" t="s">
        <v>29</v>
      </c>
      <c r="H762" s="171">
        <v>0</v>
      </c>
      <c r="I762" s="171">
        <v>0</v>
      </c>
      <c r="J762" s="171" t="s">
        <v>3042</v>
      </c>
      <c r="K762" s="171" t="s">
        <v>3043</v>
      </c>
      <c r="L762" s="171" t="s">
        <v>6166</v>
      </c>
      <c r="M762" s="171" t="s">
        <v>3045</v>
      </c>
      <c r="N762" s="171" t="s">
        <v>3044</v>
      </c>
      <c r="O762" s="171">
        <v>0</v>
      </c>
      <c r="P762" s="171">
        <v>0</v>
      </c>
      <c r="Q762" s="171">
        <v>91001</v>
      </c>
      <c r="R762" s="171" t="s">
        <v>3046</v>
      </c>
      <c r="S762" s="172">
        <v>38737</v>
      </c>
      <c r="T762" s="171">
        <v>7299</v>
      </c>
      <c r="U762" s="173">
        <v>5265786</v>
      </c>
      <c r="V762" s="173">
        <v>5418506</v>
      </c>
      <c r="W762" s="174">
        <v>44255</v>
      </c>
      <c r="X762" s="175" t="s">
        <v>7879</v>
      </c>
      <c r="Y762" s="175" t="s">
        <v>7880</v>
      </c>
      <c r="Z762" s="175" t="s">
        <v>8083</v>
      </c>
    </row>
    <row r="763" spans="1:26" s="187" customFormat="1" ht="24.75" customHeight="1" x14ac:dyDescent="0.2">
      <c r="A763" s="171" t="s">
        <v>8487</v>
      </c>
      <c r="B763" s="175">
        <v>690604000</v>
      </c>
      <c r="C763" s="171" t="s">
        <v>2854</v>
      </c>
      <c r="D763" s="171" t="s">
        <v>2871</v>
      </c>
      <c r="E763" s="171" t="s">
        <v>27</v>
      </c>
      <c r="F763" s="171" t="s">
        <v>2872</v>
      </c>
      <c r="G763" s="171" t="s">
        <v>29</v>
      </c>
      <c r="H763" s="171">
        <v>0</v>
      </c>
      <c r="I763" s="171">
        <v>0</v>
      </c>
      <c r="J763" s="171" t="s">
        <v>3465</v>
      </c>
      <c r="K763" s="171" t="s">
        <v>3466</v>
      </c>
      <c r="L763" s="171" t="s">
        <v>630</v>
      </c>
      <c r="M763" s="171" t="s">
        <v>3468</v>
      </c>
      <c r="N763" s="171" t="s">
        <v>3467</v>
      </c>
      <c r="O763" s="171">
        <v>0</v>
      </c>
      <c r="P763" s="171">
        <v>0</v>
      </c>
      <c r="Q763" s="171">
        <v>91001</v>
      </c>
      <c r="R763" s="171" t="s">
        <v>2875</v>
      </c>
      <c r="S763" s="172">
        <v>38737</v>
      </c>
      <c r="T763" s="171">
        <v>7300</v>
      </c>
      <c r="U763" s="173">
        <v>3401154</v>
      </c>
      <c r="V763" s="173">
        <v>3499796</v>
      </c>
      <c r="W763" s="174">
        <v>44255</v>
      </c>
      <c r="X763" s="175" t="s">
        <v>7879</v>
      </c>
      <c r="Y763" s="175" t="s">
        <v>7880</v>
      </c>
      <c r="Z763" s="175" t="s">
        <v>8027</v>
      </c>
    </row>
    <row r="764" spans="1:26" s="187" customFormat="1" ht="24.75" customHeight="1" x14ac:dyDescent="0.2">
      <c r="A764" s="171" t="s">
        <v>8488</v>
      </c>
      <c r="B764" s="175">
        <v>690912007</v>
      </c>
      <c r="C764" s="171" t="s">
        <v>2854</v>
      </c>
      <c r="D764" s="171" t="s">
        <v>633</v>
      </c>
      <c r="E764" s="171" t="s">
        <v>27</v>
      </c>
      <c r="F764" s="171" t="s">
        <v>2976</v>
      </c>
      <c r="G764" s="171" t="s">
        <v>29</v>
      </c>
      <c r="H764" s="171">
        <v>0</v>
      </c>
      <c r="I764" s="171">
        <v>0</v>
      </c>
      <c r="J764" s="171" t="s">
        <v>3669</v>
      </c>
      <c r="K764" s="171" t="s">
        <v>3671</v>
      </c>
      <c r="L764" s="171" t="s">
        <v>6170</v>
      </c>
      <c r="M764" s="171" t="s">
        <v>3673</v>
      </c>
      <c r="N764" s="171" t="s">
        <v>3672</v>
      </c>
      <c r="O764" s="171" t="s">
        <v>3670</v>
      </c>
      <c r="P764" s="171">
        <v>0</v>
      </c>
      <c r="Q764" s="171">
        <v>91001</v>
      </c>
      <c r="R764" s="171" t="s">
        <v>2875</v>
      </c>
      <c r="S764" s="172">
        <v>38761</v>
      </c>
      <c r="T764" s="171">
        <v>7302</v>
      </c>
      <c r="U764" s="173">
        <v>5008220</v>
      </c>
      <c r="V764" s="173">
        <v>5153470</v>
      </c>
      <c r="W764" s="174">
        <v>44255</v>
      </c>
      <c r="X764" s="175" t="s">
        <v>7879</v>
      </c>
      <c r="Y764" s="175" t="s">
        <v>7880</v>
      </c>
      <c r="Z764" s="175" t="s">
        <v>8084</v>
      </c>
    </row>
    <row r="765" spans="1:26" s="187" customFormat="1" ht="24.75" customHeight="1" x14ac:dyDescent="0.2">
      <c r="A765" s="171" t="s">
        <v>8489</v>
      </c>
      <c r="B765" s="175">
        <v>691607003</v>
      </c>
      <c r="C765" s="171" t="s">
        <v>2854</v>
      </c>
      <c r="D765" s="171" t="s">
        <v>633</v>
      </c>
      <c r="E765" s="171" t="s">
        <v>27</v>
      </c>
      <c r="F765" s="171" t="s">
        <v>634</v>
      </c>
      <c r="G765" s="171" t="s">
        <v>29</v>
      </c>
      <c r="H765" s="171">
        <v>0</v>
      </c>
      <c r="I765" s="171">
        <v>0</v>
      </c>
      <c r="J765" s="171" t="s">
        <v>4060</v>
      </c>
      <c r="K765" s="171" t="s">
        <v>4062</v>
      </c>
      <c r="L765" s="171" t="s">
        <v>344</v>
      </c>
      <c r="M765" s="171" t="s">
        <v>4064</v>
      </c>
      <c r="N765" s="171" t="s">
        <v>4063</v>
      </c>
      <c r="O765" s="171" t="s">
        <v>4061</v>
      </c>
      <c r="P765" s="171">
        <v>0</v>
      </c>
      <c r="Q765" s="171">
        <v>91001</v>
      </c>
      <c r="R765" s="171" t="s">
        <v>2887</v>
      </c>
      <c r="S765" s="172">
        <v>38765</v>
      </c>
      <c r="T765" s="171">
        <v>7303</v>
      </c>
      <c r="U765" s="173">
        <v>4893746</v>
      </c>
      <c r="V765" s="173">
        <v>5035676</v>
      </c>
      <c r="W765" s="174">
        <v>44255</v>
      </c>
      <c r="X765" s="175" t="s">
        <v>7879</v>
      </c>
      <c r="Y765" s="175" t="s">
        <v>7880</v>
      </c>
      <c r="Z765" s="175" t="s">
        <v>7984</v>
      </c>
    </row>
    <row r="766" spans="1:26" s="187" customFormat="1" ht="24.75" customHeight="1" x14ac:dyDescent="0.2">
      <c r="A766" s="171" t="s">
        <v>8490</v>
      </c>
      <c r="B766" s="175">
        <v>691506002</v>
      </c>
      <c r="C766" s="171" t="s">
        <v>2854</v>
      </c>
      <c r="D766" s="171" t="s">
        <v>633</v>
      </c>
      <c r="E766" s="171" t="s">
        <v>27</v>
      </c>
      <c r="F766" s="171" t="s">
        <v>634</v>
      </c>
      <c r="G766" s="171" t="s">
        <v>29</v>
      </c>
      <c r="H766" s="171">
        <v>0</v>
      </c>
      <c r="I766" s="171">
        <v>0</v>
      </c>
      <c r="J766" s="171" t="s">
        <v>3280</v>
      </c>
      <c r="K766" s="171" t="s">
        <v>3282</v>
      </c>
      <c r="L766" s="171" t="s">
        <v>344</v>
      </c>
      <c r="M766" s="171" t="s">
        <v>5894</v>
      </c>
      <c r="N766" s="171">
        <v>0</v>
      </c>
      <c r="O766" s="171" t="s">
        <v>3281</v>
      </c>
      <c r="P766" s="171">
        <v>0</v>
      </c>
      <c r="Q766" s="171">
        <v>91001</v>
      </c>
      <c r="R766" s="171" t="s">
        <v>2875</v>
      </c>
      <c r="S766" s="172">
        <v>38768</v>
      </c>
      <c r="T766" s="171">
        <v>7309</v>
      </c>
      <c r="U766" s="173">
        <v>5056871</v>
      </c>
      <c r="V766" s="173">
        <v>5203532</v>
      </c>
      <c r="W766" s="174">
        <v>44255</v>
      </c>
      <c r="X766" s="175" t="s">
        <v>7879</v>
      </c>
      <c r="Y766" s="175" t="s">
        <v>7880</v>
      </c>
      <c r="Z766" s="175" t="s">
        <v>8017</v>
      </c>
    </row>
    <row r="767" spans="1:26" s="187" customFormat="1" ht="24.75" customHeight="1" x14ac:dyDescent="0.2">
      <c r="A767" s="171" t="s">
        <v>8491</v>
      </c>
      <c r="B767" s="175">
        <v>690603004</v>
      </c>
      <c r="C767" s="171" t="s">
        <v>2854</v>
      </c>
      <c r="D767" s="171" t="s">
        <v>2871</v>
      </c>
      <c r="E767" s="171" t="s">
        <v>27</v>
      </c>
      <c r="F767" s="171" t="s">
        <v>2872</v>
      </c>
      <c r="G767" s="171" t="s">
        <v>29</v>
      </c>
      <c r="H767" s="171">
        <v>0</v>
      </c>
      <c r="I767" s="171">
        <v>0</v>
      </c>
      <c r="J767" s="171" t="s">
        <v>3322</v>
      </c>
      <c r="K767" s="171" t="s">
        <v>3323</v>
      </c>
      <c r="L767" s="171" t="s">
        <v>630</v>
      </c>
      <c r="M767" s="171" t="s">
        <v>3325</v>
      </c>
      <c r="N767" s="171" t="s">
        <v>3324</v>
      </c>
      <c r="O767" s="171">
        <v>0</v>
      </c>
      <c r="P767" s="171">
        <v>0</v>
      </c>
      <c r="Q767" s="171">
        <v>91001</v>
      </c>
      <c r="R767" s="171" t="s">
        <v>2875</v>
      </c>
      <c r="S767" s="172">
        <v>38786</v>
      </c>
      <c r="T767" s="171">
        <v>7311</v>
      </c>
      <c r="U767" s="173">
        <v>5008220</v>
      </c>
      <c r="V767" s="173">
        <v>5153470</v>
      </c>
      <c r="W767" s="174">
        <v>44255</v>
      </c>
      <c r="X767" s="175" t="s">
        <v>7879</v>
      </c>
      <c r="Y767" s="175" t="s">
        <v>7880</v>
      </c>
      <c r="Z767" s="175" t="s">
        <v>7884</v>
      </c>
    </row>
    <row r="768" spans="1:26" s="187" customFormat="1" ht="24.75" customHeight="1" x14ac:dyDescent="0.2">
      <c r="A768" s="171" t="s">
        <v>8492</v>
      </c>
      <c r="B768" s="175">
        <v>690736004</v>
      </c>
      <c r="C768" s="171" t="s">
        <v>2854</v>
      </c>
      <c r="D768" s="171" t="s">
        <v>2882</v>
      </c>
      <c r="E768" s="171" t="s">
        <v>1700</v>
      </c>
      <c r="F768" s="171" t="s">
        <v>2883</v>
      </c>
      <c r="G768" s="171" t="s">
        <v>29</v>
      </c>
      <c r="H768" s="171">
        <v>0</v>
      </c>
      <c r="I768" s="171">
        <v>0</v>
      </c>
      <c r="J768" s="171" t="s">
        <v>2987</v>
      </c>
      <c r="K768" s="171" t="s">
        <v>2989</v>
      </c>
      <c r="L768" s="171" t="s">
        <v>630</v>
      </c>
      <c r="M768" s="171" t="s">
        <v>4860</v>
      </c>
      <c r="N768" s="171" t="s">
        <v>2990</v>
      </c>
      <c r="O768" s="171" t="s">
        <v>2988</v>
      </c>
      <c r="P768" s="171">
        <v>0</v>
      </c>
      <c r="Q768" s="171">
        <v>91001</v>
      </c>
      <c r="R768" s="171" t="s">
        <v>2875</v>
      </c>
      <c r="S768" s="172">
        <v>38786</v>
      </c>
      <c r="T768" s="171">
        <v>7312</v>
      </c>
      <c r="U768" s="173">
        <v>0</v>
      </c>
      <c r="V768" s="173">
        <v>120350</v>
      </c>
      <c r="W768" s="174">
        <v>44255</v>
      </c>
      <c r="X768" s="175" t="s">
        <v>7879</v>
      </c>
      <c r="Y768" s="175" t="s">
        <v>7880</v>
      </c>
      <c r="Z768" s="175" t="s">
        <v>8037</v>
      </c>
    </row>
    <row r="769" spans="1:26" s="187" customFormat="1" ht="24.75" customHeight="1" x14ac:dyDescent="0.2">
      <c r="A769" s="171" t="s">
        <v>8493</v>
      </c>
      <c r="B769" s="175">
        <v>690610000</v>
      </c>
      <c r="C769" s="171" t="s">
        <v>2854</v>
      </c>
      <c r="D769" s="171" t="s">
        <v>4125</v>
      </c>
      <c r="E769" s="171" t="s">
        <v>27</v>
      </c>
      <c r="F769" s="171" t="s">
        <v>4126</v>
      </c>
      <c r="G769" s="171" t="s">
        <v>29</v>
      </c>
      <c r="H769" s="171">
        <v>0</v>
      </c>
      <c r="I769" s="171">
        <v>0</v>
      </c>
      <c r="J769" s="171" t="s">
        <v>4127</v>
      </c>
      <c r="K769" s="171" t="s">
        <v>4128</v>
      </c>
      <c r="L769" s="171" t="s">
        <v>630</v>
      </c>
      <c r="M769" s="171" t="s">
        <v>462</v>
      </c>
      <c r="N769" s="171" t="s">
        <v>6302</v>
      </c>
      <c r="O769" s="171" t="s">
        <v>6303</v>
      </c>
      <c r="P769" s="171">
        <v>0</v>
      </c>
      <c r="Q769" s="171">
        <v>91001</v>
      </c>
      <c r="R769" s="171" t="s">
        <v>2875</v>
      </c>
      <c r="S769" s="172">
        <v>38786</v>
      </c>
      <c r="T769" s="171">
        <v>7313</v>
      </c>
      <c r="U769" s="173">
        <v>9444072</v>
      </c>
      <c r="V769" s="173">
        <v>9717972</v>
      </c>
      <c r="W769" s="174">
        <v>44255</v>
      </c>
      <c r="X769" s="175" t="s">
        <v>7879</v>
      </c>
      <c r="Y769" s="175" t="s">
        <v>7880</v>
      </c>
      <c r="Z769" s="175" t="s">
        <v>7889</v>
      </c>
    </row>
    <row r="770" spans="1:26" s="187" customFormat="1" ht="24.75" customHeight="1" x14ac:dyDescent="0.2">
      <c r="A770" s="171" t="s">
        <v>8494</v>
      </c>
      <c r="B770" s="175">
        <v>656288108</v>
      </c>
      <c r="C770" s="171" t="s">
        <v>81</v>
      </c>
      <c r="D770" s="171" t="s">
        <v>1441</v>
      </c>
      <c r="E770" s="171" t="s">
        <v>7073</v>
      </c>
      <c r="F770" s="171" t="s">
        <v>1442</v>
      </c>
      <c r="G770" s="171" t="s">
        <v>7074</v>
      </c>
      <c r="H770" s="171" t="s">
        <v>1443</v>
      </c>
      <c r="I770" s="171" t="s">
        <v>6486</v>
      </c>
      <c r="J770" s="171" t="s">
        <v>1444</v>
      </c>
      <c r="K770" s="171" t="s">
        <v>1446</v>
      </c>
      <c r="L770" s="171" t="s">
        <v>630</v>
      </c>
      <c r="M770" s="171" t="s">
        <v>5613</v>
      </c>
      <c r="N770" s="171" t="s">
        <v>6485</v>
      </c>
      <c r="O770" s="171" t="s">
        <v>1445</v>
      </c>
      <c r="P770" s="171">
        <v>0</v>
      </c>
      <c r="Q770" s="171">
        <v>93401</v>
      </c>
      <c r="R770" s="171" t="s">
        <v>7107</v>
      </c>
      <c r="S770" s="172">
        <v>38848</v>
      </c>
      <c r="T770" s="171">
        <v>7320</v>
      </c>
      <c r="U770" s="173">
        <v>7944192</v>
      </c>
      <c r="V770" s="173">
        <v>15888384</v>
      </c>
      <c r="W770" s="174">
        <v>44255</v>
      </c>
      <c r="X770" s="175" t="s">
        <v>7879</v>
      </c>
      <c r="Y770" s="175" t="s">
        <v>7880</v>
      </c>
      <c r="Z770" s="175" t="s">
        <v>7882</v>
      </c>
    </row>
    <row r="771" spans="1:26" s="187" customFormat="1" ht="24.75" customHeight="1" x14ac:dyDescent="0.2">
      <c r="A771" s="171" t="s">
        <v>8494</v>
      </c>
      <c r="B771" s="175">
        <v>656288108</v>
      </c>
      <c r="C771" s="171" t="s">
        <v>81</v>
      </c>
      <c r="D771" s="171" t="s">
        <v>1441</v>
      </c>
      <c r="E771" s="171" t="s">
        <v>7073</v>
      </c>
      <c r="F771" s="171" t="s">
        <v>1442</v>
      </c>
      <c r="G771" s="171" t="s">
        <v>7074</v>
      </c>
      <c r="H771" s="171" t="s">
        <v>1443</v>
      </c>
      <c r="I771" s="171" t="s">
        <v>6486</v>
      </c>
      <c r="J771" s="171" t="s">
        <v>1444</v>
      </c>
      <c r="K771" s="171" t="s">
        <v>1446</v>
      </c>
      <c r="L771" s="171" t="s">
        <v>630</v>
      </c>
      <c r="M771" s="171" t="s">
        <v>5613</v>
      </c>
      <c r="N771" s="171" t="s">
        <v>6485</v>
      </c>
      <c r="O771" s="171" t="s">
        <v>1445</v>
      </c>
      <c r="P771" s="171">
        <v>0</v>
      </c>
      <c r="Q771" s="171">
        <v>93401</v>
      </c>
      <c r="R771" s="171" t="s">
        <v>7107</v>
      </c>
      <c r="S771" s="172">
        <v>38848</v>
      </c>
      <c r="T771" s="171">
        <v>7320</v>
      </c>
      <c r="U771" s="173">
        <v>43974005</v>
      </c>
      <c r="V771" s="173">
        <v>67347426</v>
      </c>
      <c r="W771" s="174">
        <v>44255</v>
      </c>
      <c r="X771" s="175" t="s">
        <v>7879</v>
      </c>
      <c r="Y771" s="175" t="s">
        <v>7880</v>
      </c>
      <c r="Z771" s="175" t="s">
        <v>7900</v>
      </c>
    </row>
    <row r="772" spans="1:26" s="187" customFormat="1" ht="24.75" customHeight="1" x14ac:dyDescent="0.2">
      <c r="A772" s="171" t="s">
        <v>8494</v>
      </c>
      <c r="B772" s="175">
        <v>656288108</v>
      </c>
      <c r="C772" s="171" t="s">
        <v>81</v>
      </c>
      <c r="D772" s="171" t="s">
        <v>1441</v>
      </c>
      <c r="E772" s="171" t="s">
        <v>7073</v>
      </c>
      <c r="F772" s="171" t="s">
        <v>1442</v>
      </c>
      <c r="G772" s="171" t="s">
        <v>7074</v>
      </c>
      <c r="H772" s="171" t="s">
        <v>1443</v>
      </c>
      <c r="I772" s="171" t="s">
        <v>6486</v>
      </c>
      <c r="J772" s="171" t="s">
        <v>1444</v>
      </c>
      <c r="K772" s="171" t="s">
        <v>1446</v>
      </c>
      <c r="L772" s="171" t="s">
        <v>630</v>
      </c>
      <c r="M772" s="171" t="s">
        <v>5613</v>
      </c>
      <c r="N772" s="171" t="s">
        <v>6485</v>
      </c>
      <c r="O772" s="171" t="s">
        <v>1445</v>
      </c>
      <c r="P772" s="171">
        <v>0</v>
      </c>
      <c r="Q772" s="171">
        <v>93401</v>
      </c>
      <c r="R772" s="171" t="s">
        <v>7107</v>
      </c>
      <c r="S772" s="172">
        <v>38848</v>
      </c>
      <c r="T772" s="171">
        <v>7320</v>
      </c>
      <c r="U772" s="173">
        <v>0</v>
      </c>
      <c r="V772" s="173">
        <v>0</v>
      </c>
      <c r="W772" s="174">
        <v>44255</v>
      </c>
      <c r="X772" s="175" t="s">
        <v>7879</v>
      </c>
      <c r="Y772" s="175" t="s">
        <v>7880</v>
      </c>
      <c r="Z772" s="175" t="s">
        <v>7909</v>
      </c>
    </row>
    <row r="773" spans="1:26" s="187" customFormat="1" ht="24.75" customHeight="1" x14ac:dyDescent="0.2">
      <c r="A773" s="171" t="s">
        <v>8494</v>
      </c>
      <c r="B773" s="175">
        <v>656288108</v>
      </c>
      <c r="C773" s="171" t="s">
        <v>81</v>
      </c>
      <c r="D773" s="171" t="s">
        <v>1441</v>
      </c>
      <c r="E773" s="171" t="s">
        <v>7073</v>
      </c>
      <c r="F773" s="171" t="s">
        <v>1442</v>
      </c>
      <c r="G773" s="171" t="s">
        <v>7074</v>
      </c>
      <c r="H773" s="171" t="s">
        <v>1443</v>
      </c>
      <c r="I773" s="171" t="s">
        <v>6486</v>
      </c>
      <c r="J773" s="171" t="s">
        <v>1444</v>
      </c>
      <c r="K773" s="171" t="s">
        <v>1446</v>
      </c>
      <c r="L773" s="171" t="s">
        <v>630</v>
      </c>
      <c r="M773" s="171" t="s">
        <v>5613</v>
      </c>
      <c r="N773" s="171" t="s">
        <v>6485</v>
      </c>
      <c r="O773" s="171" t="s">
        <v>1445</v>
      </c>
      <c r="P773" s="171">
        <v>0</v>
      </c>
      <c r="Q773" s="171">
        <v>93401</v>
      </c>
      <c r="R773" s="171" t="s">
        <v>7107</v>
      </c>
      <c r="S773" s="172">
        <v>38848</v>
      </c>
      <c r="T773" s="171">
        <v>7320</v>
      </c>
      <c r="U773" s="173">
        <v>845105</v>
      </c>
      <c r="V773" s="173">
        <v>4901608</v>
      </c>
      <c r="W773" s="174">
        <v>44255</v>
      </c>
      <c r="X773" s="175" t="s">
        <v>7879</v>
      </c>
      <c r="Y773" s="175" t="s">
        <v>7880</v>
      </c>
      <c r="Z773" s="175" t="s">
        <v>8038</v>
      </c>
    </row>
    <row r="774" spans="1:26" s="187" customFormat="1" ht="24.75" customHeight="1" x14ac:dyDescent="0.2">
      <c r="A774" s="171" t="s">
        <v>8494</v>
      </c>
      <c r="B774" s="175">
        <v>656288108</v>
      </c>
      <c r="C774" s="171" t="s">
        <v>81</v>
      </c>
      <c r="D774" s="171" t="s">
        <v>1441</v>
      </c>
      <c r="E774" s="171" t="s">
        <v>7073</v>
      </c>
      <c r="F774" s="171" t="s">
        <v>1442</v>
      </c>
      <c r="G774" s="171" t="s">
        <v>7074</v>
      </c>
      <c r="H774" s="171" t="s">
        <v>1443</v>
      </c>
      <c r="I774" s="171" t="s">
        <v>6486</v>
      </c>
      <c r="J774" s="171" t="s">
        <v>1444</v>
      </c>
      <c r="K774" s="171" t="s">
        <v>1446</v>
      </c>
      <c r="L774" s="171" t="s">
        <v>630</v>
      </c>
      <c r="M774" s="171" t="s">
        <v>5613</v>
      </c>
      <c r="N774" s="171" t="s">
        <v>6485</v>
      </c>
      <c r="O774" s="171" t="s">
        <v>1445</v>
      </c>
      <c r="P774" s="171">
        <v>0</v>
      </c>
      <c r="Q774" s="171">
        <v>93401</v>
      </c>
      <c r="R774" s="171" t="s">
        <v>7107</v>
      </c>
      <c r="S774" s="172">
        <v>38848</v>
      </c>
      <c r="T774" s="171">
        <v>7320</v>
      </c>
      <c r="U774" s="173">
        <v>7758000</v>
      </c>
      <c r="V774" s="173">
        <v>15516000</v>
      </c>
      <c r="W774" s="174">
        <v>44255</v>
      </c>
      <c r="X774" s="175" t="s">
        <v>7879</v>
      </c>
      <c r="Y774" s="175" t="s">
        <v>7880</v>
      </c>
      <c r="Z774" s="175" t="s">
        <v>8085</v>
      </c>
    </row>
    <row r="775" spans="1:26" s="187" customFormat="1" ht="24.75" customHeight="1" x14ac:dyDescent="0.2">
      <c r="A775" s="171" t="s">
        <v>8494</v>
      </c>
      <c r="B775" s="175">
        <v>656288108</v>
      </c>
      <c r="C775" s="171" t="s">
        <v>81</v>
      </c>
      <c r="D775" s="171" t="s">
        <v>1441</v>
      </c>
      <c r="E775" s="171" t="s">
        <v>7073</v>
      </c>
      <c r="F775" s="171" t="s">
        <v>1442</v>
      </c>
      <c r="G775" s="171" t="s">
        <v>7074</v>
      </c>
      <c r="H775" s="171" t="s">
        <v>1443</v>
      </c>
      <c r="I775" s="171" t="s">
        <v>6486</v>
      </c>
      <c r="J775" s="171" t="s">
        <v>1444</v>
      </c>
      <c r="K775" s="171" t="s">
        <v>1446</v>
      </c>
      <c r="L775" s="171" t="s">
        <v>630</v>
      </c>
      <c r="M775" s="171" t="s">
        <v>5613</v>
      </c>
      <c r="N775" s="171" t="s">
        <v>6485</v>
      </c>
      <c r="O775" s="171" t="s">
        <v>1445</v>
      </c>
      <c r="P775" s="171">
        <v>0</v>
      </c>
      <c r="Q775" s="171">
        <v>93401</v>
      </c>
      <c r="R775" s="171" t="s">
        <v>7107</v>
      </c>
      <c r="S775" s="172">
        <v>38848</v>
      </c>
      <c r="T775" s="171">
        <v>7320</v>
      </c>
      <c r="U775" s="173">
        <v>10439992</v>
      </c>
      <c r="V775" s="173">
        <v>28060815</v>
      </c>
      <c r="W775" s="174">
        <v>44255</v>
      </c>
      <c r="X775" s="175" t="s">
        <v>7879</v>
      </c>
      <c r="Y775" s="175" t="s">
        <v>7880</v>
      </c>
      <c r="Z775" s="175" t="s">
        <v>7954</v>
      </c>
    </row>
    <row r="776" spans="1:26" s="187" customFormat="1" ht="24.75" customHeight="1" x14ac:dyDescent="0.2">
      <c r="A776" s="171" t="s">
        <v>8494</v>
      </c>
      <c r="B776" s="175">
        <v>656288108</v>
      </c>
      <c r="C776" s="171" t="s">
        <v>81</v>
      </c>
      <c r="D776" s="171" t="s">
        <v>1441</v>
      </c>
      <c r="E776" s="171" t="s">
        <v>7073</v>
      </c>
      <c r="F776" s="171" t="s">
        <v>1442</v>
      </c>
      <c r="G776" s="171" t="s">
        <v>7074</v>
      </c>
      <c r="H776" s="171" t="s">
        <v>1443</v>
      </c>
      <c r="I776" s="171" t="s">
        <v>6486</v>
      </c>
      <c r="J776" s="171" t="s">
        <v>1444</v>
      </c>
      <c r="K776" s="171" t="s">
        <v>1446</v>
      </c>
      <c r="L776" s="171" t="s">
        <v>630</v>
      </c>
      <c r="M776" s="171" t="s">
        <v>5613</v>
      </c>
      <c r="N776" s="171" t="s">
        <v>6485</v>
      </c>
      <c r="O776" s="171" t="s">
        <v>1445</v>
      </c>
      <c r="P776" s="171">
        <v>0</v>
      </c>
      <c r="Q776" s="171">
        <v>93401</v>
      </c>
      <c r="R776" s="171" t="s">
        <v>7107</v>
      </c>
      <c r="S776" s="172">
        <v>38848</v>
      </c>
      <c r="T776" s="171">
        <v>7320</v>
      </c>
      <c r="U776" s="173">
        <v>38610014</v>
      </c>
      <c r="V776" s="173">
        <v>65973142</v>
      </c>
      <c r="W776" s="174">
        <v>44255</v>
      </c>
      <c r="X776" s="175" t="s">
        <v>7879</v>
      </c>
      <c r="Y776" s="175" t="s">
        <v>7880</v>
      </c>
      <c r="Z776" s="175" t="s">
        <v>187</v>
      </c>
    </row>
    <row r="777" spans="1:26" s="187" customFormat="1" ht="24.75" customHeight="1" x14ac:dyDescent="0.2">
      <c r="A777" s="171" t="s">
        <v>8494</v>
      </c>
      <c r="B777" s="175">
        <v>656288108</v>
      </c>
      <c r="C777" s="171" t="s">
        <v>81</v>
      </c>
      <c r="D777" s="171" t="s">
        <v>1441</v>
      </c>
      <c r="E777" s="171" t="s">
        <v>7073</v>
      </c>
      <c r="F777" s="171" t="s">
        <v>1442</v>
      </c>
      <c r="G777" s="171" t="s">
        <v>7074</v>
      </c>
      <c r="H777" s="171" t="s">
        <v>1443</v>
      </c>
      <c r="I777" s="171" t="s">
        <v>6486</v>
      </c>
      <c r="J777" s="171" t="s">
        <v>1444</v>
      </c>
      <c r="K777" s="171" t="s">
        <v>1446</v>
      </c>
      <c r="L777" s="171" t="s">
        <v>630</v>
      </c>
      <c r="M777" s="171" t="s">
        <v>5613</v>
      </c>
      <c r="N777" s="171" t="s">
        <v>6485</v>
      </c>
      <c r="O777" s="171" t="s">
        <v>1445</v>
      </c>
      <c r="P777" s="171">
        <v>0</v>
      </c>
      <c r="Q777" s="171">
        <v>93401</v>
      </c>
      <c r="R777" s="171" t="s">
        <v>7107</v>
      </c>
      <c r="S777" s="172">
        <v>38848</v>
      </c>
      <c r="T777" s="171">
        <v>7320</v>
      </c>
      <c r="U777" s="173">
        <v>39531237</v>
      </c>
      <c r="V777" s="173">
        <v>61577417</v>
      </c>
      <c r="W777" s="174">
        <v>44255</v>
      </c>
      <c r="X777" s="175" t="s">
        <v>7879</v>
      </c>
      <c r="Y777" s="175" t="s">
        <v>7880</v>
      </c>
      <c r="Z777" s="175" t="s">
        <v>7917</v>
      </c>
    </row>
    <row r="778" spans="1:26" s="187" customFormat="1" ht="24.75" customHeight="1" x14ac:dyDescent="0.2">
      <c r="A778" s="171" t="s">
        <v>8494</v>
      </c>
      <c r="B778" s="175">
        <v>656288108</v>
      </c>
      <c r="C778" s="171" t="s">
        <v>81</v>
      </c>
      <c r="D778" s="171" t="s">
        <v>1441</v>
      </c>
      <c r="E778" s="171" t="s">
        <v>7073</v>
      </c>
      <c r="F778" s="171" t="s">
        <v>1442</v>
      </c>
      <c r="G778" s="171" t="s">
        <v>7074</v>
      </c>
      <c r="H778" s="171" t="s">
        <v>1443</v>
      </c>
      <c r="I778" s="171" t="s">
        <v>6486</v>
      </c>
      <c r="J778" s="171" t="s">
        <v>1444</v>
      </c>
      <c r="K778" s="171" t="s">
        <v>1446</v>
      </c>
      <c r="L778" s="171" t="s">
        <v>630</v>
      </c>
      <c r="M778" s="171" t="s">
        <v>5613</v>
      </c>
      <c r="N778" s="171" t="s">
        <v>6485</v>
      </c>
      <c r="O778" s="171" t="s">
        <v>1445</v>
      </c>
      <c r="P778" s="171">
        <v>0</v>
      </c>
      <c r="Q778" s="171">
        <v>93401</v>
      </c>
      <c r="R778" s="171" t="s">
        <v>7107</v>
      </c>
      <c r="S778" s="172">
        <v>38848</v>
      </c>
      <c r="T778" s="171">
        <v>7320</v>
      </c>
      <c r="U778" s="173">
        <v>19474304</v>
      </c>
      <c r="V778" s="173">
        <v>33652480</v>
      </c>
      <c r="W778" s="174">
        <v>44255</v>
      </c>
      <c r="X778" s="175" t="s">
        <v>7879</v>
      </c>
      <c r="Y778" s="175" t="s">
        <v>7880</v>
      </c>
      <c r="Z778" s="175" t="s">
        <v>7946</v>
      </c>
    </row>
    <row r="779" spans="1:26" s="187" customFormat="1" ht="24.75" customHeight="1" x14ac:dyDescent="0.2">
      <c r="A779" s="171" t="s">
        <v>8494</v>
      </c>
      <c r="B779" s="175">
        <v>656288108</v>
      </c>
      <c r="C779" s="171" t="s">
        <v>81</v>
      </c>
      <c r="D779" s="171" t="s">
        <v>1441</v>
      </c>
      <c r="E779" s="171" t="s">
        <v>7073</v>
      </c>
      <c r="F779" s="171" t="s">
        <v>1442</v>
      </c>
      <c r="G779" s="171" t="s">
        <v>7074</v>
      </c>
      <c r="H779" s="171" t="s">
        <v>1443</v>
      </c>
      <c r="I779" s="171" t="s">
        <v>6486</v>
      </c>
      <c r="J779" s="171" t="s">
        <v>1444</v>
      </c>
      <c r="K779" s="171" t="s">
        <v>1446</v>
      </c>
      <c r="L779" s="171" t="s">
        <v>630</v>
      </c>
      <c r="M779" s="171" t="s">
        <v>5613</v>
      </c>
      <c r="N779" s="171" t="s">
        <v>6485</v>
      </c>
      <c r="O779" s="171" t="s">
        <v>1445</v>
      </c>
      <c r="P779" s="171">
        <v>0</v>
      </c>
      <c r="Q779" s="171">
        <v>93401</v>
      </c>
      <c r="R779" s="171" t="s">
        <v>7107</v>
      </c>
      <c r="S779" s="172">
        <v>38848</v>
      </c>
      <c r="T779" s="171">
        <v>7320</v>
      </c>
      <c r="U779" s="173">
        <v>16995192</v>
      </c>
      <c r="V779" s="173">
        <v>29020092</v>
      </c>
      <c r="W779" s="174">
        <v>44255</v>
      </c>
      <c r="X779" s="175" t="s">
        <v>7879</v>
      </c>
      <c r="Y779" s="175" t="s">
        <v>7880</v>
      </c>
      <c r="Z779" s="175" t="s">
        <v>78</v>
      </c>
    </row>
    <row r="780" spans="1:26" s="187" customFormat="1" ht="24.75" customHeight="1" x14ac:dyDescent="0.2">
      <c r="A780" s="171" t="s">
        <v>8494</v>
      </c>
      <c r="B780" s="175">
        <v>656288108</v>
      </c>
      <c r="C780" s="171" t="s">
        <v>81</v>
      </c>
      <c r="D780" s="171" t="s">
        <v>1441</v>
      </c>
      <c r="E780" s="171" t="s">
        <v>7073</v>
      </c>
      <c r="F780" s="171" t="s">
        <v>1442</v>
      </c>
      <c r="G780" s="171" t="s">
        <v>7074</v>
      </c>
      <c r="H780" s="171" t="s">
        <v>1443</v>
      </c>
      <c r="I780" s="171" t="s">
        <v>6486</v>
      </c>
      <c r="J780" s="171" t="s">
        <v>1444</v>
      </c>
      <c r="K780" s="171" t="s">
        <v>1446</v>
      </c>
      <c r="L780" s="171" t="s">
        <v>630</v>
      </c>
      <c r="M780" s="171" t="s">
        <v>5613</v>
      </c>
      <c r="N780" s="171" t="s">
        <v>6485</v>
      </c>
      <c r="O780" s="171" t="s">
        <v>1445</v>
      </c>
      <c r="P780" s="171">
        <v>0</v>
      </c>
      <c r="Q780" s="171">
        <v>93401</v>
      </c>
      <c r="R780" s="171" t="s">
        <v>7107</v>
      </c>
      <c r="S780" s="172">
        <v>38848</v>
      </c>
      <c r="T780" s="171">
        <v>7320</v>
      </c>
      <c r="U780" s="173">
        <v>0</v>
      </c>
      <c r="V780" s="173">
        <v>14244410</v>
      </c>
      <c r="W780" s="174">
        <v>44255</v>
      </c>
      <c r="X780" s="175" t="s">
        <v>7879</v>
      </c>
      <c r="Y780" s="175" t="s">
        <v>7880</v>
      </c>
      <c r="Z780" s="175" t="s">
        <v>7968</v>
      </c>
    </row>
    <row r="781" spans="1:26" s="187" customFormat="1" ht="24.75" customHeight="1" x14ac:dyDescent="0.2">
      <c r="A781" s="171" t="s">
        <v>8494</v>
      </c>
      <c r="B781" s="175">
        <v>656288108</v>
      </c>
      <c r="C781" s="171" t="s">
        <v>81</v>
      </c>
      <c r="D781" s="171" t="s">
        <v>1441</v>
      </c>
      <c r="E781" s="171" t="s">
        <v>7073</v>
      </c>
      <c r="F781" s="171" t="s">
        <v>1442</v>
      </c>
      <c r="G781" s="171" t="s">
        <v>7074</v>
      </c>
      <c r="H781" s="171" t="s">
        <v>1443</v>
      </c>
      <c r="I781" s="171" t="s">
        <v>6486</v>
      </c>
      <c r="J781" s="171" t="s">
        <v>1444</v>
      </c>
      <c r="K781" s="171" t="s">
        <v>1446</v>
      </c>
      <c r="L781" s="171" t="s">
        <v>630</v>
      </c>
      <c r="M781" s="171" t="s">
        <v>5613</v>
      </c>
      <c r="N781" s="171" t="s">
        <v>6485</v>
      </c>
      <c r="O781" s="171" t="s">
        <v>1445</v>
      </c>
      <c r="P781" s="171">
        <v>0</v>
      </c>
      <c r="Q781" s="171">
        <v>93401</v>
      </c>
      <c r="R781" s="171" t="s">
        <v>7107</v>
      </c>
      <c r="S781" s="172">
        <v>38848</v>
      </c>
      <c r="T781" s="171">
        <v>7320</v>
      </c>
      <c r="U781" s="173">
        <v>7075296</v>
      </c>
      <c r="V781" s="173">
        <v>15388768</v>
      </c>
      <c r="W781" s="174">
        <v>44255</v>
      </c>
      <c r="X781" s="175" t="s">
        <v>7879</v>
      </c>
      <c r="Y781" s="175" t="s">
        <v>7880</v>
      </c>
      <c r="Z781" s="175" t="s">
        <v>7906</v>
      </c>
    </row>
    <row r="782" spans="1:26" s="187" customFormat="1" ht="24.75" customHeight="1" x14ac:dyDescent="0.2">
      <c r="A782" s="171" t="s">
        <v>8494</v>
      </c>
      <c r="B782" s="175">
        <v>656288108</v>
      </c>
      <c r="C782" s="171" t="s">
        <v>81</v>
      </c>
      <c r="D782" s="171" t="s">
        <v>1441</v>
      </c>
      <c r="E782" s="171" t="s">
        <v>7073</v>
      </c>
      <c r="F782" s="171" t="s">
        <v>1442</v>
      </c>
      <c r="G782" s="171" t="s">
        <v>7074</v>
      </c>
      <c r="H782" s="171" t="s">
        <v>1443</v>
      </c>
      <c r="I782" s="171" t="s">
        <v>6486</v>
      </c>
      <c r="J782" s="171" t="s">
        <v>1444</v>
      </c>
      <c r="K782" s="171" t="s">
        <v>1446</v>
      </c>
      <c r="L782" s="171" t="s">
        <v>630</v>
      </c>
      <c r="M782" s="171" t="s">
        <v>5613</v>
      </c>
      <c r="N782" s="171" t="s">
        <v>6485</v>
      </c>
      <c r="O782" s="171" t="s">
        <v>1445</v>
      </c>
      <c r="P782" s="171">
        <v>0</v>
      </c>
      <c r="Q782" s="171">
        <v>93401</v>
      </c>
      <c r="R782" s="171" t="s">
        <v>7107</v>
      </c>
      <c r="S782" s="172">
        <v>38848</v>
      </c>
      <c r="T782" s="171">
        <v>7320</v>
      </c>
      <c r="U782" s="173">
        <v>6361560</v>
      </c>
      <c r="V782" s="173">
        <v>11969820</v>
      </c>
      <c r="W782" s="174">
        <v>44255</v>
      </c>
      <c r="X782" s="175" t="s">
        <v>7879</v>
      </c>
      <c r="Y782" s="175" t="s">
        <v>7880</v>
      </c>
      <c r="Z782" s="175" t="s">
        <v>7889</v>
      </c>
    </row>
    <row r="783" spans="1:26" s="187" customFormat="1" ht="24.75" customHeight="1" x14ac:dyDescent="0.2">
      <c r="A783" s="171" t="s">
        <v>8495</v>
      </c>
      <c r="B783" s="175">
        <v>656176903</v>
      </c>
      <c r="C783" s="171" t="s">
        <v>4301</v>
      </c>
      <c r="D783" s="171" t="s">
        <v>4411</v>
      </c>
      <c r="E783" s="171" t="s">
        <v>7144</v>
      </c>
      <c r="F783" s="171" t="s">
        <v>4412</v>
      </c>
      <c r="G783" s="171" t="s">
        <v>6405</v>
      </c>
      <c r="H783" s="171" t="s">
        <v>4413</v>
      </c>
      <c r="I783" s="171" t="s">
        <v>4414</v>
      </c>
      <c r="J783" s="171" t="s">
        <v>4415</v>
      </c>
      <c r="K783" s="171" t="s">
        <v>4417</v>
      </c>
      <c r="L783" s="171" t="s">
        <v>630</v>
      </c>
      <c r="M783" s="171" t="s">
        <v>3901</v>
      </c>
      <c r="N783" s="171" t="s">
        <v>6338</v>
      </c>
      <c r="O783" s="171" t="s">
        <v>4416</v>
      </c>
      <c r="P783" s="171">
        <v>0</v>
      </c>
      <c r="Q783" s="171">
        <v>93401</v>
      </c>
      <c r="R783" s="171" t="s">
        <v>7200</v>
      </c>
      <c r="S783" s="172">
        <v>38936</v>
      </c>
      <c r="T783" s="171">
        <v>7331</v>
      </c>
      <c r="U783" s="173">
        <v>44283526</v>
      </c>
      <c r="V783" s="173">
        <v>88567052</v>
      </c>
      <c r="W783" s="174">
        <v>44255</v>
      </c>
      <c r="X783" s="175" t="s">
        <v>7879</v>
      </c>
      <c r="Y783" s="175" t="s">
        <v>7880</v>
      </c>
      <c r="Z783" s="175" t="s">
        <v>7933</v>
      </c>
    </row>
    <row r="784" spans="1:26" s="187" customFormat="1" ht="24.75" customHeight="1" x14ac:dyDescent="0.2">
      <c r="A784" s="171" t="s">
        <v>8496</v>
      </c>
      <c r="B784" s="175">
        <v>653176902</v>
      </c>
      <c r="C784" s="171" t="s">
        <v>1566</v>
      </c>
      <c r="D784" s="171" t="s">
        <v>2288</v>
      </c>
      <c r="E784" s="171" t="s">
        <v>7584</v>
      </c>
      <c r="F784" s="171" t="s">
        <v>2289</v>
      </c>
      <c r="G784" s="171" t="s">
        <v>7585</v>
      </c>
      <c r="H784" s="171" t="s">
        <v>2290</v>
      </c>
      <c r="I784" s="171" t="s">
        <v>2291</v>
      </c>
      <c r="J784" s="171" t="s">
        <v>2292</v>
      </c>
      <c r="K784" s="171" t="s">
        <v>2293</v>
      </c>
      <c r="L784" s="171" t="s">
        <v>50</v>
      </c>
      <c r="M784" s="171" t="s">
        <v>730</v>
      </c>
      <c r="N784" s="171" t="s">
        <v>2294</v>
      </c>
      <c r="O784" s="171" t="s">
        <v>2295</v>
      </c>
      <c r="P784" s="171">
        <v>0</v>
      </c>
      <c r="Q784" s="171" t="s">
        <v>92</v>
      </c>
      <c r="R784" s="171" t="s">
        <v>7611</v>
      </c>
      <c r="S784" s="172">
        <v>39143</v>
      </c>
      <c r="T784" s="171">
        <v>7347</v>
      </c>
      <c r="U784" s="173">
        <v>7535604</v>
      </c>
      <c r="V784" s="173">
        <v>15391872</v>
      </c>
      <c r="W784" s="174">
        <v>44255</v>
      </c>
      <c r="X784" s="175" t="s">
        <v>7879</v>
      </c>
      <c r="Y784" s="175" t="s">
        <v>7880</v>
      </c>
      <c r="Z784" s="175" t="s">
        <v>7966</v>
      </c>
    </row>
    <row r="785" spans="1:26" s="187" customFormat="1" ht="24.75" customHeight="1" x14ac:dyDescent="0.2">
      <c r="A785" s="171" t="s">
        <v>8496</v>
      </c>
      <c r="B785" s="175">
        <v>653176902</v>
      </c>
      <c r="C785" s="171" t="s">
        <v>1566</v>
      </c>
      <c r="D785" s="171" t="s">
        <v>2288</v>
      </c>
      <c r="E785" s="171" t="s">
        <v>7584</v>
      </c>
      <c r="F785" s="171" t="s">
        <v>2289</v>
      </c>
      <c r="G785" s="171" t="s">
        <v>7585</v>
      </c>
      <c r="H785" s="171" t="s">
        <v>2290</v>
      </c>
      <c r="I785" s="171" t="s">
        <v>2291</v>
      </c>
      <c r="J785" s="171" t="s">
        <v>2292</v>
      </c>
      <c r="K785" s="171" t="s">
        <v>2293</v>
      </c>
      <c r="L785" s="171" t="s">
        <v>50</v>
      </c>
      <c r="M785" s="171" t="s">
        <v>730</v>
      </c>
      <c r="N785" s="171" t="s">
        <v>2294</v>
      </c>
      <c r="O785" s="171" t="s">
        <v>2295</v>
      </c>
      <c r="P785" s="171">
        <v>0</v>
      </c>
      <c r="Q785" s="171" t="s">
        <v>92</v>
      </c>
      <c r="R785" s="171" t="s">
        <v>7611</v>
      </c>
      <c r="S785" s="172">
        <v>39143</v>
      </c>
      <c r="T785" s="171">
        <v>7347</v>
      </c>
      <c r="U785" s="173">
        <v>10971536</v>
      </c>
      <c r="V785" s="173">
        <v>21350016</v>
      </c>
      <c r="W785" s="174">
        <v>44255</v>
      </c>
      <c r="X785" s="175" t="s">
        <v>7879</v>
      </c>
      <c r="Y785" s="175" t="s">
        <v>7880</v>
      </c>
      <c r="Z785" s="175" t="s">
        <v>7960</v>
      </c>
    </row>
    <row r="786" spans="1:26" s="187" customFormat="1" ht="24.75" customHeight="1" x14ac:dyDescent="0.2">
      <c r="A786" s="171" t="s">
        <v>8496</v>
      </c>
      <c r="B786" s="175">
        <v>653176902</v>
      </c>
      <c r="C786" s="171" t="s">
        <v>1566</v>
      </c>
      <c r="D786" s="171" t="s">
        <v>2288</v>
      </c>
      <c r="E786" s="171" t="s">
        <v>7584</v>
      </c>
      <c r="F786" s="171" t="s">
        <v>2289</v>
      </c>
      <c r="G786" s="171" t="s">
        <v>7585</v>
      </c>
      <c r="H786" s="171" t="s">
        <v>2290</v>
      </c>
      <c r="I786" s="171" t="s">
        <v>2291</v>
      </c>
      <c r="J786" s="171" t="s">
        <v>2292</v>
      </c>
      <c r="K786" s="171" t="s">
        <v>2293</v>
      </c>
      <c r="L786" s="171" t="s">
        <v>50</v>
      </c>
      <c r="M786" s="171" t="s">
        <v>730</v>
      </c>
      <c r="N786" s="171" t="s">
        <v>2294</v>
      </c>
      <c r="O786" s="171" t="s">
        <v>2295</v>
      </c>
      <c r="P786" s="171">
        <v>0</v>
      </c>
      <c r="Q786" s="171" t="s">
        <v>92</v>
      </c>
      <c r="R786" s="171" t="s">
        <v>7611</v>
      </c>
      <c r="S786" s="172">
        <v>39143</v>
      </c>
      <c r="T786" s="171">
        <v>7347</v>
      </c>
      <c r="U786" s="173">
        <v>10823272</v>
      </c>
      <c r="V786" s="173">
        <v>19867376</v>
      </c>
      <c r="W786" s="174">
        <v>44255</v>
      </c>
      <c r="X786" s="175" t="s">
        <v>7879</v>
      </c>
      <c r="Y786" s="175" t="s">
        <v>7880</v>
      </c>
      <c r="Z786" s="175" t="s">
        <v>7977</v>
      </c>
    </row>
    <row r="787" spans="1:26" s="187" customFormat="1" ht="24.75" customHeight="1" x14ac:dyDescent="0.2">
      <c r="A787" s="171" t="s">
        <v>8496</v>
      </c>
      <c r="B787" s="175">
        <v>653176902</v>
      </c>
      <c r="C787" s="171" t="s">
        <v>1566</v>
      </c>
      <c r="D787" s="171" t="s">
        <v>2288</v>
      </c>
      <c r="E787" s="171" t="s">
        <v>7584</v>
      </c>
      <c r="F787" s="171" t="s">
        <v>2289</v>
      </c>
      <c r="G787" s="171" t="s">
        <v>7585</v>
      </c>
      <c r="H787" s="171" t="s">
        <v>2290</v>
      </c>
      <c r="I787" s="171" t="s">
        <v>2291</v>
      </c>
      <c r="J787" s="171" t="s">
        <v>2292</v>
      </c>
      <c r="K787" s="171" t="s">
        <v>2293</v>
      </c>
      <c r="L787" s="171" t="s">
        <v>50</v>
      </c>
      <c r="M787" s="171" t="s">
        <v>730</v>
      </c>
      <c r="N787" s="171" t="s">
        <v>2294</v>
      </c>
      <c r="O787" s="171" t="s">
        <v>2295</v>
      </c>
      <c r="P787" s="171">
        <v>0</v>
      </c>
      <c r="Q787" s="171" t="s">
        <v>92</v>
      </c>
      <c r="R787" s="171" t="s">
        <v>7611</v>
      </c>
      <c r="S787" s="172">
        <v>39143</v>
      </c>
      <c r="T787" s="171">
        <v>7347</v>
      </c>
      <c r="U787" s="173">
        <v>6982200</v>
      </c>
      <c r="V787" s="173">
        <v>13964400</v>
      </c>
      <c r="W787" s="174">
        <v>44255</v>
      </c>
      <c r="X787" s="175" t="s">
        <v>7879</v>
      </c>
      <c r="Y787" s="175" t="s">
        <v>7880</v>
      </c>
      <c r="Z787" s="175" t="s">
        <v>8086</v>
      </c>
    </row>
    <row r="788" spans="1:26" s="187" customFormat="1" ht="24.75" customHeight="1" x14ac:dyDescent="0.2">
      <c r="A788" s="171" t="s">
        <v>8496</v>
      </c>
      <c r="B788" s="175">
        <v>653176902</v>
      </c>
      <c r="C788" s="171" t="s">
        <v>1566</v>
      </c>
      <c r="D788" s="171" t="s">
        <v>2288</v>
      </c>
      <c r="E788" s="171" t="s">
        <v>7584</v>
      </c>
      <c r="F788" s="171" t="s">
        <v>2289</v>
      </c>
      <c r="G788" s="171" t="s">
        <v>7585</v>
      </c>
      <c r="H788" s="171" t="s">
        <v>2290</v>
      </c>
      <c r="I788" s="171" t="s">
        <v>2291</v>
      </c>
      <c r="J788" s="171" t="s">
        <v>2292</v>
      </c>
      <c r="K788" s="171" t="s">
        <v>2293</v>
      </c>
      <c r="L788" s="171" t="s">
        <v>50</v>
      </c>
      <c r="M788" s="171" t="s">
        <v>730</v>
      </c>
      <c r="N788" s="171" t="s">
        <v>2294</v>
      </c>
      <c r="O788" s="171" t="s">
        <v>2295</v>
      </c>
      <c r="P788" s="171">
        <v>0</v>
      </c>
      <c r="Q788" s="171" t="s">
        <v>92</v>
      </c>
      <c r="R788" s="171" t="s">
        <v>7611</v>
      </c>
      <c r="S788" s="172">
        <v>39143</v>
      </c>
      <c r="T788" s="171">
        <v>7347</v>
      </c>
      <c r="U788" s="173">
        <v>8016600</v>
      </c>
      <c r="V788" s="173">
        <v>16033200</v>
      </c>
      <c r="W788" s="174">
        <v>44255</v>
      </c>
      <c r="X788" s="175" t="s">
        <v>7879</v>
      </c>
      <c r="Y788" s="175" t="s">
        <v>7880</v>
      </c>
      <c r="Z788" s="175" t="s">
        <v>8087</v>
      </c>
    </row>
    <row r="789" spans="1:26" s="187" customFormat="1" ht="24.75" customHeight="1" x14ac:dyDescent="0.2">
      <c r="A789" s="171" t="s">
        <v>8496</v>
      </c>
      <c r="B789" s="175">
        <v>653176902</v>
      </c>
      <c r="C789" s="171" t="s">
        <v>1566</v>
      </c>
      <c r="D789" s="171" t="s">
        <v>2288</v>
      </c>
      <c r="E789" s="171" t="s">
        <v>7584</v>
      </c>
      <c r="F789" s="171" t="s">
        <v>2289</v>
      </c>
      <c r="G789" s="171" t="s">
        <v>7585</v>
      </c>
      <c r="H789" s="171" t="s">
        <v>2290</v>
      </c>
      <c r="I789" s="171" t="s">
        <v>2291</v>
      </c>
      <c r="J789" s="171" t="s">
        <v>2292</v>
      </c>
      <c r="K789" s="171" t="s">
        <v>2293</v>
      </c>
      <c r="L789" s="171" t="s">
        <v>50</v>
      </c>
      <c r="M789" s="171" t="s">
        <v>730</v>
      </c>
      <c r="N789" s="171" t="s">
        <v>2294</v>
      </c>
      <c r="O789" s="171" t="s">
        <v>2295</v>
      </c>
      <c r="P789" s="171">
        <v>0</v>
      </c>
      <c r="Q789" s="171" t="s">
        <v>92</v>
      </c>
      <c r="R789" s="171" t="s">
        <v>7611</v>
      </c>
      <c r="S789" s="172">
        <v>39143</v>
      </c>
      <c r="T789" s="171">
        <v>7347</v>
      </c>
      <c r="U789" s="173">
        <v>6982200</v>
      </c>
      <c r="V789" s="173">
        <v>13964400</v>
      </c>
      <c r="W789" s="174">
        <v>44255</v>
      </c>
      <c r="X789" s="175" t="s">
        <v>7879</v>
      </c>
      <c r="Y789" s="175" t="s">
        <v>7880</v>
      </c>
      <c r="Z789" s="175" t="s">
        <v>8018</v>
      </c>
    </row>
    <row r="790" spans="1:26" s="187" customFormat="1" ht="24.75" customHeight="1" x14ac:dyDescent="0.2">
      <c r="A790" s="171" t="s">
        <v>8496</v>
      </c>
      <c r="B790" s="175">
        <v>653176902</v>
      </c>
      <c r="C790" s="171" t="s">
        <v>1566</v>
      </c>
      <c r="D790" s="171" t="s">
        <v>2288</v>
      </c>
      <c r="E790" s="171" t="s">
        <v>7584</v>
      </c>
      <c r="F790" s="171" t="s">
        <v>2289</v>
      </c>
      <c r="G790" s="171" t="s">
        <v>7585</v>
      </c>
      <c r="H790" s="171" t="s">
        <v>2290</v>
      </c>
      <c r="I790" s="171" t="s">
        <v>2291</v>
      </c>
      <c r="J790" s="171" t="s">
        <v>2292</v>
      </c>
      <c r="K790" s="171" t="s">
        <v>2293</v>
      </c>
      <c r="L790" s="171" t="s">
        <v>50</v>
      </c>
      <c r="M790" s="171" t="s">
        <v>730</v>
      </c>
      <c r="N790" s="171" t="s">
        <v>2294</v>
      </c>
      <c r="O790" s="171" t="s">
        <v>2295</v>
      </c>
      <c r="P790" s="171">
        <v>0</v>
      </c>
      <c r="Q790" s="171" t="s">
        <v>92</v>
      </c>
      <c r="R790" s="171" t="s">
        <v>7611</v>
      </c>
      <c r="S790" s="172">
        <v>39143</v>
      </c>
      <c r="T790" s="171">
        <v>7347</v>
      </c>
      <c r="U790" s="173">
        <v>12503459</v>
      </c>
      <c r="V790" s="173">
        <v>30310655</v>
      </c>
      <c r="W790" s="174">
        <v>44255</v>
      </c>
      <c r="X790" s="175" t="s">
        <v>7879</v>
      </c>
      <c r="Y790" s="175" t="s">
        <v>7880</v>
      </c>
      <c r="Z790" s="175" t="s">
        <v>8084</v>
      </c>
    </row>
    <row r="791" spans="1:26" s="187" customFormat="1" ht="24.75" customHeight="1" x14ac:dyDescent="0.2">
      <c r="A791" s="171" t="s">
        <v>8496</v>
      </c>
      <c r="B791" s="175">
        <v>653176902</v>
      </c>
      <c r="C791" s="171" t="s">
        <v>1566</v>
      </c>
      <c r="D791" s="171" t="s">
        <v>2288</v>
      </c>
      <c r="E791" s="171" t="s">
        <v>7584</v>
      </c>
      <c r="F791" s="171" t="s">
        <v>2289</v>
      </c>
      <c r="G791" s="171" t="s">
        <v>7585</v>
      </c>
      <c r="H791" s="171" t="s">
        <v>2290</v>
      </c>
      <c r="I791" s="171" t="s">
        <v>2291</v>
      </c>
      <c r="J791" s="171" t="s">
        <v>2292</v>
      </c>
      <c r="K791" s="171" t="s">
        <v>2293</v>
      </c>
      <c r="L791" s="171" t="s">
        <v>50</v>
      </c>
      <c r="M791" s="171" t="s">
        <v>730</v>
      </c>
      <c r="N791" s="171" t="s">
        <v>2294</v>
      </c>
      <c r="O791" s="171" t="s">
        <v>2295</v>
      </c>
      <c r="P791" s="171">
        <v>0</v>
      </c>
      <c r="Q791" s="171" t="s">
        <v>92</v>
      </c>
      <c r="R791" s="171" t="s">
        <v>7611</v>
      </c>
      <c r="S791" s="172">
        <v>39143</v>
      </c>
      <c r="T791" s="171">
        <v>7347</v>
      </c>
      <c r="U791" s="173">
        <v>8497596</v>
      </c>
      <c r="V791" s="173">
        <v>16514196</v>
      </c>
      <c r="W791" s="174">
        <v>44255</v>
      </c>
      <c r="X791" s="175" t="s">
        <v>7879</v>
      </c>
      <c r="Y791" s="175" t="s">
        <v>7880</v>
      </c>
      <c r="Z791" s="175" t="s">
        <v>7926</v>
      </c>
    </row>
    <row r="792" spans="1:26" s="187" customFormat="1" ht="24.75" customHeight="1" x14ac:dyDescent="0.2">
      <c r="A792" s="171" t="s">
        <v>8496</v>
      </c>
      <c r="B792" s="175">
        <v>653176902</v>
      </c>
      <c r="C792" s="171" t="s">
        <v>1566</v>
      </c>
      <c r="D792" s="171" t="s">
        <v>2288</v>
      </c>
      <c r="E792" s="171" t="s">
        <v>7584</v>
      </c>
      <c r="F792" s="171" t="s">
        <v>2289</v>
      </c>
      <c r="G792" s="171" t="s">
        <v>7585</v>
      </c>
      <c r="H792" s="171" t="s">
        <v>2290</v>
      </c>
      <c r="I792" s="171" t="s">
        <v>2291</v>
      </c>
      <c r="J792" s="171" t="s">
        <v>2292</v>
      </c>
      <c r="K792" s="171" t="s">
        <v>2293</v>
      </c>
      <c r="L792" s="171" t="s">
        <v>50</v>
      </c>
      <c r="M792" s="171" t="s">
        <v>730</v>
      </c>
      <c r="N792" s="171" t="s">
        <v>2294</v>
      </c>
      <c r="O792" s="171" t="s">
        <v>2295</v>
      </c>
      <c r="P792" s="171">
        <v>0</v>
      </c>
      <c r="Q792" s="171" t="s">
        <v>92</v>
      </c>
      <c r="R792" s="171" t="s">
        <v>7611</v>
      </c>
      <c r="S792" s="172">
        <v>39143</v>
      </c>
      <c r="T792" s="171">
        <v>7347</v>
      </c>
      <c r="U792" s="173">
        <v>26134116</v>
      </c>
      <c r="V792" s="173">
        <v>61407156</v>
      </c>
      <c r="W792" s="174">
        <v>44255</v>
      </c>
      <c r="X792" s="175" t="s">
        <v>7879</v>
      </c>
      <c r="Y792" s="175" t="s">
        <v>7880</v>
      </c>
      <c r="Z792" s="175" t="s">
        <v>7927</v>
      </c>
    </row>
    <row r="793" spans="1:26" s="187" customFormat="1" ht="24.75" customHeight="1" x14ac:dyDescent="0.2">
      <c r="A793" s="171" t="s">
        <v>8496</v>
      </c>
      <c r="B793" s="175">
        <v>653176902</v>
      </c>
      <c r="C793" s="171" t="s">
        <v>1566</v>
      </c>
      <c r="D793" s="171" t="s">
        <v>2288</v>
      </c>
      <c r="E793" s="171" t="s">
        <v>7584</v>
      </c>
      <c r="F793" s="171" t="s">
        <v>2289</v>
      </c>
      <c r="G793" s="171" t="s">
        <v>7585</v>
      </c>
      <c r="H793" s="171" t="s">
        <v>2290</v>
      </c>
      <c r="I793" s="171" t="s">
        <v>2291</v>
      </c>
      <c r="J793" s="171" t="s">
        <v>2292</v>
      </c>
      <c r="K793" s="171" t="s">
        <v>2293</v>
      </c>
      <c r="L793" s="171" t="s">
        <v>50</v>
      </c>
      <c r="M793" s="171" t="s">
        <v>730</v>
      </c>
      <c r="N793" s="171" t="s">
        <v>2294</v>
      </c>
      <c r="O793" s="171" t="s">
        <v>2295</v>
      </c>
      <c r="P793" s="171">
        <v>0</v>
      </c>
      <c r="Q793" s="171" t="s">
        <v>92</v>
      </c>
      <c r="R793" s="171" t="s">
        <v>7611</v>
      </c>
      <c r="S793" s="172">
        <v>39143</v>
      </c>
      <c r="T793" s="171">
        <v>7347</v>
      </c>
      <c r="U793" s="173">
        <v>19489820</v>
      </c>
      <c r="V793" s="173">
        <v>30642376</v>
      </c>
      <c r="W793" s="174">
        <v>44255</v>
      </c>
      <c r="X793" s="175" t="s">
        <v>7879</v>
      </c>
      <c r="Y793" s="175" t="s">
        <v>7880</v>
      </c>
      <c r="Z793" s="175" t="s">
        <v>7898</v>
      </c>
    </row>
    <row r="794" spans="1:26" s="187" customFormat="1" ht="24.75" customHeight="1" x14ac:dyDescent="0.2">
      <c r="A794" s="171" t="s">
        <v>8496</v>
      </c>
      <c r="B794" s="175">
        <v>653176902</v>
      </c>
      <c r="C794" s="171" t="s">
        <v>1566</v>
      </c>
      <c r="D794" s="171" t="s">
        <v>2288</v>
      </c>
      <c r="E794" s="171" t="s">
        <v>7584</v>
      </c>
      <c r="F794" s="171" t="s">
        <v>2289</v>
      </c>
      <c r="G794" s="171" t="s">
        <v>7585</v>
      </c>
      <c r="H794" s="171" t="s">
        <v>2290</v>
      </c>
      <c r="I794" s="171" t="s">
        <v>2291</v>
      </c>
      <c r="J794" s="171" t="s">
        <v>2292</v>
      </c>
      <c r="K794" s="171" t="s">
        <v>2293</v>
      </c>
      <c r="L794" s="171" t="s">
        <v>50</v>
      </c>
      <c r="M794" s="171" t="s">
        <v>730</v>
      </c>
      <c r="N794" s="171" t="s">
        <v>2294</v>
      </c>
      <c r="O794" s="171" t="s">
        <v>2295</v>
      </c>
      <c r="P794" s="171">
        <v>0</v>
      </c>
      <c r="Q794" s="171" t="s">
        <v>92</v>
      </c>
      <c r="R794" s="171" t="s">
        <v>7611</v>
      </c>
      <c r="S794" s="172">
        <v>39143</v>
      </c>
      <c r="T794" s="171">
        <v>7347</v>
      </c>
      <c r="U794" s="173">
        <v>12505896</v>
      </c>
      <c r="V794" s="173">
        <v>22446480</v>
      </c>
      <c r="W794" s="174">
        <v>44255</v>
      </c>
      <c r="X794" s="175" t="s">
        <v>7879</v>
      </c>
      <c r="Y794" s="175" t="s">
        <v>7880</v>
      </c>
      <c r="Z794" s="175" t="s">
        <v>7967</v>
      </c>
    </row>
    <row r="795" spans="1:26" s="187" customFormat="1" ht="24.75" customHeight="1" x14ac:dyDescent="0.2">
      <c r="A795" s="171" t="s">
        <v>8496</v>
      </c>
      <c r="B795" s="175">
        <v>653176902</v>
      </c>
      <c r="C795" s="171" t="s">
        <v>1566</v>
      </c>
      <c r="D795" s="171" t="s">
        <v>2288</v>
      </c>
      <c r="E795" s="171" t="s">
        <v>7584</v>
      </c>
      <c r="F795" s="171" t="s">
        <v>2289</v>
      </c>
      <c r="G795" s="171" t="s">
        <v>7585</v>
      </c>
      <c r="H795" s="171" t="s">
        <v>2290</v>
      </c>
      <c r="I795" s="171" t="s">
        <v>2291</v>
      </c>
      <c r="J795" s="171" t="s">
        <v>2292</v>
      </c>
      <c r="K795" s="171" t="s">
        <v>2293</v>
      </c>
      <c r="L795" s="171" t="s">
        <v>50</v>
      </c>
      <c r="M795" s="171" t="s">
        <v>730</v>
      </c>
      <c r="N795" s="171" t="s">
        <v>2294</v>
      </c>
      <c r="O795" s="171" t="s">
        <v>2295</v>
      </c>
      <c r="P795" s="171">
        <v>0</v>
      </c>
      <c r="Q795" s="171" t="s">
        <v>92</v>
      </c>
      <c r="R795" s="171" t="s">
        <v>7611</v>
      </c>
      <c r="S795" s="172">
        <v>39143</v>
      </c>
      <c r="T795" s="171">
        <v>7347</v>
      </c>
      <c r="U795" s="173">
        <v>16291800</v>
      </c>
      <c r="V795" s="173">
        <v>32583600</v>
      </c>
      <c r="W795" s="174">
        <v>44255</v>
      </c>
      <c r="X795" s="175" t="s">
        <v>7879</v>
      </c>
      <c r="Y795" s="175" t="s">
        <v>7880</v>
      </c>
      <c r="Z795" s="175" t="s">
        <v>8000</v>
      </c>
    </row>
    <row r="796" spans="1:26" s="187" customFormat="1" ht="24.75" customHeight="1" x14ac:dyDescent="0.2">
      <c r="A796" s="171" t="s">
        <v>8496</v>
      </c>
      <c r="B796" s="175">
        <v>653176902</v>
      </c>
      <c r="C796" s="171" t="s">
        <v>1566</v>
      </c>
      <c r="D796" s="171" t="s">
        <v>2288</v>
      </c>
      <c r="E796" s="171" t="s">
        <v>7584</v>
      </c>
      <c r="F796" s="171" t="s">
        <v>2289</v>
      </c>
      <c r="G796" s="171" t="s">
        <v>7585</v>
      </c>
      <c r="H796" s="171" t="s">
        <v>2290</v>
      </c>
      <c r="I796" s="171" t="s">
        <v>2291</v>
      </c>
      <c r="J796" s="171" t="s">
        <v>2292</v>
      </c>
      <c r="K796" s="171" t="s">
        <v>2293</v>
      </c>
      <c r="L796" s="171" t="s">
        <v>50</v>
      </c>
      <c r="M796" s="171" t="s">
        <v>730</v>
      </c>
      <c r="N796" s="171" t="s">
        <v>2294</v>
      </c>
      <c r="O796" s="171" t="s">
        <v>2295</v>
      </c>
      <c r="P796" s="171">
        <v>0</v>
      </c>
      <c r="Q796" s="171" t="s">
        <v>92</v>
      </c>
      <c r="R796" s="171" t="s">
        <v>7611</v>
      </c>
      <c r="S796" s="172">
        <v>39143</v>
      </c>
      <c r="T796" s="171">
        <v>7347</v>
      </c>
      <c r="U796" s="173">
        <v>17360680</v>
      </c>
      <c r="V796" s="173">
        <v>31459552</v>
      </c>
      <c r="W796" s="174">
        <v>44255</v>
      </c>
      <c r="X796" s="175" t="s">
        <v>7879</v>
      </c>
      <c r="Y796" s="175" t="s">
        <v>7880</v>
      </c>
      <c r="Z796" s="175" t="s">
        <v>7989</v>
      </c>
    </row>
    <row r="797" spans="1:26" s="187" customFormat="1" ht="24.75" customHeight="1" x14ac:dyDescent="0.2">
      <c r="A797" s="171" t="s">
        <v>8496</v>
      </c>
      <c r="B797" s="175">
        <v>653176902</v>
      </c>
      <c r="C797" s="171" t="s">
        <v>1566</v>
      </c>
      <c r="D797" s="171" t="s">
        <v>2288</v>
      </c>
      <c r="E797" s="171" t="s">
        <v>7584</v>
      </c>
      <c r="F797" s="171" t="s">
        <v>2289</v>
      </c>
      <c r="G797" s="171" t="s">
        <v>7585</v>
      </c>
      <c r="H797" s="171" t="s">
        <v>2290</v>
      </c>
      <c r="I797" s="171" t="s">
        <v>2291</v>
      </c>
      <c r="J797" s="171" t="s">
        <v>2292</v>
      </c>
      <c r="K797" s="171" t="s">
        <v>2293</v>
      </c>
      <c r="L797" s="171" t="s">
        <v>50</v>
      </c>
      <c r="M797" s="171" t="s">
        <v>730</v>
      </c>
      <c r="N797" s="171" t="s">
        <v>2294</v>
      </c>
      <c r="O797" s="171" t="s">
        <v>2295</v>
      </c>
      <c r="P797" s="171">
        <v>0</v>
      </c>
      <c r="Q797" s="171" t="s">
        <v>92</v>
      </c>
      <c r="R797" s="171" t="s">
        <v>7611</v>
      </c>
      <c r="S797" s="172">
        <v>39143</v>
      </c>
      <c r="T797" s="171">
        <v>7347</v>
      </c>
      <c r="U797" s="173">
        <v>36888428</v>
      </c>
      <c r="V797" s="173">
        <v>66496404</v>
      </c>
      <c r="W797" s="174">
        <v>44255</v>
      </c>
      <c r="X797" s="175" t="s">
        <v>7879</v>
      </c>
      <c r="Y797" s="175" t="s">
        <v>7880</v>
      </c>
      <c r="Z797" s="175" t="s">
        <v>6479</v>
      </c>
    </row>
    <row r="798" spans="1:26" s="187" customFormat="1" ht="24.75" customHeight="1" x14ac:dyDescent="0.2">
      <c r="A798" s="171" t="s">
        <v>8497</v>
      </c>
      <c r="B798" s="175">
        <v>650086104</v>
      </c>
      <c r="C798" s="171" t="s">
        <v>81</v>
      </c>
      <c r="D798" s="171" t="s">
        <v>5548</v>
      </c>
      <c r="E798" s="171" t="s">
        <v>7346</v>
      </c>
      <c r="F798" s="171" t="s">
        <v>4779</v>
      </c>
      <c r="G798" s="171" t="s">
        <v>6698</v>
      </c>
      <c r="H798" s="171" t="s">
        <v>5549</v>
      </c>
      <c r="I798" s="171" t="s">
        <v>7351</v>
      </c>
      <c r="J798" s="171" t="s">
        <v>5550</v>
      </c>
      <c r="K798" s="171" t="s">
        <v>7347</v>
      </c>
      <c r="L798" s="171" t="s">
        <v>6168</v>
      </c>
      <c r="M798" s="171" t="s">
        <v>2480</v>
      </c>
      <c r="N798" s="171" t="s">
        <v>7349</v>
      </c>
      <c r="O798" s="171" t="s">
        <v>7348</v>
      </c>
      <c r="P798" s="171">
        <v>0</v>
      </c>
      <c r="Q798" s="171" t="s">
        <v>530</v>
      </c>
      <c r="R798" s="171" t="s">
        <v>7350</v>
      </c>
      <c r="S798" s="172">
        <v>39171</v>
      </c>
      <c r="T798" s="171">
        <v>7350</v>
      </c>
      <c r="U798" s="173">
        <v>8844120</v>
      </c>
      <c r="V798" s="173">
        <v>27239890</v>
      </c>
      <c r="W798" s="174">
        <v>44255</v>
      </c>
      <c r="X798" s="175" t="s">
        <v>7879</v>
      </c>
      <c r="Y798" s="175" t="s">
        <v>7880</v>
      </c>
      <c r="Z798" s="175" t="s">
        <v>7901</v>
      </c>
    </row>
    <row r="799" spans="1:26" s="187" customFormat="1" ht="24.75" customHeight="1" x14ac:dyDescent="0.2">
      <c r="A799" s="171" t="s">
        <v>8497</v>
      </c>
      <c r="B799" s="175">
        <v>650086104</v>
      </c>
      <c r="C799" s="171" t="s">
        <v>81</v>
      </c>
      <c r="D799" s="171" t="s">
        <v>5548</v>
      </c>
      <c r="E799" s="171" t="s">
        <v>7346</v>
      </c>
      <c r="F799" s="171" t="s">
        <v>4779</v>
      </c>
      <c r="G799" s="171" t="s">
        <v>6698</v>
      </c>
      <c r="H799" s="171" t="s">
        <v>5549</v>
      </c>
      <c r="I799" s="171" t="s">
        <v>7351</v>
      </c>
      <c r="J799" s="171" t="s">
        <v>5550</v>
      </c>
      <c r="K799" s="171" t="s">
        <v>7347</v>
      </c>
      <c r="L799" s="171" t="s">
        <v>6168</v>
      </c>
      <c r="M799" s="171" t="s">
        <v>2480</v>
      </c>
      <c r="N799" s="171" t="s">
        <v>7349</v>
      </c>
      <c r="O799" s="171" t="s">
        <v>7348</v>
      </c>
      <c r="P799" s="171">
        <v>0</v>
      </c>
      <c r="Q799" s="171" t="s">
        <v>530</v>
      </c>
      <c r="R799" s="171" t="s">
        <v>7350</v>
      </c>
      <c r="S799" s="172">
        <v>39171</v>
      </c>
      <c r="T799" s="171">
        <v>7350</v>
      </c>
      <c r="U799" s="173">
        <v>12558650</v>
      </c>
      <c r="V799" s="173">
        <v>21402770</v>
      </c>
      <c r="W799" s="174">
        <v>44255</v>
      </c>
      <c r="X799" s="175" t="s">
        <v>7879</v>
      </c>
      <c r="Y799" s="175" t="s">
        <v>7880</v>
      </c>
      <c r="Z799" s="175" t="s">
        <v>8075</v>
      </c>
    </row>
    <row r="800" spans="1:26" s="187" customFormat="1" ht="24.75" customHeight="1" x14ac:dyDescent="0.2">
      <c r="A800" s="171" t="s">
        <v>8497</v>
      </c>
      <c r="B800" s="175">
        <v>650086104</v>
      </c>
      <c r="C800" s="171" t="s">
        <v>81</v>
      </c>
      <c r="D800" s="171" t="s">
        <v>5548</v>
      </c>
      <c r="E800" s="171" t="s">
        <v>7346</v>
      </c>
      <c r="F800" s="171" t="s">
        <v>4779</v>
      </c>
      <c r="G800" s="171" t="s">
        <v>6698</v>
      </c>
      <c r="H800" s="171" t="s">
        <v>5549</v>
      </c>
      <c r="I800" s="171" t="s">
        <v>7351</v>
      </c>
      <c r="J800" s="171" t="s">
        <v>5550</v>
      </c>
      <c r="K800" s="171" t="s">
        <v>7347</v>
      </c>
      <c r="L800" s="171" t="s">
        <v>6168</v>
      </c>
      <c r="M800" s="171" t="s">
        <v>2480</v>
      </c>
      <c r="N800" s="171" t="s">
        <v>7349</v>
      </c>
      <c r="O800" s="171" t="s">
        <v>7348</v>
      </c>
      <c r="P800" s="171">
        <v>0</v>
      </c>
      <c r="Q800" s="171" t="s">
        <v>530</v>
      </c>
      <c r="R800" s="171" t="s">
        <v>7350</v>
      </c>
      <c r="S800" s="172">
        <v>39171</v>
      </c>
      <c r="T800" s="171">
        <v>7350</v>
      </c>
      <c r="U800" s="173">
        <v>17865122</v>
      </c>
      <c r="V800" s="173">
        <v>23702241</v>
      </c>
      <c r="W800" s="174">
        <v>44255</v>
      </c>
      <c r="X800" s="175" t="s">
        <v>7879</v>
      </c>
      <c r="Y800" s="175" t="s">
        <v>7880</v>
      </c>
      <c r="Z800" s="175" t="s">
        <v>8076</v>
      </c>
    </row>
    <row r="801" spans="1:26" s="187" customFormat="1" ht="24.75" customHeight="1" x14ac:dyDescent="0.2">
      <c r="A801" s="171" t="s">
        <v>8497</v>
      </c>
      <c r="B801" s="175">
        <v>650086104</v>
      </c>
      <c r="C801" s="171" t="s">
        <v>81</v>
      </c>
      <c r="D801" s="171" t="s">
        <v>5548</v>
      </c>
      <c r="E801" s="171" t="s">
        <v>7346</v>
      </c>
      <c r="F801" s="171" t="s">
        <v>4779</v>
      </c>
      <c r="G801" s="171" t="s">
        <v>6698</v>
      </c>
      <c r="H801" s="171" t="s">
        <v>5549</v>
      </c>
      <c r="I801" s="171" t="s">
        <v>7351</v>
      </c>
      <c r="J801" s="171" t="s">
        <v>5550</v>
      </c>
      <c r="K801" s="171" t="s">
        <v>7347</v>
      </c>
      <c r="L801" s="171" t="s">
        <v>6168</v>
      </c>
      <c r="M801" s="171" t="s">
        <v>2480</v>
      </c>
      <c r="N801" s="171" t="s">
        <v>7349</v>
      </c>
      <c r="O801" s="171" t="s">
        <v>7348</v>
      </c>
      <c r="P801" s="171">
        <v>0</v>
      </c>
      <c r="Q801" s="171" t="s">
        <v>530</v>
      </c>
      <c r="R801" s="171" t="s">
        <v>7350</v>
      </c>
      <c r="S801" s="172">
        <v>39171</v>
      </c>
      <c r="T801" s="171">
        <v>7350</v>
      </c>
      <c r="U801" s="173">
        <v>9993855</v>
      </c>
      <c r="V801" s="173">
        <v>15742533</v>
      </c>
      <c r="W801" s="174">
        <v>44255</v>
      </c>
      <c r="X801" s="175" t="s">
        <v>7879</v>
      </c>
      <c r="Y801" s="175" t="s">
        <v>7880</v>
      </c>
      <c r="Z801" s="175" t="s">
        <v>8088</v>
      </c>
    </row>
    <row r="802" spans="1:26" s="187" customFormat="1" ht="24.75" customHeight="1" x14ac:dyDescent="0.2">
      <c r="A802" s="171" t="s">
        <v>8497</v>
      </c>
      <c r="B802" s="175">
        <v>650086104</v>
      </c>
      <c r="C802" s="171" t="s">
        <v>81</v>
      </c>
      <c r="D802" s="171" t="s">
        <v>5548</v>
      </c>
      <c r="E802" s="171" t="s">
        <v>7346</v>
      </c>
      <c r="F802" s="171" t="s">
        <v>4779</v>
      </c>
      <c r="G802" s="171" t="s">
        <v>6698</v>
      </c>
      <c r="H802" s="171" t="s">
        <v>5549</v>
      </c>
      <c r="I802" s="171" t="s">
        <v>7351</v>
      </c>
      <c r="J802" s="171" t="s">
        <v>5550</v>
      </c>
      <c r="K802" s="171" t="s">
        <v>7347</v>
      </c>
      <c r="L802" s="171" t="s">
        <v>6168</v>
      </c>
      <c r="M802" s="171" t="s">
        <v>2480</v>
      </c>
      <c r="N802" s="171" t="s">
        <v>7349</v>
      </c>
      <c r="O802" s="171" t="s">
        <v>7348</v>
      </c>
      <c r="P802" s="171">
        <v>0</v>
      </c>
      <c r="Q802" s="171" t="s">
        <v>530</v>
      </c>
      <c r="R802" s="171" t="s">
        <v>7350</v>
      </c>
      <c r="S802" s="172">
        <v>39171</v>
      </c>
      <c r="T802" s="171">
        <v>7350</v>
      </c>
      <c r="U802" s="173">
        <v>7075296</v>
      </c>
      <c r="V802" s="173">
        <v>18307328</v>
      </c>
      <c r="W802" s="174">
        <v>44255</v>
      </c>
      <c r="X802" s="175" t="s">
        <v>7879</v>
      </c>
      <c r="Y802" s="175" t="s">
        <v>7880</v>
      </c>
      <c r="Z802" s="175" t="s">
        <v>8077</v>
      </c>
    </row>
    <row r="803" spans="1:26" s="187" customFormat="1" ht="24.75" customHeight="1" x14ac:dyDescent="0.2">
      <c r="A803" s="171" t="s">
        <v>8497</v>
      </c>
      <c r="B803" s="175">
        <v>650086104</v>
      </c>
      <c r="C803" s="171" t="s">
        <v>81</v>
      </c>
      <c r="D803" s="171" t="s">
        <v>5548</v>
      </c>
      <c r="E803" s="171" t="s">
        <v>7346</v>
      </c>
      <c r="F803" s="171" t="s">
        <v>4779</v>
      </c>
      <c r="G803" s="171" t="s">
        <v>6698</v>
      </c>
      <c r="H803" s="171" t="s">
        <v>5549</v>
      </c>
      <c r="I803" s="171" t="s">
        <v>7351</v>
      </c>
      <c r="J803" s="171" t="s">
        <v>5550</v>
      </c>
      <c r="K803" s="171" t="s">
        <v>7347</v>
      </c>
      <c r="L803" s="171" t="s">
        <v>6168</v>
      </c>
      <c r="M803" s="171" t="s">
        <v>2480</v>
      </c>
      <c r="N803" s="171" t="s">
        <v>7349</v>
      </c>
      <c r="O803" s="171" t="s">
        <v>7348</v>
      </c>
      <c r="P803" s="171">
        <v>0</v>
      </c>
      <c r="Q803" s="171" t="s">
        <v>530</v>
      </c>
      <c r="R803" s="171" t="s">
        <v>7350</v>
      </c>
      <c r="S803" s="172">
        <v>39171</v>
      </c>
      <c r="T803" s="171">
        <v>7350</v>
      </c>
      <c r="U803" s="173">
        <v>9138924</v>
      </c>
      <c r="V803" s="173">
        <v>25406208</v>
      </c>
      <c r="W803" s="174">
        <v>44255</v>
      </c>
      <c r="X803" s="175" t="s">
        <v>7879</v>
      </c>
      <c r="Y803" s="175" t="s">
        <v>7880</v>
      </c>
      <c r="Z803" s="175" t="s">
        <v>8032</v>
      </c>
    </row>
    <row r="804" spans="1:26" s="187" customFormat="1" ht="24.75" customHeight="1" x14ac:dyDescent="0.2">
      <c r="A804" s="171" t="s">
        <v>8497</v>
      </c>
      <c r="B804" s="175">
        <v>650086104</v>
      </c>
      <c r="C804" s="171" t="s">
        <v>81</v>
      </c>
      <c r="D804" s="171" t="s">
        <v>5548</v>
      </c>
      <c r="E804" s="171" t="s">
        <v>7346</v>
      </c>
      <c r="F804" s="171" t="s">
        <v>4779</v>
      </c>
      <c r="G804" s="171" t="s">
        <v>6698</v>
      </c>
      <c r="H804" s="171" t="s">
        <v>5549</v>
      </c>
      <c r="I804" s="171" t="s">
        <v>7351</v>
      </c>
      <c r="J804" s="171" t="s">
        <v>5550</v>
      </c>
      <c r="K804" s="171" t="s">
        <v>7347</v>
      </c>
      <c r="L804" s="171" t="s">
        <v>6168</v>
      </c>
      <c r="M804" s="171" t="s">
        <v>2480</v>
      </c>
      <c r="N804" s="171" t="s">
        <v>7349</v>
      </c>
      <c r="O804" s="171" t="s">
        <v>7348</v>
      </c>
      <c r="P804" s="171">
        <v>0</v>
      </c>
      <c r="Q804" s="171" t="s">
        <v>530</v>
      </c>
      <c r="R804" s="171" t="s">
        <v>7350</v>
      </c>
      <c r="S804" s="172">
        <v>39171</v>
      </c>
      <c r="T804" s="171">
        <v>7350</v>
      </c>
      <c r="U804" s="173">
        <v>7871267</v>
      </c>
      <c r="V804" s="173">
        <v>26709242</v>
      </c>
      <c r="W804" s="174">
        <v>44255</v>
      </c>
      <c r="X804" s="175" t="s">
        <v>7879</v>
      </c>
      <c r="Y804" s="175" t="s">
        <v>7880</v>
      </c>
      <c r="Z804" s="175" t="s">
        <v>7940</v>
      </c>
    </row>
    <row r="805" spans="1:26" s="187" customFormat="1" ht="24.75" customHeight="1" x14ac:dyDescent="0.2">
      <c r="A805" s="171" t="s">
        <v>8497</v>
      </c>
      <c r="B805" s="175">
        <v>650086104</v>
      </c>
      <c r="C805" s="171" t="s">
        <v>81</v>
      </c>
      <c r="D805" s="171" t="s">
        <v>5548</v>
      </c>
      <c r="E805" s="171" t="s">
        <v>7346</v>
      </c>
      <c r="F805" s="171" t="s">
        <v>4779</v>
      </c>
      <c r="G805" s="171" t="s">
        <v>6698</v>
      </c>
      <c r="H805" s="171" t="s">
        <v>5549</v>
      </c>
      <c r="I805" s="171" t="s">
        <v>7351</v>
      </c>
      <c r="J805" s="171" t="s">
        <v>5550</v>
      </c>
      <c r="K805" s="171" t="s">
        <v>7347</v>
      </c>
      <c r="L805" s="171" t="s">
        <v>6168</v>
      </c>
      <c r="M805" s="171" t="s">
        <v>2480</v>
      </c>
      <c r="N805" s="171" t="s">
        <v>7349</v>
      </c>
      <c r="O805" s="171" t="s">
        <v>7348</v>
      </c>
      <c r="P805" s="171">
        <v>0</v>
      </c>
      <c r="Q805" s="171" t="s">
        <v>530</v>
      </c>
      <c r="R805" s="171" t="s">
        <v>7350</v>
      </c>
      <c r="S805" s="172">
        <v>39171</v>
      </c>
      <c r="T805" s="171">
        <v>7350</v>
      </c>
      <c r="U805" s="173">
        <v>21049005</v>
      </c>
      <c r="V805" s="173">
        <v>29008713</v>
      </c>
      <c r="W805" s="174">
        <v>44255</v>
      </c>
      <c r="X805" s="175" t="s">
        <v>7879</v>
      </c>
      <c r="Y805" s="175" t="s">
        <v>7880</v>
      </c>
      <c r="Z805" s="175" t="s">
        <v>8033</v>
      </c>
    </row>
    <row r="806" spans="1:26" s="187" customFormat="1" ht="24.75" customHeight="1" x14ac:dyDescent="0.2">
      <c r="A806" s="171" t="s">
        <v>8498</v>
      </c>
      <c r="B806" s="175">
        <v>692614003</v>
      </c>
      <c r="C806" s="171" t="s">
        <v>2854</v>
      </c>
      <c r="D806" s="171" t="s">
        <v>2882</v>
      </c>
      <c r="E806" s="171" t="s">
        <v>1700</v>
      </c>
      <c r="F806" s="171" t="s">
        <v>2883</v>
      </c>
      <c r="G806" s="171" t="s">
        <v>29</v>
      </c>
      <c r="H806" s="171">
        <v>0</v>
      </c>
      <c r="I806" s="171">
        <v>0</v>
      </c>
      <c r="J806" s="171" t="s">
        <v>3583</v>
      </c>
      <c r="K806" s="171" t="s">
        <v>3585</v>
      </c>
      <c r="L806" s="171" t="s">
        <v>50</v>
      </c>
      <c r="M806" s="171" t="s">
        <v>3587</v>
      </c>
      <c r="N806" s="171" t="s">
        <v>3586</v>
      </c>
      <c r="O806" s="171" t="s">
        <v>3584</v>
      </c>
      <c r="P806" s="171">
        <v>0</v>
      </c>
      <c r="Q806" s="171">
        <v>91001</v>
      </c>
      <c r="R806" s="171" t="s">
        <v>2906</v>
      </c>
      <c r="S806" s="172">
        <v>39212</v>
      </c>
      <c r="T806" s="171">
        <v>7354</v>
      </c>
      <c r="U806" s="173">
        <v>2861840</v>
      </c>
      <c r="V806" s="173">
        <v>2944840</v>
      </c>
      <c r="W806" s="174">
        <v>44255</v>
      </c>
      <c r="X806" s="175" t="s">
        <v>7879</v>
      </c>
      <c r="Y806" s="175" t="s">
        <v>7880</v>
      </c>
      <c r="Z806" s="175" t="s">
        <v>8089</v>
      </c>
    </row>
    <row r="807" spans="1:26" s="187" customFormat="1" ht="24.75" customHeight="1" x14ac:dyDescent="0.2">
      <c r="A807" s="171" t="s">
        <v>8499</v>
      </c>
      <c r="B807" s="175">
        <v>692008006</v>
      </c>
      <c r="C807" s="171" t="s">
        <v>2854</v>
      </c>
      <c r="D807" s="171" t="s">
        <v>2871</v>
      </c>
      <c r="E807" s="171" t="s">
        <v>27</v>
      </c>
      <c r="F807" s="171" t="s">
        <v>2872</v>
      </c>
      <c r="G807" s="171" t="s">
        <v>29</v>
      </c>
      <c r="H807" s="171">
        <v>0</v>
      </c>
      <c r="I807" s="171">
        <v>0</v>
      </c>
      <c r="J807" s="171" t="s">
        <v>3377</v>
      </c>
      <c r="K807" s="171" t="s">
        <v>3378</v>
      </c>
      <c r="L807" s="171" t="s">
        <v>6166</v>
      </c>
      <c r="M807" s="171" t="s">
        <v>3380</v>
      </c>
      <c r="N807" s="171" t="s">
        <v>3379</v>
      </c>
      <c r="O807" s="171">
        <v>0</v>
      </c>
      <c r="P807" s="171">
        <v>0</v>
      </c>
      <c r="Q807" s="171">
        <v>91001</v>
      </c>
      <c r="R807" s="171" t="s">
        <v>2875</v>
      </c>
      <c r="S807" s="172">
        <v>39212</v>
      </c>
      <c r="T807" s="171">
        <v>7355</v>
      </c>
      <c r="U807" s="173">
        <v>4893746</v>
      </c>
      <c r="V807" s="173">
        <v>9787492</v>
      </c>
      <c r="W807" s="174">
        <v>44255</v>
      </c>
      <c r="X807" s="175" t="s">
        <v>7879</v>
      </c>
      <c r="Y807" s="175" t="s">
        <v>7880</v>
      </c>
      <c r="Z807" s="175" t="s">
        <v>7918</v>
      </c>
    </row>
    <row r="808" spans="1:26" s="187" customFormat="1" ht="24.75" customHeight="1" x14ac:dyDescent="0.2">
      <c r="A808" s="171" t="s">
        <v>8645</v>
      </c>
      <c r="B808" s="175">
        <v>692102002</v>
      </c>
      <c r="C808" s="171" t="s">
        <v>3965</v>
      </c>
      <c r="D808" s="171" t="s">
        <v>2871</v>
      </c>
      <c r="E808" s="171" t="s">
        <v>1700</v>
      </c>
      <c r="F808" s="171" t="s">
        <v>2872</v>
      </c>
      <c r="G808" s="171" t="s">
        <v>29</v>
      </c>
      <c r="H808" s="171">
        <v>0</v>
      </c>
      <c r="I808" s="171">
        <v>0</v>
      </c>
      <c r="J808" s="171" t="s">
        <v>7310</v>
      </c>
      <c r="K808" s="171" t="s">
        <v>7311</v>
      </c>
      <c r="L808" s="171" t="s">
        <v>6166</v>
      </c>
      <c r="M808" s="171" t="s">
        <v>7312</v>
      </c>
      <c r="N808" s="171" t="s">
        <v>7313</v>
      </c>
      <c r="O808" s="171">
        <v>0</v>
      </c>
      <c r="P808" s="171">
        <v>0</v>
      </c>
      <c r="Q808" s="171">
        <v>91001</v>
      </c>
      <c r="R808" s="171" t="s">
        <v>2949</v>
      </c>
      <c r="S808" s="172">
        <v>39212</v>
      </c>
      <c r="T808" s="171">
        <v>7356</v>
      </c>
      <c r="U808" s="173">
        <v>94620</v>
      </c>
      <c r="V808" s="173">
        <v>94620</v>
      </c>
      <c r="W808" s="174">
        <v>44255</v>
      </c>
      <c r="X808" s="175" t="s">
        <v>7879</v>
      </c>
      <c r="Y808" s="175" t="s">
        <v>7880</v>
      </c>
      <c r="Z808" s="175" t="s">
        <v>8660</v>
      </c>
    </row>
    <row r="809" spans="1:26" s="187" customFormat="1" ht="24.75" customHeight="1" x14ac:dyDescent="0.2">
      <c r="A809" s="171" t="s">
        <v>8500</v>
      </c>
      <c r="B809" s="175">
        <v>657798800</v>
      </c>
      <c r="C809" s="171" t="s">
        <v>81</v>
      </c>
      <c r="D809" s="171" t="s">
        <v>5130</v>
      </c>
      <c r="E809" s="171" t="s">
        <v>7546</v>
      </c>
      <c r="F809" s="171" t="s">
        <v>5131</v>
      </c>
      <c r="G809" s="171" t="s">
        <v>6741</v>
      </c>
      <c r="H809" s="171" t="s">
        <v>5132</v>
      </c>
      <c r="I809" s="171" t="s">
        <v>6742</v>
      </c>
      <c r="J809" s="171" t="s">
        <v>5133</v>
      </c>
      <c r="K809" s="171" t="s">
        <v>7734</v>
      </c>
      <c r="L809" s="171" t="s">
        <v>50</v>
      </c>
      <c r="M809" s="171" t="s">
        <v>730</v>
      </c>
      <c r="N809" s="171">
        <v>56232475099</v>
      </c>
      <c r="O809" s="171" t="s">
        <v>7547</v>
      </c>
      <c r="P809" s="171">
        <v>0</v>
      </c>
      <c r="Q809" s="171" t="s">
        <v>1217</v>
      </c>
      <c r="R809" s="171" t="s">
        <v>7545</v>
      </c>
      <c r="S809" s="172">
        <v>39269</v>
      </c>
      <c r="T809" s="171">
        <v>7362</v>
      </c>
      <c r="U809" s="173">
        <v>10671698</v>
      </c>
      <c r="V809" s="173">
        <v>25645803</v>
      </c>
      <c r="W809" s="174">
        <v>44255</v>
      </c>
      <c r="X809" s="175" t="s">
        <v>7879</v>
      </c>
      <c r="Y809" s="175" t="s">
        <v>7880</v>
      </c>
      <c r="Z809" s="175" t="s">
        <v>7882</v>
      </c>
    </row>
    <row r="810" spans="1:26" s="187" customFormat="1" ht="24.75" customHeight="1" x14ac:dyDescent="0.2">
      <c r="A810" s="171" t="s">
        <v>8500</v>
      </c>
      <c r="B810" s="175">
        <v>657798800</v>
      </c>
      <c r="C810" s="171" t="s">
        <v>81</v>
      </c>
      <c r="D810" s="171" t="s">
        <v>5130</v>
      </c>
      <c r="E810" s="171" t="s">
        <v>7546</v>
      </c>
      <c r="F810" s="171" t="s">
        <v>5131</v>
      </c>
      <c r="G810" s="171" t="s">
        <v>6741</v>
      </c>
      <c r="H810" s="171" t="s">
        <v>5132</v>
      </c>
      <c r="I810" s="171" t="s">
        <v>6742</v>
      </c>
      <c r="J810" s="171" t="s">
        <v>5133</v>
      </c>
      <c r="K810" s="171" t="s">
        <v>7734</v>
      </c>
      <c r="L810" s="171" t="s">
        <v>50</v>
      </c>
      <c r="M810" s="171" t="s">
        <v>730</v>
      </c>
      <c r="N810" s="171">
        <v>56232475099</v>
      </c>
      <c r="O810" s="171" t="s">
        <v>7547</v>
      </c>
      <c r="P810" s="171">
        <v>0</v>
      </c>
      <c r="Q810" s="171" t="s">
        <v>1217</v>
      </c>
      <c r="R810" s="171" t="s">
        <v>7545</v>
      </c>
      <c r="S810" s="172">
        <v>39269</v>
      </c>
      <c r="T810" s="171">
        <v>7362</v>
      </c>
      <c r="U810" s="173">
        <v>8003773</v>
      </c>
      <c r="V810" s="173">
        <v>15802321</v>
      </c>
      <c r="W810" s="174">
        <v>44255</v>
      </c>
      <c r="X810" s="175" t="s">
        <v>7879</v>
      </c>
      <c r="Y810" s="175" t="s">
        <v>7880</v>
      </c>
      <c r="Z810" s="175" t="s">
        <v>187</v>
      </c>
    </row>
    <row r="811" spans="1:26" s="187" customFormat="1" ht="24.75" customHeight="1" x14ac:dyDescent="0.2">
      <c r="A811" s="171" t="s">
        <v>8500</v>
      </c>
      <c r="B811" s="175">
        <v>657798800</v>
      </c>
      <c r="C811" s="171" t="s">
        <v>81</v>
      </c>
      <c r="D811" s="171" t="s">
        <v>5130</v>
      </c>
      <c r="E811" s="171" t="s">
        <v>7546</v>
      </c>
      <c r="F811" s="171" t="s">
        <v>5131</v>
      </c>
      <c r="G811" s="171" t="s">
        <v>6741</v>
      </c>
      <c r="H811" s="171" t="s">
        <v>5132</v>
      </c>
      <c r="I811" s="171" t="s">
        <v>6742</v>
      </c>
      <c r="J811" s="171" t="s">
        <v>5133</v>
      </c>
      <c r="K811" s="171" t="s">
        <v>7734</v>
      </c>
      <c r="L811" s="171" t="s">
        <v>50</v>
      </c>
      <c r="M811" s="171" t="s">
        <v>730</v>
      </c>
      <c r="N811" s="171">
        <v>56232475099</v>
      </c>
      <c r="O811" s="171" t="s">
        <v>7547</v>
      </c>
      <c r="P811" s="171">
        <v>0</v>
      </c>
      <c r="Q811" s="171" t="s">
        <v>1217</v>
      </c>
      <c r="R811" s="171" t="s">
        <v>7545</v>
      </c>
      <c r="S811" s="172">
        <v>39269</v>
      </c>
      <c r="T811" s="171">
        <v>7362</v>
      </c>
      <c r="U811" s="173">
        <v>17181384</v>
      </c>
      <c r="V811" s="173">
        <v>31404384</v>
      </c>
      <c r="W811" s="174">
        <v>44255</v>
      </c>
      <c r="X811" s="175" t="s">
        <v>7879</v>
      </c>
      <c r="Y811" s="175" t="s">
        <v>7880</v>
      </c>
      <c r="Z811" s="175" t="s">
        <v>7960</v>
      </c>
    </row>
    <row r="812" spans="1:26" s="187" customFormat="1" ht="24.75" customHeight="1" x14ac:dyDescent="0.2">
      <c r="A812" s="171" t="s">
        <v>8500</v>
      </c>
      <c r="B812" s="175">
        <v>657798800</v>
      </c>
      <c r="C812" s="171" t="s">
        <v>81</v>
      </c>
      <c r="D812" s="171" t="s">
        <v>5130</v>
      </c>
      <c r="E812" s="171" t="s">
        <v>7546</v>
      </c>
      <c r="F812" s="171" t="s">
        <v>5131</v>
      </c>
      <c r="G812" s="171" t="s">
        <v>6741</v>
      </c>
      <c r="H812" s="171" t="s">
        <v>5132</v>
      </c>
      <c r="I812" s="171" t="s">
        <v>6742</v>
      </c>
      <c r="J812" s="171" t="s">
        <v>5133</v>
      </c>
      <c r="K812" s="171" t="s">
        <v>7734</v>
      </c>
      <c r="L812" s="171" t="s">
        <v>50</v>
      </c>
      <c r="M812" s="171" t="s">
        <v>730</v>
      </c>
      <c r="N812" s="171">
        <v>56232475099</v>
      </c>
      <c r="O812" s="171" t="s">
        <v>7547</v>
      </c>
      <c r="P812" s="171">
        <v>0</v>
      </c>
      <c r="Q812" s="171" t="s">
        <v>1217</v>
      </c>
      <c r="R812" s="171" t="s">
        <v>7545</v>
      </c>
      <c r="S812" s="172">
        <v>39269</v>
      </c>
      <c r="T812" s="171">
        <v>7362</v>
      </c>
      <c r="U812" s="173">
        <v>7695936</v>
      </c>
      <c r="V812" s="173">
        <v>15231540</v>
      </c>
      <c r="W812" s="174">
        <v>44255</v>
      </c>
      <c r="X812" s="175" t="s">
        <v>7879</v>
      </c>
      <c r="Y812" s="175" t="s">
        <v>7880</v>
      </c>
      <c r="Z812" s="175" t="s">
        <v>7977</v>
      </c>
    </row>
    <row r="813" spans="1:26" s="187" customFormat="1" ht="24.75" customHeight="1" x14ac:dyDescent="0.2">
      <c r="A813" s="171" t="s">
        <v>8500</v>
      </c>
      <c r="B813" s="175">
        <v>657798800</v>
      </c>
      <c r="C813" s="171" t="s">
        <v>81</v>
      </c>
      <c r="D813" s="171" t="s">
        <v>5130</v>
      </c>
      <c r="E813" s="171" t="s">
        <v>7546</v>
      </c>
      <c r="F813" s="171" t="s">
        <v>5131</v>
      </c>
      <c r="G813" s="171" t="s">
        <v>6741</v>
      </c>
      <c r="H813" s="171" t="s">
        <v>5132</v>
      </c>
      <c r="I813" s="171" t="s">
        <v>6742</v>
      </c>
      <c r="J813" s="171" t="s">
        <v>5133</v>
      </c>
      <c r="K813" s="171" t="s">
        <v>7734</v>
      </c>
      <c r="L813" s="171" t="s">
        <v>50</v>
      </c>
      <c r="M813" s="171" t="s">
        <v>730</v>
      </c>
      <c r="N813" s="171">
        <v>56232475099</v>
      </c>
      <c r="O813" s="171" t="s">
        <v>7547</v>
      </c>
      <c r="P813" s="171">
        <v>0</v>
      </c>
      <c r="Q813" s="171" t="s">
        <v>1217</v>
      </c>
      <c r="R813" s="171" t="s">
        <v>7545</v>
      </c>
      <c r="S813" s="172">
        <v>39269</v>
      </c>
      <c r="T813" s="171">
        <v>7362</v>
      </c>
      <c r="U813" s="173">
        <v>6413280</v>
      </c>
      <c r="V813" s="173">
        <v>12826560</v>
      </c>
      <c r="W813" s="174">
        <v>44255</v>
      </c>
      <c r="X813" s="175" t="s">
        <v>7879</v>
      </c>
      <c r="Y813" s="175" t="s">
        <v>7880</v>
      </c>
      <c r="Z813" s="175" t="s">
        <v>7978</v>
      </c>
    </row>
    <row r="814" spans="1:26" s="187" customFormat="1" ht="24.75" customHeight="1" x14ac:dyDescent="0.2">
      <c r="A814" s="171" t="s">
        <v>8500</v>
      </c>
      <c r="B814" s="175">
        <v>657798800</v>
      </c>
      <c r="C814" s="171" t="s">
        <v>81</v>
      </c>
      <c r="D814" s="171" t="s">
        <v>5130</v>
      </c>
      <c r="E814" s="171" t="s">
        <v>7546</v>
      </c>
      <c r="F814" s="171" t="s">
        <v>5131</v>
      </c>
      <c r="G814" s="171" t="s">
        <v>6741</v>
      </c>
      <c r="H814" s="171" t="s">
        <v>5132</v>
      </c>
      <c r="I814" s="171" t="s">
        <v>6742</v>
      </c>
      <c r="J814" s="171" t="s">
        <v>5133</v>
      </c>
      <c r="K814" s="171" t="s">
        <v>7734</v>
      </c>
      <c r="L814" s="171" t="s">
        <v>50</v>
      </c>
      <c r="M814" s="171" t="s">
        <v>730</v>
      </c>
      <c r="N814" s="171">
        <v>56232475099</v>
      </c>
      <c r="O814" s="171" t="s">
        <v>7547</v>
      </c>
      <c r="P814" s="171">
        <v>0</v>
      </c>
      <c r="Q814" s="171" t="s">
        <v>1217</v>
      </c>
      <c r="R814" s="171" t="s">
        <v>7545</v>
      </c>
      <c r="S814" s="172">
        <v>39269</v>
      </c>
      <c r="T814" s="171">
        <v>7362</v>
      </c>
      <c r="U814" s="173">
        <v>6413280</v>
      </c>
      <c r="V814" s="173">
        <v>12826560</v>
      </c>
      <c r="W814" s="174">
        <v>44255</v>
      </c>
      <c r="X814" s="175" t="s">
        <v>7879</v>
      </c>
      <c r="Y814" s="175" t="s">
        <v>7880</v>
      </c>
      <c r="Z814" s="175" t="s">
        <v>7979</v>
      </c>
    </row>
    <row r="815" spans="1:26" s="187" customFormat="1" ht="24.75" customHeight="1" x14ac:dyDescent="0.2">
      <c r="A815" s="171" t="s">
        <v>8500</v>
      </c>
      <c r="B815" s="175">
        <v>657798800</v>
      </c>
      <c r="C815" s="171" t="s">
        <v>81</v>
      </c>
      <c r="D815" s="171" t="s">
        <v>5130</v>
      </c>
      <c r="E815" s="171" t="s">
        <v>7546</v>
      </c>
      <c r="F815" s="171" t="s">
        <v>5131</v>
      </c>
      <c r="G815" s="171" t="s">
        <v>6741</v>
      </c>
      <c r="H815" s="171" t="s">
        <v>5132</v>
      </c>
      <c r="I815" s="171" t="s">
        <v>6742</v>
      </c>
      <c r="J815" s="171" t="s">
        <v>5133</v>
      </c>
      <c r="K815" s="171" t="s">
        <v>7734</v>
      </c>
      <c r="L815" s="171" t="s">
        <v>50</v>
      </c>
      <c r="M815" s="171" t="s">
        <v>730</v>
      </c>
      <c r="N815" s="171">
        <v>56232475099</v>
      </c>
      <c r="O815" s="171" t="s">
        <v>7547</v>
      </c>
      <c r="P815" s="171">
        <v>0</v>
      </c>
      <c r="Q815" s="171" t="s">
        <v>1217</v>
      </c>
      <c r="R815" s="171" t="s">
        <v>7545</v>
      </c>
      <c r="S815" s="172">
        <v>39269</v>
      </c>
      <c r="T815" s="171">
        <v>7362</v>
      </c>
      <c r="U815" s="173">
        <v>33830052</v>
      </c>
      <c r="V815" s="173">
        <v>67499772</v>
      </c>
      <c r="W815" s="174">
        <v>44255</v>
      </c>
      <c r="X815" s="175" t="s">
        <v>7879</v>
      </c>
      <c r="Y815" s="175" t="s">
        <v>7880</v>
      </c>
      <c r="Z815" s="175" t="s">
        <v>7921</v>
      </c>
    </row>
    <row r="816" spans="1:26" s="187" customFormat="1" ht="24.75" customHeight="1" x14ac:dyDescent="0.2">
      <c r="A816" s="171" t="s">
        <v>8500</v>
      </c>
      <c r="B816" s="175">
        <v>657798800</v>
      </c>
      <c r="C816" s="171" t="s">
        <v>81</v>
      </c>
      <c r="D816" s="171" t="s">
        <v>5130</v>
      </c>
      <c r="E816" s="171" t="s">
        <v>7546</v>
      </c>
      <c r="F816" s="171" t="s">
        <v>5131</v>
      </c>
      <c r="G816" s="171" t="s">
        <v>6741</v>
      </c>
      <c r="H816" s="171" t="s">
        <v>5132</v>
      </c>
      <c r="I816" s="171" t="s">
        <v>6742</v>
      </c>
      <c r="J816" s="171" t="s">
        <v>5133</v>
      </c>
      <c r="K816" s="171" t="s">
        <v>7734</v>
      </c>
      <c r="L816" s="171" t="s">
        <v>50</v>
      </c>
      <c r="M816" s="171" t="s">
        <v>730</v>
      </c>
      <c r="N816" s="171">
        <v>56232475099</v>
      </c>
      <c r="O816" s="171" t="s">
        <v>7547</v>
      </c>
      <c r="P816" s="171">
        <v>0</v>
      </c>
      <c r="Q816" s="171" t="s">
        <v>1217</v>
      </c>
      <c r="R816" s="171" t="s">
        <v>7545</v>
      </c>
      <c r="S816" s="172">
        <v>39269</v>
      </c>
      <c r="T816" s="171">
        <v>7362</v>
      </c>
      <c r="U816" s="173">
        <v>9780252</v>
      </c>
      <c r="V816" s="173">
        <v>13628220</v>
      </c>
      <c r="W816" s="174">
        <v>44255</v>
      </c>
      <c r="X816" s="175" t="s">
        <v>7879</v>
      </c>
      <c r="Y816" s="175" t="s">
        <v>7880</v>
      </c>
      <c r="Z816" s="175" t="s">
        <v>7951</v>
      </c>
    </row>
    <row r="817" spans="1:26" s="187" customFormat="1" ht="24.75" customHeight="1" x14ac:dyDescent="0.2">
      <c r="A817" s="171" t="s">
        <v>8500</v>
      </c>
      <c r="B817" s="175">
        <v>657798800</v>
      </c>
      <c r="C817" s="171" t="s">
        <v>81</v>
      </c>
      <c r="D817" s="171" t="s">
        <v>5130</v>
      </c>
      <c r="E817" s="171" t="s">
        <v>7546</v>
      </c>
      <c r="F817" s="171" t="s">
        <v>5131</v>
      </c>
      <c r="G817" s="171" t="s">
        <v>6741</v>
      </c>
      <c r="H817" s="171" t="s">
        <v>5132</v>
      </c>
      <c r="I817" s="171" t="s">
        <v>6742</v>
      </c>
      <c r="J817" s="171" t="s">
        <v>5133</v>
      </c>
      <c r="K817" s="171" t="s">
        <v>7734</v>
      </c>
      <c r="L817" s="171" t="s">
        <v>50</v>
      </c>
      <c r="M817" s="171" t="s">
        <v>730</v>
      </c>
      <c r="N817" s="171">
        <v>56232475099</v>
      </c>
      <c r="O817" s="171" t="s">
        <v>7547</v>
      </c>
      <c r="P817" s="171">
        <v>0</v>
      </c>
      <c r="Q817" s="171" t="s">
        <v>1217</v>
      </c>
      <c r="R817" s="171" t="s">
        <v>7545</v>
      </c>
      <c r="S817" s="172">
        <v>39269</v>
      </c>
      <c r="T817" s="171">
        <v>7362</v>
      </c>
      <c r="U817" s="173">
        <v>6252948</v>
      </c>
      <c r="V817" s="173">
        <v>12505896</v>
      </c>
      <c r="W817" s="174">
        <v>44255</v>
      </c>
      <c r="X817" s="175" t="s">
        <v>7879</v>
      </c>
      <c r="Y817" s="175" t="s">
        <v>7880</v>
      </c>
      <c r="Z817" s="175" t="s">
        <v>7926</v>
      </c>
    </row>
    <row r="818" spans="1:26" s="187" customFormat="1" ht="24.75" customHeight="1" x14ac:dyDescent="0.2">
      <c r="A818" s="171" t="s">
        <v>8500</v>
      </c>
      <c r="B818" s="175">
        <v>657798800</v>
      </c>
      <c r="C818" s="171" t="s">
        <v>81</v>
      </c>
      <c r="D818" s="171" t="s">
        <v>5130</v>
      </c>
      <c r="E818" s="171" t="s">
        <v>7546</v>
      </c>
      <c r="F818" s="171" t="s">
        <v>5131</v>
      </c>
      <c r="G818" s="171" t="s">
        <v>6741</v>
      </c>
      <c r="H818" s="171" t="s">
        <v>5132</v>
      </c>
      <c r="I818" s="171" t="s">
        <v>6742</v>
      </c>
      <c r="J818" s="171" t="s">
        <v>5133</v>
      </c>
      <c r="K818" s="171" t="s">
        <v>7734</v>
      </c>
      <c r="L818" s="171" t="s">
        <v>50</v>
      </c>
      <c r="M818" s="171" t="s">
        <v>730</v>
      </c>
      <c r="N818" s="171">
        <v>56232475099</v>
      </c>
      <c r="O818" s="171" t="s">
        <v>7547</v>
      </c>
      <c r="P818" s="171">
        <v>0</v>
      </c>
      <c r="Q818" s="171" t="s">
        <v>1217</v>
      </c>
      <c r="R818" s="171" t="s">
        <v>7545</v>
      </c>
      <c r="S818" s="172">
        <v>39269</v>
      </c>
      <c r="T818" s="171">
        <v>7362</v>
      </c>
      <c r="U818" s="173">
        <v>22767144</v>
      </c>
      <c r="V818" s="173">
        <v>44892960</v>
      </c>
      <c r="W818" s="174">
        <v>44255</v>
      </c>
      <c r="X818" s="175" t="s">
        <v>7879</v>
      </c>
      <c r="Y818" s="175" t="s">
        <v>7880</v>
      </c>
      <c r="Z818" s="175" t="s">
        <v>7930</v>
      </c>
    </row>
    <row r="819" spans="1:26" s="187" customFormat="1" ht="24.75" customHeight="1" x14ac:dyDescent="0.2">
      <c r="A819" s="171" t="s">
        <v>8500</v>
      </c>
      <c r="B819" s="175">
        <v>657798800</v>
      </c>
      <c r="C819" s="171" t="s">
        <v>81</v>
      </c>
      <c r="D819" s="171" t="s">
        <v>5130</v>
      </c>
      <c r="E819" s="171" t="s">
        <v>7546</v>
      </c>
      <c r="F819" s="171" t="s">
        <v>5131</v>
      </c>
      <c r="G819" s="171" t="s">
        <v>6741</v>
      </c>
      <c r="H819" s="171" t="s">
        <v>5132</v>
      </c>
      <c r="I819" s="171" t="s">
        <v>6742</v>
      </c>
      <c r="J819" s="171" t="s">
        <v>5133</v>
      </c>
      <c r="K819" s="171" t="s">
        <v>7734</v>
      </c>
      <c r="L819" s="171" t="s">
        <v>50</v>
      </c>
      <c r="M819" s="171" t="s">
        <v>730</v>
      </c>
      <c r="N819" s="171">
        <v>56232475099</v>
      </c>
      <c r="O819" s="171" t="s">
        <v>7547</v>
      </c>
      <c r="P819" s="171">
        <v>0</v>
      </c>
      <c r="Q819" s="171" t="s">
        <v>1217</v>
      </c>
      <c r="R819" s="171" t="s">
        <v>7545</v>
      </c>
      <c r="S819" s="172">
        <v>39269</v>
      </c>
      <c r="T819" s="171">
        <v>7362</v>
      </c>
      <c r="U819" s="173">
        <v>5771952</v>
      </c>
      <c r="V819" s="173">
        <v>11704236</v>
      </c>
      <c r="W819" s="174">
        <v>44255</v>
      </c>
      <c r="X819" s="175" t="s">
        <v>7879</v>
      </c>
      <c r="Y819" s="175" t="s">
        <v>7880</v>
      </c>
      <c r="Z819" s="175" t="s">
        <v>7931</v>
      </c>
    </row>
    <row r="820" spans="1:26" s="187" customFormat="1" ht="24.75" customHeight="1" x14ac:dyDescent="0.2">
      <c r="A820" s="171" t="s">
        <v>8500</v>
      </c>
      <c r="B820" s="175">
        <v>657798800</v>
      </c>
      <c r="C820" s="171" t="s">
        <v>81</v>
      </c>
      <c r="D820" s="171" t="s">
        <v>5130</v>
      </c>
      <c r="E820" s="171" t="s">
        <v>7546</v>
      </c>
      <c r="F820" s="171" t="s">
        <v>5131</v>
      </c>
      <c r="G820" s="171" t="s">
        <v>6741</v>
      </c>
      <c r="H820" s="171" t="s">
        <v>5132</v>
      </c>
      <c r="I820" s="171" t="s">
        <v>6742</v>
      </c>
      <c r="J820" s="171" t="s">
        <v>5133</v>
      </c>
      <c r="K820" s="171" t="s">
        <v>7734</v>
      </c>
      <c r="L820" s="171" t="s">
        <v>50</v>
      </c>
      <c r="M820" s="171" t="s">
        <v>730</v>
      </c>
      <c r="N820" s="171">
        <v>56232475099</v>
      </c>
      <c r="O820" s="171" t="s">
        <v>7547</v>
      </c>
      <c r="P820" s="171">
        <v>0</v>
      </c>
      <c r="Q820" s="171" t="s">
        <v>1217</v>
      </c>
      <c r="R820" s="171" t="s">
        <v>7545</v>
      </c>
      <c r="S820" s="172">
        <v>39269</v>
      </c>
      <c r="T820" s="171">
        <v>7362</v>
      </c>
      <c r="U820" s="173">
        <v>8337264</v>
      </c>
      <c r="V820" s="173">
        <v>16353864</v>
      </c>
      <c r="W820" s="174">
        <v>44255</v>
      </c>
      <c r="X820" s="175" t="s">
        <v>7879</v>
      </c>
      <c r="Y820" s="175" t="s">
        <v>7880</v>
      </c>
      <c r="Z820" s="175" t="s">
        <v>7969</v>
      </c>
    </row>
    <row r="821" spans="1:26" s="187" customFormat="1" ht="24.75" customHeight="1" x14ac:dyDescent="0.2">
      <c r="A821" s="171" t="s">
        <v>8500</v>
      </c>
      <c r="B821" s="175">
        <v>657798800</v>
      </c>
      <c r="C821" s="171" t="s">
        <v>81</v>
      </c>
      <c r="D821" s="171" t="s">
        <v>5130</v>
      </c>
      <c r="E821" s="171" t="s">
        <v>7546</v>
      </c>
      <c r="F821" s="171" t="s">
        <v>5131</v>
      </c>
      <c r="G821" s="171" t="s">
        <v>6741</v>
      </c>
      <c r="H821" s="171" t="s">
        <v>5132</v>
      </c>
      <c r="I821" s="171" t="s">
        <v>6742</v>
      </c>
      <c r="J821" s="171" t="s">
        <v>5133</v>
      </c>
      <c r="K821" s="171" t="s">
        <v>7734</v>
      </c>
      <c r="L821" s="171" t="s">
        <v>50</v>
      </c>
      <c r="M821" s="171" t="s">
        <v>730</v>
      </c>
      <c r="N821" s="171">
        <v>56232475099</v>
      </c>
      <c r="O821" s="171" t="s">
        <v>7547</v>
      </c>
      <c r="P821" s="171">
        <v>0</v>
      </c>
      <c r="Q821" s="171" t="s">
        <v>1217</v>
      </c>
      <c r="R821" s="171" t="s">
        <v>7545</v>
      </c>
      <c r="S821" s="172">
        <v>39269</v>
      </c>
      <c r="T821" s="171">
        <v>7362</v>
      </c>
      <c r="U821" s="173">
        <v>16815620</v>
      </c>
      <c r="V821" s="173">
        <v>33448462</v>
      </c>
      <c r="W821" s="174">
        <v>44255</v>
      </c>
      <c r="X821" s="175" t="s">
        <v>7879</v>
      </c>
      <c r="Y821" s="175" t="s">
        <v>7880</v>
      </c>
      <c r="Z821" s="175" t="s">
        <v>198</v>
      </c>
    </row>
    <row r="822" spans="1:26" s="187" customFormat="1" ht="24.75" customHeight="1" x14ac:dyDescent="0.2">
      <c r="A822" s="171" t="s">
        <v>8500</v>
      </c>
      <c r="B822" s="175">
        <v>657798800</v>
      </c>
      <c r="C822" s="171" t="s">
        <v>81</v>
      </c>
      <c r="D822" s="171" t="s">
        <v>5130</v>
      </c>
      <c r="E822" s="171" t="s">
        <v>7546</v>
      </c>
      <c r="F822" s="171" t="s">
        <v>5131</v>
      </c>
      <c r="G822" s="171" t="s">
        <v>6741</v>
      </c>
      <c r="H822" s="171" t="s">
        <v>5132</v>
      </c>
      <c r="I822" s="171" t="s">
        <v>6742</v>
      </c>
      <c r="J822" s="171" t="s">
        <v>5133</v>
      </c>
      <c r="K822" s="171" t="s">
        <v>7734</v>
      </c>
      <c r="L822" s="171" t="s">
        <v>50</v>
      </c>
      <c r="M822" s="171" t="s">
        <v>730</v>
      </c>
      <c r="N822" s="171">
        <v>56232475099</v>
      </c>
      <c r="O822" s="171" t="s">
        <v>7547</v>
      </c>
      <c r="P822" s="171">
        <v>0</v>
      </c>
      <c r="Q822" s="171" t="s">
        <v>1217</v>
      </c>
      <c r="R822" s="171" t="s">
        <v>7545</v>
      </c>
      <c r="S822" s="172">
        <v>39269</v>
      </c>
      <c r="T822" s="171">
        <v>7362</v>
      </c>
      <c r="U822" s="173">
        <v>6413280</v>
      </c>
      <c r="V822" s="173">
        <v>12826560</v>
      </c>
      <c r="W822" s="174">
        <v>44255</v>
      </c>
      <c r="X822" s="175" t="s">
        <v>7879</v>
      </c>
      <c r="Y822" s="175" t="s">
        <v>7880</v>
      </c>
      <c r="Z822" s="175" t="s">
        <v>7889</v>
      </c>
    </row>
    <row r="823" spans="1:26" s="187" customFormat="1" ht="24.75" customHeight="1" x14ac:dyDescent="0.2">
      <c r="A823" s="171" t="s">
        <v>8501</v>
      </c>
      <c r="B823" s="175">
        <v>655778705</v>
      </c>
      <c r="C823" s="171" t="s">
        <v>4752</v>
      </c>
      <c r="D823" s="171" t="s">
        <v>4753</v>
      </c>
      <c r="E823" s="171" t="s">
        <v>7314</v>
      </c>
      <c r="F823" s="171" t="s">
        <v>4754</v>
      </c>
      <c r="G823" s="171" t="s">
        <v>6271</v>
      </c>
      <c r="H823" s="171" t="s">
        <v>708</v>
      </c>
      <c r="I823" s="171" t="s">
        <v>6272</v>
      </c>
      <c r="J823" s="171" t="s">
        <v>4755</v>
      </c>
      <c r="K823" s="171" t="s">
        <v>4757</v>
      </c>
      <c r="L823" s="171" t="s">
        <v>630</v>
      </c>
      <c r="M823" s="171" t="s">
        <v>1347</v>
      </c>
      <c r="N823" s="171" t="s">
        <v>4758</v>
      </c>
      <c r="O823" s="171" t="s">
        <v>4756</v>
      </c>
      <c r="P823" s="171">
        <v>0</v>
      </c>
      <c r="Q823" s="171" t="s">
        <v>92</v>
      </c>
      <c r="R823" s="171" t="s">
        <v>7315</v>
      </c>
      <c r="S823" s="172">
        <v>39308</v>
      </c>
      <c r="T823" s="171">
        <v>7367</v>
      </c>
      <c r="U823" s="173">
        <v>7758000</v>
      </c>
      <c r="V823" s="173">
        <v>15516000</v>
      </c>
      <c r="W823" s="174">
        <v>44255</v>
      </c>
      <c r="X823" s="175" t="s">
        <v>7879</v>
      </c>
      <c r="Y823" s="175" t="s">
        <v>7880</v>
      </c>
      <c r="Z823" s="175" t="s">
        <v>8090</v>
      </c>
    </row>
    <row r="824" spans="1:26" s="187" customFormat="1" ht="24.75" customHeight="1" x14ac:dyDescent="0.2">
      <c r="A824" s="171" t="s">
        <v>8502</v>
      </c>
      <c r="B824" s="175">
        <v>653823304</v>
      </c>
      <c r="C824" s="171" t="s">
        <v>2738</v>
      </c>
      <c r="D824" s="171" t="s">
        <v>2739</v>
      </c>
      <c r="E824" s="171" t="s">
        <v>7657</v>
      </c>
      <c r="F824" s="171" t="s">
        <v>2740</v>
      </c>
      <c r="G824" s="171" t="s">
        <v>7658</v>
      </c>
      <c r="H824" s="171" t="s">
        <v>7659</v>
      </c>
      <c r="I824" s="171" t="s">
        <v>7660</v>
      </c>
      <c r="J824" s="171" t="s">
        <v>2741</v>
      </c>
      <c r="K824" s="171" t="s">
        <v>2742</v>
      </c>
      <c r="L824" s="171" t="s">
        <v>50</v>
      </c>
      <c r="M824" s="171" t="s">
        <v>730</v>
      </c>
      <c r="N824" s="171" t="s">
        <v>2743</v>
      </c>
      <c r="O824" s="171">
        <v>0</v>
      </c>
      <c r="P824" s="171">
        <v>0</v>
      </c>
      <c r="Q824" s="171" t="s">
        <v>92</v>
      </c>
      <c r="R824" s="171" t="s">
        <v>7687</v>
      </c>
      <c r="S824" s="172">
        <v>39317</v>
      </c>
      <c r="T824" s="171">
        <v>7369</v>
      </c>
      <c r="U824" s="173">
        <v>0</v>
      </c>
      <c r="V824" s="173">
        <v>0</v>
      </c>
      <c r="W824" s="174">
        <v>44255</v>
      </c>
      <c r="X824" s="175" t="s">
        <v>7879</v>
      </c>
      <c r="Y824" s="175" t="s">
        <v>7880</v>
      </c>
      <c r="Z824" s="175" t="s">
        <v>7944</v>
      </c>
    </row>
    <row r="825" spans="1:26" s="187" customFormat="1" ht="24.75" customHeight="1" x14ac:dyDescent="0.2">
      <c r="A825" s="171" t="s">
        <v>8502</v>
      </c>
      <c r="B825" s="175">
        <v>653823304</v>
      </c>
      <c r="C825" s="171" t="s">
        <v>2738</v>
      </c>
      <c r="D825" s="171" t="s">
        <v>2739</v>
      </c>
      <c r="E825" s="171" t="s">
        <v>7657</v>
      </c>
      <c r="F825" s="171" t="s">
        <v>2740</v>
      </c>
      <c r="G825" s="171" t="s">
        <v>7658</v>
      </c>
      <c r="H825" s="171" t="s">
        <v>7659</v>
      </c>
      <c r="I825" s="171" t="s">
        <v>7660</v>
      </c>
      <c r="J825" s="171" t="s">
        <v>2741</v>
      </c>
      <c r="K825" s="171" t="s">
        <v>2742</v>
      </c>
      <c r="L825" s="171" t="s">
        <v>50</v>
      </c>
      <c r="M825" s="171" t="s">
        <v>730</v>
      </c>
      <c r="N825" s="171" t="s">
        <v>2743</v>
      </c>
      <c r="O825" s="171">
        <v>0</v>
      </c>
      <c r="P825" s="171">
        <v>0</v>
      </c>
      <c r="Q825" s="171" t="s">
        <v>92</v>
      </c>
      <c r="R825" s="171" t="s">
        <v>7687</v>
      </c>
      <c r="S825" s="172">
        <v>39317</v>
      </c>
      <c r="T825" s="171">
        <v>7369</v>
      </c>
      <c r="U825" s="173">
        <v>8016600</v>
      </c>
      <c r="V825" s="173">
        <v>15552204</v>
      </c>
      <c r="W825" s="174">
        <v>44255</v>
      </c>
      <c r="X825" s="175" t="s">
        <v>7879</v>
      </c>
      <c r="Y825" s="175" t="s">
        <v>7880</v>
      </c>
      <c r="Z825" s="175" t="s">
        <v>7927</v>
      </c>
    </row>
    <row r="826" spans="1:26" s="187" customFormat="1" ht="24.75" customHeight="1" x14ac:dyDescent="0.2">
      <c r="A826" s="171" t="s">
        <v>8502</v>
      </c>
      <c r="B826" s="175">
        <v>653823304</v>
      </c>
      <c r="C826" s="171" t="s">
        <v>2738</v>
      </c>
      <c r="D826" s="171" t="s">
        <v>2739</v>
      </c>
      <c r="E826" s="171" t="s">
        <v>7657</v>
      </c>
      <c r="F826" s="171" t="s">
        <v>2740</v>
      </c>
      <c r="G826" s="171" t="s">
        <v>7658</v>
      </c>
      <c r="H826" s="171" t="s">
        <v>7659</v>
      </c>
      <c r="I826" s="171" t="s">
        <v>7660</v>
      </c>
      <c r="J826" s="171" t="s">
        <v>2741</v>
      </c>
      <c r="K826" s="171" t="s">
        <v>2742</v>
      </c>
      <c r="L826" s="171" t="s">
        <v>50</v>
      </c>
      <c r="M826" s="171" t="s">
        <v>730</v>
      </c>
      <c r="N826" s="171" t="s">
        <v>2743</v>
      </c>
      <c r="O826" s="171">
        <v>0</v>
      </c>
      <c r="P826" s="171">
        <v>0</v>
      </c>
      <c r="Q826" s="171" t="s">
        <v>92</v>
      </c>
      <c r="R826" s="171" t="s">
        <v>7687</v>
      </c>
      <c r="S826" s="172">
        <v>39317</v>
      </c>
      <c r="T826" s="171">
        <v>7369</v>
      </c>
      <c r="U826" s="173">
        <v>8016600</v>
      </c>
      <c r="V826" s="173">
        <v>15712536</v>
      </c>
      <c r="W826" s="174">
        <v>44255</v>
      </c>
      <c r="X826" s="175" t="s">
        <v>7879</v>
      </c>
      <c r="Y826" s="175" t="s">
        <v>7880</v>
      </c>
      <c r="Z826" s="175" t="s">
        <v>6479</v>
      </c>
    </row>
    <row r="827" spans="1:26" s="187" customFormat="1" ht="24.75" customHeight="1" x14ac:dyDescent="0.2">
      <c r="A827" s="171" t="s">
        <v>8502</v>
      </c>
      <c r="B827" s="175">
        <v>653823304</v>
      </c>
      <c r="C827" s="171" t="s">
        <v>2738</v>
      </c>
      <c r="D827" s="171" t="s">
        <v>2739</v>
      </c>
      <c r="E827" s="171" t="s">
        <v>7657</v>
      </c>
      <c r="F827" s="171" t="s">
        <v>2740</v>
      </c>
      <c r="G827" s="171" t="s">
        <v>7658</v>
      </c>
      <c r="H827" s="171" t="s">
        <v>7659</v>
      </c>
      <c r="I827" s="171" t="s">
        <v>7660</v>
      </c>
      <c r="J827" s="171" t="s">
        <v>2741</v>
      </c>
      <c r="K827" s="171" t="s">
        <v>2742</v>
      </c>
      <c r="L827" s="171" t="s">
        <v>50</v>
      </c>
      <c r="M827" s="171" t="s">
        <v>730</v>
      </c>
      <c r="N827" s="171" t="s">
        <v>2743</v>
      </c>
      <c r="O827" s="171">
        <v>0</v>
      </c>
      <c r="P827" s="171">
        <v>0</v>
      </c>
      <c r="Q827" s="171" t="s">
        <v>92</v>
      </c>
      <c r="R827" s="171" t="s">
        <v>7687</v>
      </c>
      <c r="S827" s="172">
        <v>39317</v>
      </c>
      <c r="T827" s="171">
        <v>7369</v>
      </c>
      <c r="U827" s="173">
        <v>7758000</v>
      </c>
      <c r="V827" s="173">
        <v>15516000</v>
      </c>
      <c r="W827" s="174">
        <v>44255</v>
      </c>
      <c r="X827" s="175" t="s">
        <v>7879</v>
      </c>
      <c r="Y827" s="175" t="s">
        <v>7880</v>
      </c>
      <c r="Z827" s="175" t="s">
        <v>7888</v>
      </c>
    </row>
    <row r="828" spans="1:26" s="187" customFormat="1" ht="24.75" customHeight="1" x14ac:dyDescent="0.2">
      <c r="A828" s="171" t="s">
        <v>8503</v>
      </c>
      <c r="B828" s="175">
        <v>719991009</v>
      </c>
      <c r="C828" s="171" t="s">
        <v>1639</v>
      </c>
      <c r="D828" s="171" t="s">
        <v>1640</v>
      </c>
      <c r="E828" s="171" t="s">
        <v>7620</v>
      </c>
      <c r="F828" s="171" t="s">
        <v>1641</v>
      </c>
      <c r="G828" s="171" t="s">
        <v>7251</v>
      </c>
      <c r="H828" s="171" t="s">
        <v>1642</v>
      </c>
      <c r="I828" s="171" t="s">
        <v>6532</v>
      </c>
      <c r="J828" s="171" t="s">
        <v>1643</v>
      </c>
      <c r="K828" s="171" t="s">
        <v>1644</v>
      </c>
      <c r="L828" s="171" t="s">
        <v>50</v>
      </c>
      <c r="M828" s="171" t="s">
        <v>730</v>
      </c>
      <c r="N828" s="171" t="s">
        <v>1645</v>
      </c>
      <c r="O828" s="171" t="s">
        <v>7607</v>
      </c>
      <c r="P828" s="171">
        <v>0</v>
      </c>
      <c r="Q828" s="171">
        <v>93401</v>
      </c>
      <c r="R828" s="171" t="s">
        <v>7608</v>
      </c>
      <c r="S828" s="172">
        <v>39352</v>
      </c>
      <c r="T828" s="171">
        <v>7376</v>
      </c>
      <c r="U828" s="173">
        <v>20990645</v>
      </c>
      <c r="V828" s="173">
        <v>38759986</v>
      </c>
      <c r="W828" s="174">
        <v>44255</v>
      </c>
      <c r="X828" s="175" t="s">
        <v>7879</v>
      </c>
      <c r="Y828" s="175" t="s">
        <v>7880</v>
      </c>
      <c r="Z828" s="175" t="s">
        <v>7931</v>
      </c>
    </row>
    <row r="829" spans="1:26" s="187" customFormat="1" ht="24.75" customHeight="1" x14ac:dyDescent="0.2">
      <c r="A829" s="171" t="s">
        <v>8504</v>
      </c>
      <c r="B829" s="175">
        <v>735972006</v>
      </c>
      <c r="C829" s="171" t="s">
        <v>53</v>
      </c>
      <c r="D829" s="171" t="s">
        <v>74</v>
      </c>
      <c r="E829" s="171" t="s">
        <v>7096</v>
      </c>
      <c r="F829" s="171" t="s">
        <v>75</v>
      </c>
      <c r="G829" s="171" t="s">
        <v>7097</v>
      </c>
      <c r="H829" s="171" t="s">
        <v>76</v>
      </c>
      <c r="I829" s="171" t="s">
        <v>6651</v>
      </c>
      <c r="J829" s="171" t="s">
        <v>6889</v>
      </c>
      <c r="K829" s="171" t="s">
        <v>77</v>
      </c>
      <c r="L829" s="171" t="s">
        <v>50</v>
      </c>
      <c r="M829" s="171" t="s">
        <v>78</v>
      </c>
      <c r="N829" s="171">
        <v>228798000</v>
      </c>
      <c r="O829" s="171" t="s">
        <v>6572</v>
      </c>
      <c r="P829" s="171">
        <v>0</v>
      </c>
      <c r="Q829" s="171" t="s">
        <v>79</v>
      </c>
      <c r="R829" s="171" t="s">
        <v>7098</v>
      </c>
      <c r="S829" s="172">
        <v>39381</v>
      </c>
      <c r="T829" s="171">
        <v>7379</v>
      </c>
      <c r="U829" s="173">
        <v>35123671</v>
      </c>
      <c r="V829" s="173">
        <v>66528468</v>
      </c>
      <c r="W829" s="174">
        <v>44255</v>
      </c>
      <c r="X829" s="175" t="s">
        <v>7879</v>
      </c>
      <c r="Y829" s="175" t="s">
        <v>7880</v>
      </c>
      <c r="Z829" s="175" t="s">
        <v>7907</v>
      </c>
    </row>
    <row r="830" spans="1:26" s="187" customFormat="1" ht="24.75" customHeight="1" x14ac:dyDescent="0.2">
      <c r="A830" s="171" t="s">
        <v>8504</v>
      </c>
      <c r="B830" s="175">
        <v>735972006</v>
      </c>
      <c r="C830" s="171" t="s">
        <v>53</v>
      </c>
      <c r="D830" s="171" t="s">
        <v>74</v>
      </c>
      <c r="E830" s="171" t="s">
        <v>7096</v>
      </c>
      <c r="F830" s="171" t="s">
        <v>75</v>
      </c>
      <c r="G830" s="171" t="s">
        <v>7097</v>
      </c>
      <c r="H830" s="171" t="s">
        <v>76</v>
      </c>
      <c r="I830" s="171" t="s">
        <v>6651</v>
      </c>
      <c r="J830" s="171" t="s">
        <v>6889</v>
      </c>
      <c r="K830" s="171" t="s">
        <v>77</v>
      </c>
      <c r="L830" s="171" t="s">
        <v>50</v>
      </c>
      <c r="M830" s="171" t="s">
        <v>78</v>
      </c>
      <c r="N830" s="171">
        <v>228798000</v>
      </c>
      <c r="O830" s="171" t="s">
        <v>6572</v>
      </c>
      <c r="P830" s="171">
        <v>0</v>
      </c>
      <c r="Q830" s="171" t="s">
        <v>79</v>
      </c>
      <c r="R830" s="171" t="s">
        <v>7098</v>
      </c>
      <c r="S830" s="172">
        <v>39381</v>
      </c>
      <c r="T830" s="171">
        <v>7379</v>
      </c>
      <c r="U830" s="173">
        <v>21405874</v>
      </c>
      <c r="V830" s="173">
        <v>33254419</v>
      </c>
      <c r="W830" s="174">
        <v>44255</v>
      </c>
      <c r="X830" s="175" t="s">
        <v>7879</v>
      </c>
      <c r="Y830" s="175" t="s">
        <v>7880</v>
      </c>
      <c r="Z830" s="175" t="s">
        <v>230</v>
      </c>
    </row>
    <row r="831" spans="1:26" s="187" customFormat="1" ht="24.75" customHeight="1" x14ac:dyDescent="0.2">
      <c r="A831" s="171" t="s">
        <v>8504</v>
      </c>
      <c r="B831" s="175">
        <v>735972006</v>
      </c>
      <c r="C831" s="171" t="s">
        <v>53</v>
      </c>
      <c r="D831" s="171" t="s">
        <v>74</v>
      </c>
      <c r="E831" s="171" t="s">
        <v>7096</v>
      </c>
      <c r="F831" s="171" t="s">
        <v>75</v>
      </c>
      <c r="G831" s="171" t="s">
        <v>7097</v>
      </c>
      <c r="H831" s="171" t="s">
        <v>76</v>
      </c>
      <c r="I831" s="171" t="s">
        <v>6651</v>
      </c>
      <c r="J831" s="171" t="s">
        <v>6889</v>
      </c>
      <c r="K831" s="171" t="s">
        <v>77</v>
      </c>
      <c r="L831" s="171" t="s">
        <v>50</v>
      </c>
      <c r="M831" s="171" t="s">
        <v>78</v>
      </c>
      <c r="N831" s="171">
        <v>228798000</v>
      </c>
      <c r="O831" s="171" t="s">
        <v>6572</v>
      </c>
      <c r="P831" s="171">
        <v>0</v>
      </c>
      <c r="Q831" s="171" t="s">
        <v>79</v>
      </c>
      <c r="R831" s="171" t="s">
        <v>7098</v>
      </c>
      <c r="S831" s="172">
        <v>39381</v>
      </c>
      <c r="T831" s="171">
        <v>7379</v>
      </c>
      <c r="U831" s="173">
        <v>23780507</v>
      </c>
      <c r="V831" s="173">
        <v>56705141</v>
      </c>
      <c r="W831" s="174">
        <v>44255</v>
      </c>
      <c r="X831" s="175" t="s">
        <v>7879</v>
      </c>
      <c r="Y831" s="175" t="s">
        <v>7880</v>
      </c>
      <c r="Z831" s="175" t="s">
        <v>7882</v>
      </c>
    </row>
    <row r="832" spans="1:26" s="187" customFormat="1" ht="24.75" customHeight="1" x14ac:dyDescent="0.2">
      <c r="A832" s="171" t="s">
        <v>8504</v>
      </c>
      <c r="B832" s="175">
        <v>735972006</v>
      </c>
      <c r="C832" s="171" t="s">
        <v>53</v>
      </c>
      <c r="D832" s="171" t="s">
        <v>74</v>
      </c>
      <c r="E832" s="171" t="s">
        <v>7096</v>
      </c>
      <c r="F832" s="171" t="s">
        <v>75</v>
      </c>
      <c r="G832" s="171" t="s">
        <v>7097</v>
      </c>
      <c r="H832" s="171" t="s">
        <v>76</v>
      </c>
      <c r="I832" s="171" t="s">
        <v>6651</v>
      </c>
      <c r="J832" s="171" t="s">
        <v>6889</v>
      </c>
      <c r="K832" s="171" t="s">
        <v>77</v>
      </c>
      <c r="L832" s="171" t="s">
        <v>50</v>
      </c>
      <c r="M832" s="171" t="s">
        <v>78</v>
      </c>
      <c r="N832" s="171">
        <v>228798000</v>
      </c>
      <c r="O832" s="171" t="s">
        <v>6572</v>
      </c>
      <c r="P832" s="171">
        <v>0</v>
      </c>
      <c r="Q832" s="171" t="s">
        <v>79</v>
      </c>
      <c r="R832" s="171" t="s">
        <v>7098</v>
      </c>
      <c r="S832" s="172">
        <v>39381</v>
      </c>
      <c r="T832" s="171">
        <v>7379</v>
      </c>
      <c r="U832" s="173">
        <v>17988050</v>
      </c>
      <c r="V832" s="173">
        <v>24395455</v>
      </c>
      <c r="W832" s="174">
        <v>44255</v>
      </c>
      <c r="X832" s="175" t="s">
        <v>7879</v>
      </c>
      <c r="Y832" s="175" t="s">
        <v>7880</v>
      </c>
      <c r="Z832" s="175" t="s">
        <v>7900</v>
      </c>
    </row>
    <row r="833" spans="1:26" s="187" customFormat="1" ht="24.75" customHeight="1" x14ac:dyDescent="0.2">
      <c r="A833" s="171" t="s">
        <v>8504</v>
      </c>
      <c r="B833" s="175">
        <v>735972006</v>
      </c>
      <c r="C833" s="171" t="s">
        <v>53</v>
      </c>
      <c r="D833" s="171" t="s">
        <v>74</v>
      </c>
      <c r="E833" s="171" t="s">
        <v>7096</v>
      </c>
      <c r="F833" s="171" t="s">
        <v>75</v>
      </c>
      <c r="G833" s="171" t="s">
        <v>7097</v>
      </c>
      <c r="H833" s="171" t="s">
        <v>76</v>
      </c>
      <c r="I833" s="171" t="s">
        <v>6651</v>
      </c>
      <c r="J833" s="171" t="s">
        <v>6889</v>
      </c>
      <c r="K833" s="171" t="s">
        <v>77</v>
      </c>
      <c r="L833" s="171" t="s">
        <v>50</v>
      </c>
      <c r="M833" s="171" t="s">
        <v>78</v>
      </c>
      <c r="N833" s="171">
        <v>228798000</v>
      </c>
      <c r="O833" s="171" t="s">
        <v>6572</v>
      </c>
      <c r="P833" s="171">
        <v>0</v>
      </c>
      <c r="Q833" s="171" t="s">
        <v>79</v>
      </c>
      <c r="R833" s="171" t="s">
        <v>7098</v>
      </c>
      <c r="S833" s="172">
        <v>39381</v>
      </c>
      <c r="T833" s="171">
        <v>7379</v>
      </c>
      <c r="U833" s="173">
        <v>34631712</v>
      </c>
      <c r="V833" s="173">
        <v>57575621</v>
      </c>
      <c r="W833" s="174">
        <v>44255</v>
      </c>
      <c r="X833" s="175" t="s">
        <v>7879</v>
      </c>
      <c r="Y833" s="175" t="s">
        <v>7880</v>
      </c>
      <c r="Z833" s="175" t="s">
        <v>162</v>
      </c>
    </row>
    <row r="834" spans="1:26" s="187" customFormat="1" ht="24.75" customHeight="1" x14ac:dyDescent="0.2">
      <c r="A834" s="171" t="s">
        <v>8504</v>
      </c>
      <c r="B834" s="175">
        <v>735972006</v>
      </c>
      <c r="C834" s="171" t="s">
        <v>53</v>
      </c>
      <c r="D834" s="171" t="s">
        <v>74</v>
      </c>
      <c r="E834" s="171" t="s">
        <v>7096</v>
      </c>
      <c r="F834" s="171" t="s">
        <v>75</v>
      </c>
      <c r="G834" s="171" t="s">
        <v>7097</v>
      </c>
      <c r="H834" s="171" t="s">
        <v>76</v>
      </c>
      <c r="I834" s="171" t="s">
        <v>6651</v>
      </c>
      <c r="J834" s="171" t="s">
        <v>6889</v>
      </c>
      <c r="K834" s="171" t="s">
        <v>77</v>
      </c>
      <c r="L834" s="171" t="s">
        <v>50</v>
      </c>
      <c r="M834" s="171" t="s">
        <v>78</v>
      </c>
      <c r="N834" s="171">
        <v>228798000</v>
      </c>
      <c r="O834" s="171" t="s">
        <v>6572</v>
      </c>
      <c r="P834" s="171">
        <v>0</v>
      </c>
      <c r="Q834" s="171" t="s">
        <v>79</v>
      </c>
      <c r="R834" s="171" t="s">
        <v>7098</v>
      </c>
      <c r="S834" s="172">
        <v>39381</v>
      </c>
      <c r="T834" s="171">
        <v>7379</v>
      </c>
      <c r="U834" s="173">
        <v>37844358</v>
      </c>
      <c r="V834" s="173">
        <v>55716594</v>
      </c>
      <c r="W834" s="174">
        <v>44255</v>
      </c>
      <c r="X834" s="175" t="s">
        <v>7879</v>
      </c>
      <c r="Y834" s="175" t="s">
        <v>7880</v>
      </c>
      <c r="Z834" s="175" t="s">
        <v>7914</v>
      </c>
    </row>
    <row r="835" spans="1:26" s="187" customFormat="1" ht="24.75" customHeight="1" x14ac:dyDescent="0.2">
      <c r="A835" s="171" t="s">
        <v>8504</v>
      </c>
      <c r="B835" s="175">
        <v>735972006</v>
      </c>
      <c r="C835" s="171" t="s">
        <v>53</v>
      </c>
      <c r="D835" s="171" t="s">
        <v>74</v>
      </c>
      <c r="E835" s="171" t="s">
        <v>7096</v>
      </c>
      <c r="F835" s="171" t="s">
        <v>75</v>
      </c>
      <c r="G835" s="171" t="s">
        <v>7097</v>
      </c>
      <c r="H835" s="171" t="s">
        <v>76</v>
      </c>
      <c r="I835" s="171" t="s">
        <v>6651</v>
      </c>
      <c r="J835" s="171" t="s">
        <v>6889</v>
      </c>
      <c r="K835" s="171" t="s">
        <v>77</v>
      </c>
      <c r="L835" s="171" t="s">
        <v>50</v>
      </c>
      <c r="M835" s="171" t="s">
        <v>78</v>
      </c>
      <c r="N835" s="171">
        <v>228798000</v>
      </c>
      <c r="O835" s="171" t="s">
        <v>6572</v>
      </c>
      <c r="P835" s="171">
        <v>0</v>
      </c>
      <c r="Q835" s="171" t="s">
        <v>79</v>
      </c>
      <c r="R835" s="171" t="s">
        <v>7098</v>
      </c>
      <c r="S835" s="172">
        <v>39381</v>
      </c>
      <c r="T835" s="171">
        <v>7379</v>
      </c>
      <c r="U835" s="173">
        <v>40517655</v>
      </c>
      <c r="V835" s="173">
        <v>77371258</v>
      </c>
      <c r="W835" s="174">
        <v>44255</v>
      </c>
      <c r="X835" s="175" t="s">
        <v>7879</v>
      </c>
      <c r="Y835" s="175" t="s">
        <v>7880</v>
      </c>
      <c r="Z835" s="175" t="s">
        <v>7950</v>
      </c>
    </row>
    <row r="836" spans="1:26" s="187" customFormat="1" ht="24.75" customHeight="1" x14ac:dyDescent="0.2">
      <c r="A836" s="171" t="s">
        <v>8504</v>
      </c>
      <c r="B836" s="175">
        <v>735972006</v>
      </c>
      <c r="C836" s="171" t="s">
        <v>53</v>
      </c>
      <c r="D836" s="171" t="s">
        <v>74</v>
      </c>
      <c r="E836" s="171" t="s">
        <v>7096</v>
      </c>
      <c r="F836" s="171" t="s">
        <v>75</v>
      </c>
      <c r="G836" s="171" t="s">
        <v>7097</v>
      </c>
      <c r="H836" s="171" t="s">
        <v>76</v>
      </c>
      <c r="I836" s="171" t="s">
        <v>6651</v>
      </c>
      <c r="J836" s="171" t="s">
        <v>6889</v>
      </c>
      <c r="K836" s="171" t="s">
        <v>77</v>
      </c>
      <c r="L836" s="171" t="s">
        <v>50</v>
      </c>
      <c r="M836" s="171" t="s">
        <v>78</v>
      </c>
      <c r="N836" s="171">
        <v>228798000</v>
      </c>
      <c r="O836" s="171" t="s">
        <v>6572</v>
      </c>
      <c r="P836" s="171">
        <v>0</v>
      </c>
      <c r="Q836" s="171" t="s">
        <v>79</v>
      </c>
      <c r="R836" s="171" t="s">
        <v>7098</v>
      </c>
      <c r="S836" s="172">
        <v>39381</v>
      </c>
      <c r="T836" s="171">
        <v>7379</v>
      </c>
      <c r="U836" s="173">
        <v>21405874</v>
      </c>
      <c r="V836" s="173">
        <v>40596270</v>
      </c>
      <c r="W836" s="174">
        <v>44255</v>
      </c>
      <c r="X836" s="175" t="s">
        <v>7879</v>
      </c>
      <c r="Y836" s="175" t="s">
        <v>7880</v>
      </c>
      <c r="Z836" s="175" t="s">
        <v>8051</v>
      </c>
    </row>
    <row r="837" spans="1:26" s="187" customFormat="1" ht="24.75" customHeight="1" x14ac:dyDescent="0.2">
      <c r="A837" s="171" t="s">
        <v>8504</v>
      </c>
      <c r="B837" s="175">
        <v>735972006</v>
      </c>
      <c r="C837" s="171" t="s">
        <v>53</v>
      </c>
      <c r="D837" s="171" t="s">
        <v>74</v>
      </c>
      <c r="E837" s="171" t="s">
        <v>7096</v>
      </c>
      <c r="F837" s="171" t="s">
        <v>75</v>
      </c>
      <c r="G837" s="171" t="s">
        <v>7097</v>
      </c>
      <c r="H837" s="171" t="s">
        <v>76</v>
      </c>
      <c r="I837" s="171" t="s">
        <v>6651</v>
      </c>
      <c r="J837" s="171" t="s">
        <v>6889</v>
      </c>
      <c r="K837" s="171" t="s">
        <v>77</v>
      </c>
      <c r="L837" s="171" t="s">
        <v>50</v>
      </c>
      <c r="M837" s="171" t="s">
        <v>78</v>
      </c>
      <c r="N837" s="171">
        <v>228798000</v>
      </c>
      <c r="O837" s="171" t="s">
        <v>6572</v>
      </c>
      <c r="P837" s="171">
        <v>0</v>
      </c>
      <c r="Q837" s="171" t="s">
        <v>79</v>
      </c>
      <c r="R837" s="171" t="s">
        <v>7098</v>
      </c>
      <c r="S837" s="172">
        <v>39381</v>
      </c>
      <c r="T837" s="171">
        <v>7379</v>
      </c>
      <c r="U837" s="173">
        <v>87210567</v>
      </c>
      <c r="V837" s="173">
        <v>87210567</v>
      </c>
      <c r="W837" s="174">
        <v>44255</v>
      </c>
      <c r="X837" s="175" t="s">
        <v>7879</v>
      </c>
      <c r="Y837" s="175" t="s">
        <v>7880</v>
      </c>
      <c r="Z837" s="175" t="s">
        <v>8019</v>
      </c>
    </row>
    <row r="838" spans="1:26" s="187" customFormat="1" ht="24.75" customHeight="1" x14ac:dyDescent="0.2">
      <c r="A838" s="171" t="s">
        <v>8504</v>
      </c>
      <c r="B838" s="175">
        <v>735972006</v>
      </c>
      <c r="C838" s="171" t="s">
        <v>53</v>
      </c>
      <c r="D838" s="171" t="s">
        <v>74</v>
      </c>
      <c r="E838" s="171" t="s">
        <v>7096</v>
      </c>
      <c r="F838" s="171" t="s">
        <v>75</v>
      </c>
      <c r="G838" s="171" t="s">
        <v>7097</v>
      </c>
      <c r="H838" s="171" t="s">
        <v>76</v>
      </c>
      <c r="I838" s="171" t="s">
        <v>6651</v>
      </c>
      <c r="J838" s="171" t="s">
        <v>6889</v>
      </c>
      <c r="K838" s="171" t="s">
        <v>77</v>
      </c>
      <c r="L838" s="171" t="s">
        <v>50</v>
      </c>
      <c r="M838" s="171" t="s">
        <v>78</v>
      </c>
      <c r="N838" s="171">
        <v>228798000</v>
      </c>
      <c r="O838" s="171" t="s">
        <v>6572</v>
      </c>
      <c r="P838" s="171">
        <v>0</v>
      </c>
      <c r="Q838" s="171" t="s">
        <v>79</v>
      </c>
      <c r="R838" s="171" t="s">
        <v>7098</v>
      </c>
      <c r="S838" s="172">
        <v>39381</v>
      </c>
      <c r="T838" s="171">
        <v>7379</v>
      </c>
      <c r="U838" s="173">
        <v>37538376</v>
      </c>
      <c r="V838" s="173">
        <v>70332171</v>
      </c>
      <c r="W838" s="174">
        <v>44255</v>
      </c>
      <c r="X838" s="175" t="s">
        <v>7879</v>
      </c>
      <c r="Y838" s="175" t="s">
        <v>7880</v>
      </c>
      <c r="Z838" s="175" t="s">
        <v>7886</v>
      </c>
    </row>
    <row r="839" spans="1:26" s="187" customFormat="1" ht="24.75" customHeight="1" x14ac:dyDescent="0.2">
      <c r="A839" s="171" t="s">
        <v>8505</v>
      </c>
      <c r="B839" s="175">
        <v>658279203</v>
      </c>
      <c r="C839" s="171" t="s">
        <v>5354</v>
      </c>
      <c r="D839" s="171" t="s">
        <v>5730</v>
      </c>
      <c r="E839" s="171" t="s">
        <v>7174</v>
      </c>
      <c r="F839" s="171" t="s">
        <v>5366</v>
      </c>
      <c r="G839" s="171" t="s">
        <v>7175</v>
      </c>
      <c r="H839" s="171" t="s">
        <v>5731</v>
      </c>
      <c r="I839" s="171" t="s">
        <v>7176</v>
      </c>
      <c r="J839" s="171" t="s">
        <v>6722</v>
      </c>
      <c r="K839" s="171" t="s">
        <v>6856</v>
      </c>
      <c r="L839" s="171" t="s">
        <v>50</v>
      </c>
      <c r="M839" s="171" t="s">
        <v>1210</v>
      </c>
      <c r="N839" s="171" t="s">
        <v>6858</v>
      </c>
      <c r="O839" s="171" t="s">
        <v>6857</v>
      </c>
      <c r="P839" s="171">
        <v>0</v>
      </c>
      <c r="Q839" s="171" t="s">
        <v>1217</v>
      </c>
      <c r="R839" s="171" t="s">
        <v>7182</v>
      </c>
      <c r="S839" s="172">
        <v>39392</v>
      </c>
      <c r="T839" s="171">
        <v>7381</v>
      </c>
      <c r="U839" s="173">
        <v>16158490</v>
      </c>
      <c r="V839" s="173">
        <v>25452171</v>
      </c>
      <c r="W839" s="174">
        <v>44255</v>
      </c>
      <c r="X839" s="175" t="s">
        <v>7879</v>
      </c>
      <c r="Y839" s="175" t="s">
        <v>7880</v>
      </c>
      <c r="Z839" s="175" t="s">
        <v>7972</v>
      </c>
    </row>
    <row r="840" spans="1:26" s="187" customFormat="1" ht="24.75" customHeight="1" x14ac:dyDescent="0.2">
      <c r="A840" s="171" t="s">
        <v>8505</v>
      </c>
      <c r="B840" s="175">
        <v>658279203</v>
      </c>
      <c r="C840" s="171" t="s">
        <v>5354</v>
      </c>
      <c r="D840" s="171" t="s">
        <v>5730</v>
      </c>
      <c r="E840" s="171" t="s">
        <v>7174</v>
      </c>
      <c r="F840" s="171" t="s">
        <v>5366</v>
      </c>
      <c r="G840" s="171" t="s">
        <v>7175</v>
      </c>
      <c r="H840" s="171" t="s">
        <v>5731</v>
      </c>
      <c r="I840" s="171" t="s">
        <v>7176</v>
      </c>
      <c r="J840" s="171" t="s">
        <v>6722</v>
      </c>
      <c r="K840" s="171" t="s">
        <v>6856</v>
      </c>
      <c r="L840" s="171" t="s">
        <v>50</v>
      </c>
      <c r="M840" s="171" t="s">
        <v>1210</v>
      </c>
      <c r="N840" s="171" t="s">
        <v>6858</v>
      </c>
      <c r="O840" s="171" t="s">
        <v>6857</v>
      </c>
      <c r="P840" s="171">
        <v>0</v>
      </c>
      <c r="Q840" s="171" t="s">
        <v>1217</v>
      </c>
      <c r="R840" s="171" t="s">
        <v>7182</v>
      </c>
      <c r="S840" s="172">
        <v>39392</v>
      </c>
      <c r="T840" s="171">
        <v>7381</v>
      </c>
      <c r="U840" s="173">
        <v>30973039</v>
      </c>
      <c r="V840" s="173">
        <v>48710811</v>
      </c>
      <c r="W840" s="174">
        <v>44255</v>
      </c>
      <c r="X840" s="175" t="s">
        <v>7879</v>
      </c>
      <c r="Y840" s="175" t="s">
        <v>7880</v>
      </c>
      <c r="Z840" s="175" t="s">
        <v>7902</v>
      </c>
    </row>
    <row r="841" spans="1:26" s="187" customFormat="1" ht="24.75" customHeight="1" x14ac:dyDescent="0.2">
      <c r="A841" s="171" t="s">
        <v>8506</v>
      </c>
      <c r="B841" s="175">
        <v>690502003</v>
      </c>
      <c r="C841" s="171" t="s">
        <v>2854</v>
      </c>
      <c r="D841" s="171" t="s">
        <v>2882</v>
      </c>
      <c r="E841" s="171" t="s">
        <v>1700</v>
      </c>
      <c r="F841" s="171" t="s">
        <v>2883</v>
      </c>
      <c r="G841" s="171" t="s">
        <v>29</v>
      </c>
      <c r="H841" s="171">
        <v>0</v>
      </c>
      <c r="I841" s="171">
        <v>0</v>
      </c>
      <c r="J841" s="171" t="s">
        <v>2929</v>
      </c>
      <c r="K841" s="171" t="s">
        <v>2931</v>
      </c>
      <c r="L841" s="171" t="s">
        <v>630</v>
      </c>
      <c r="M841" s="171" t="s">
        <v>2932</v>
      </c>
      <c r="N841" s="171">
        <v>0</v>
      </c>
      <c r="O841" s="171" t="s">
        <v>2930</v>
      </c>
      <c r="P841" s="171">
        <v>0</v>
      </c>
      <c r="Q841" s="171">
        <v>91001</v>
      </c>
      <c r="R841" s="171" t="s">
        <v>2933</v>
      </c>
      <c r="S841" s="172">
        <v>39434</v>
      </c>
      <c r="T841" s="171">
        <v>7386</v>
      </c>
      <c r="U841" s="173">
        <v>1203383</v>
      </c>
      <c r="V841" s="173">
        <v>1286383</v>
      </c>
      <c r="W841" s="174">
        <v>44255</v>
      </c>
      <c r="X841" s="175" t="s">
        <v>7879</v>
      </c>
      <c r="Y841" s="175" t="s">
        <v>7880</v>
      </c>
      <c r="Z841" s="175" t="s">
        <v>8024</v>
      </c>
    </row>
    <row r="842" spans="1:26" s="187" customFormat="1" ht="24.75" customHeight="1" x14ac:dyDescent="0.2">
      <c r="A842" s="171" t="s">
        <v>8507</v>
      </c>
      <c r="B842" s="175">
        <v>713394009</v>
      </c>
      <c r="C842" s="171" t="s">
        <v>53</v>
      </c>
      <c r="D842" s="171" t="s">
        <v>1427</v>
      </c>
      <c r="E842" s="171" t="s">
        <v>7522</v>
      </c>
      <c r="F842" s="171" t="s">
        <v>1428</v>
      </c>
      <c r="G842" s="171" t="s">
        <v>6484</v>
      </c>
      <c r="H842" s="171" t="s">
        <v>1230</v>
      </c>
      <c r="I842" s="171" t="s">
        <v>6163</v>
      </c>
      <c r="J842" s="171" t="s">
        <v>1429</v>
      </c>
      <c r="K842" s="171" t="s">
        <v>6930</v>
      </c>
      <c r="L842" s="171" t="s">
        <v>51</v>
      </c>
      <c r="M842" s="171" t="s">
        <v>1430</v>
      </c>
      <c r="N842" s="171" t="s">
        <v>6931</v>
      </c>
      <c r="O842" s="171" t="s">
        <v>6531</v>
      </c>
      <c r="P842" s="171">
        <v>0</v>
      </c>
      <c r="Q842" s="171">
        <v>93401</v>
      </c>
      <c r="R842" s="171" t="s">
        <v>7028</v>
      </c>
      <c r="S842" s="172">
        <v>39476</v>
      </c>
      <c r="T842" s="171">
        <v>7388</v>
      </c>
      <c r="U842" s="173">
        <v>17090894</v>
      </c>
      <c r="V842" s="173">
        <v>25361139</v>
      </c>
      <c r="W842" s="174">
        <v>44255</v>
      </c>
      <c r="X842" s="175" t="s">
        <v>7879</v>
      </c>
      <c r="Y842" s="175" t="s">
        <v>7880</v>
      </c>
      <c r="Z842" s="175" t="s">
        <v>230</v>
      </c>
    </row>
    <row r="843" spans="1:26" s="187" customFormat="1" ht="24.75" customHeight="1" x14ac:dyDescent="0.2">
      <c r="A843" s="171" t="s">
        <v>8507</v>
      </c>
      <c r="B843" s="175">
        <v>713394009</v>
      </c>
      <c r="C843" s="171" t="s">
        <v>53</v>
      </c>
      <c r="D843" s="171" t="s">
        <v>1427</v>
      </c>
      <c r="E843" s="171" t="s">
        <v>7522</v>
      </c>
      <c r="F843" s="171" t="s">
        <v>1428</v>
      </c>
      <c r="G843" s="171" t="s">
        <v>6484</v>
      </c>
      <c r="H843" s="171" t="s">
        <v>1230</v>
      </c>
      <c r="I843" s="171" t="s">
        <v>6163</v>
      </c>
      <c r="J843" s="171" t="s">
        <v>1429</v>
      </c>
      <c r="K843" s="171" t="s">
        <v>6930</v>
      </c>
      <c r="L843" s="171" t="s">
        <v>51</v>
      </c>
      <c r="M843" s="171" t="s">
        <v>1430</v>
      </c>
      <c r="N843" s="171" t="s">
        <v>6931</v>
      </c>
      <c r="O843" s="171" t="s">
        <v>6531</v>
      </c>
      <c r="P843" s="171">
        <v>0</v>
      </c>
      <c r="Q843" s="171">
        <v>93401</v>
      </c>
      <c r="R843" s="171" t="s">
        <v>7028</v>
      </c>
      <c r="S843" s="172">
        <v>39476</v>
      </c>
      <c r="T843" s="171">
        <v>7388</v>
      </c>
      <c r="U843" s="173">
        <v>25045817</v>
      </c>
      <c r="V843" s="173">
        <v>48366499</v>
      </c>
      <c r="W843" s="174">
        <v>44255</v>
      </c>
      <c r="X843" s="175" t="s">
        <v>7879</v>
      </c>
      <c r="Y843" s="175" t="s">
        <v>7880</v>
      </c>
      <c r="Z843" s="175" t="s">
        <v>8068</v>
      </c>
    </row>
    <row r="844" spans="1:26" s="187" customFormat="1" ht="24.75" customHeight="1" x14ac:dyDescent="0.2">
      <c r="A844" s="171" t="s">
        <v>8507</v>
      </c>
      <c r="B844" s="175">
        <v>713394009</v>
      </c>
      <c r="C844" s="171" t="s">
        <v>53</v>
      </c>
      <c r="D844" s="171" t="s">
        <v>1427</v>
      </c>
      <c r="E844" s="171" t="s">
        <v>7522</v>
      </c>
      <c r="F844" s="171" t="s">
        <v>1428</v>
      </c>
      <c r="G844" s="171" t="s">
        <v>6484</v>
      </c>
      <c r="H844" s="171" t="s">
        <v>1230</v>
      </c>
      <c r="I844" s="171" t="s">
        <v>6163</v>
      </c>
      <c r="J844" s="171" t="s">
        <v>1429</v>
      </c>
      <c r="K844" s="171" t="s">
        <v>6930</v>
      </c>
      <c r="L844" s="171" t="s">
        <v>51</v>
      </c>
      <c r="M844" s="171" t="s">
        <v>1430</v>
      </c>
      <c r="N844" s="171" t="s">
        <v>6931</v>
      </c>
      <c r="O844" s="171" t="s">
        <v>6531</v>
      </c>
      <c r="P844" s="171">
        <v>0</v>
      </c>
      <c r="Q844" s="171">
        <v>93401</v>
      </c>
      <c r="R844" s="171" t="s">
        <v>7028</v>
      </c>
      <c r="S844" s="172">
        <v>39476</v>
      </c>
      <c r="T844" s="171">
        <v>7388</v>
      </c>
      <c r="U844" s="173">
        <v>0</v>
      </c>
      <c r="V844" s="173">
        <v>18977198</v>
      </c>
      <c r="W844" s="174">
        <v>44255</v>
      </c>
      <c r="X844" s="175" t="s">
        <v>7879</v>
      </c>
      <c r="Y844" s="175" t="s">
        <v>7880</v>
      </c>
      <c r="Z844" s="175" t="s">
        <v>198</v>
      </c>
    </row>
    <row r="845" spans="1:26" s="187" customFormat="1" ht="24.75" customHeight="1" x14ac:dyDescent="0.2">
      <c r="A845" s="171" t="s">
        <v>8507</v>
      </c>
      <c r="B845" s="175">
        <v>713394009</v>
      </c>
      <c r="C845" s="171" t="s">
        <v>53</v>
      </c>
      <c r="D845" s="171" t="s">
        <v>1427</v>
      </c>
      <c r="E845" s="171" t="s">
        <v>7522</v>
      </c>
      <c r="F845" s="171" t="s">
        <v>1428</v>
      </c>
      <c r="G845" s="171" t="s">
        <v>6484</v>
      </c>
      <c r="H845" s="171" t="s">
        <v>1230</v>
      </c>
      <c r="I845" s="171" t="s">
        <v>6163</v>
      </c>
      <c r="J845" s="171" t="s">
        <v>1429</v>
      </c>
      <c r="K845" s="171" t="s">
        <v>6930</v>
      </c>
      <c r="L845" s="171" t="s">
        <v>51</v>
      </c>
      <c r="M845" s="171" t="s">
        <v>1430</v>
      </c>
      <c r="N845" s="171" t="s">
        <v>6931</v>
      </c>
      <c r="O845" s="171" t="s">
        <v>6531</v>
      </c>
      <c r="P845" s="171">
        <v>0</v>
      </c>
      <c r="Q845" s="171">
        <v>93401</v>
      </c>
      <c r="R845" s="171" t="s">
        <v>7028</v>
      </c>
      <c r="S845" s="172">
        <v>39476</v>
      </c>
      <c r="T845" s="171">
        <v>7388</v>
      </c>
      <c r="U845" s="173">
        <v>17704730</v>
      </c>
      <c r="V845" s="173">
        <v>49882853</v>
      </c>
      <c r="W845" s="174">
        <v>44255</v>
      </c>
      <c r="X845" s="175" t="s">
        <v>7879</v>
      </c>
      <c r="Y845" s="175" t="s">
        <v>7880</v>
      </c>
      <c r="Z845" s="175" t="s">
        <v>7890</v>
      </c>
    </row>
    <row r="846" spans="1:26" s="187" customFormat="1" ht="24.75" customHeight="1" x14ac:dyDescent="0.2">
      <c r="A846" s="171" t="s">
        <v>8646</v>
      </c>
      <c r="B846" s="175">
        <v>691303004</v>
      </c>
      <c r="C846" s="171" t="s">
        <v>2854</v>
      </c>
      <c r="D846" s="171" t="s">
        <v>2882</v>
      </c>
      <c r="E846" s="171" t="s">
        <v>1700</v>
      </c>
      <c r="F846" s="171" t="s">
        <v>2883</v>
      </c>
      <c r="G846" s="171" t="s">
        <v>29</v>
      </c>
      <c r="H846" s="171">
        <v>0</v>
      </c>
      <c r="I846" s="171">
        <v>0</v>
      </c>
      <c r="J846" s="171" t="s">
        <v>3406</v>
      </c>
      <c r="K846" s="171" t="s">
        <v>3407</v>
      </c>
      <c r="L846" s="171" t="s">
        <v>6171</v>
      </c>
      <c r="M846" s="171" t="s">
        <v>1697</v>
      </c>
      <c r="N846" s="171" t="s">
        <v>3408</v>
      </c>
      <c r="O846" s="171">
        <v>0</v>
      </c>
      <c r="P846" s="171">
        <v>0</v>
      </c>
      <c r="Q846" s="171">
        <v>91001</v>
      </c>
      <c r="R846" s="171" t="s">
        <v>2875</v>
      </c>
      <c r="S846" s="172">
        <v>39581</v>
      </c>
      <c r="T846" s="171">
        <v>7390</v>
      </c>
      <c r="U846" s="173">
        <v>4840890</v>
      </c>
      <c r="V846" s="173">
        <v>4840890</v>
      </c>
      <c r="W846" s="174">
        <v>44255</v>
      </c>
      <c r="X846" s="175" t="s">
        <v>7879</v>
      </c>
      <c r="Y846" s="175" t="s">
        <v>7880</v>
      </c>
      <c r="Z846" s="175" t="s">
        <v>7993</v>
      </c>
    </row>
    <row r="847" spans="1:26" s="187" customFormat="1" ht="24.75" customHeight="1" x14ac:dyDescent="0.2">
      <c r="A847" s="171" t="s">
        <v>8508</v>
      </c>
      <c r="B847" s="175">
        <v>692551001</v>
      </c>
      <c r="C847" s="171" t="s">
        <v>2854</v>
      </c>
      <c r="D847" s="171" t="s">
        <v>2871</v>
      </c>
      <c r="E847" s="171" t="s">
        <v>27</v>
      </c>
      <c r="F847" s="171" t="s">
        <v>2872</v>
      </c>
      <c r="G847" s="171" t="s">
        <v>29</v>
      </c>
      <c r="H847" s="171">
        <v>0</v>
      </c>
      <c r="I847" s="171">
        <v>0</v>
      </c>
      <c r="J847" s="171" t="s">
        <v>3425</v>
      </c>
      <c r="K847" s="171" t="s">
        <v>6455</v>
      </c>
      <c r="L847" s="171" t="s">
        <v>50</v>
      </c>
      <c r="M847" s="171" t="s">
        <v>3427</v>
      </c>
      <c r="N847" s="171" t="s">
        <v>3426</v>
      </c>
      <c r="O847" s="171" t="s">
        <v>6454</v>
      </c>
      <c r="P847" s="171">
        <v>0</v>
      </c>
      <c r="Q847" s="171">
        <v>91001</v>
      </c>
      <c r="R847" s="171" t="s">
        <v>3269</v>
      </c>
      <c r="S847" s="172">
        <v>39612</v>
      </c>
      <c r="T847" s="171">
        <v>7395</v>
      </c>
      <c r="U847" s="173">
        <v>9730256</v>
      </c>
      <c r="V847" s="173">
        <v>19460512</v>
      </c>
      <c r="W847" s="174">
        <v>44255</v>
      </c>
      <c r="X847" s="175" t="s">
        <v>7879</v>
      </c>
      <c r="Y847" s="175" t="s">
        <v>7880</v>
      </c>
      <c r="Z847" s="175" t="s">
        <v>7994</v>
      </c>
    </row>
    <row r="848" spans="1:26" s="187" customFormat="1" ht="24.75" customHeight="1" x14ac:dyDescent="0.2">
      <c r="A848" s="171" t="s">
        <v>8509</v>
      </c>
      <c r="B848" s="175">
        <v>690901005</v>
      </c>
      <c r="C848" s="171" t="s">
        <v>2854</v>
      </c>
      <c r="D848" s="171" t="s">
        <v>2871</v>
      </c>
      <c r="E848" s="171" t="s">
        <v>27</v>
      </c>
      <c r="F848" s="171" t="s">
        <v>2872</v>
      </c>
      <c r="G848" s="171" t="s">
        <v>29</v>
      </c>
      <c r="H848" s="171">
        <v>0</v>
      </c>
      <c r="I848" s="171">
        <v>0</v>
      </c>
      <c r="J848" s="171" t="s">
        <v>3932</v>
      </c>
      <c r="K848" s="171" t="s">
        <v>3933</v>
      </c>
      <c r="L848" s="171" t="s">
        <v>6170</v>
      </c>
      <c r="M848" s="171" t="s">
        <v>3934</v>
      </c>
      <c r="N848" s="171">
        <v>0</v>
      </c>
      <c r="O848" s="171">
        <v>0</v>
      </c>
      <c r="P848" s="171">
        <v>0</v>
      </c>
      <c r="Q848" s="171">
        <v>91001</v>
      </c>
      <c r="R848" s="171" t="s">
        <v>2875</v>
      </c>
      <c r="S848" s="172">
        <v>39912</v>
      </c>
      <c r="T848" s="171">
        <v>7411</v>
      </c>
      <c r="U848" s="173">
        <v>5008220</v>
      </c>
      <c r="V848" s="173">
        <v>5153470</v>
      </c>
      <c r="W848" s="174">
        <v>44255</v>
      </c>
      <c r="X848" s="175" t="s">
        <v>7879</v>
      </c>
      <c r="Y848" s="175" t="s">
        <v>7880</v>
      </c>
      <c r="Z848" s="175" t="s">
        <v>7934</v>
      </c>
    </row>
    <row r="849" spans="1:26" s="187" customFormat="1" ht="24.75" customHeight="1" x14ac:dyDescent="0.2">
      <c r="A849" s="171" t="s">
        <v>8510</v>
      </c>
      <c r="B849" s="175" t="s">
        <v>7821</v>
      </c>
      <c r="C849" s="171" t="s">
        <v>1566</v>
      </c>
      <c r="D849" s="171" t="s">
        <v>2708</v>
      </c>
      <c r="E849" s="171" t="s">
        <v>7614</v>
      </c>
      <c r="F849" s="171" t="s">
        <v>6112</v>
      </c>
      <c r="G849" s="171" t="s">
        <v>2709</v>
      </c>
      <c r="H849" s="171" t="s">
        <v>2710</v>
      </c>
      <c r="I849" s="171" t="s">
        <v>2711</v>
      </c>
      <c r="J849" s="171" t="s">
        <v>2712</v>
      </c>
      <c r="K849" s="171" t="s">
        <v>2714</v>
      </c>
      <c r="L849" s="171" t="s">
        <v>6167</v>
      </c>
      <c r="M849" s="171" t="s">
        <v>1833</v>
      </c>
      <c r="N849" s="171" t="s">
        <v>2715</v>
      </c>
      <c r="O849" s="171" t="s">
        <v>2713</v>
      </c>
      <c r="P849" s="171">
        <v>0</v>
      </c>
      <c r="Q849" s="171">
        <v>93401</v>
      </c>
      <c r="R849" s="171" t="s">
        <v>7587</v>
      </c>
      <c r="S849" s="172">
        <v>39938</v>
      </c>
      <c r="T849" s="171">
        <v>7412</v>
      </c>
      <c r="U849" s="173">
        <v>11585280</v>
      </c>
      <c r="V849" s="173">
        <v>32928676</v>
      </c>
      <c r="W849" s="174">
        <v>44255</v>
      </c>
      <c r="X849" s="175" t="s">
        <v>7879</v>
      </c>
      <c r="Y849" s="175" t="s">
        <v>7880</v>
      </c>
      <c r="Z849" s="175" t="s">
        <v>7882</v>
      </c>
    </row>
    <row r="850" spans="1:26" s="187" customFormat="1" ht="24.75" customHeight="1" x14ac:dyDescent="0.2">
      <c r="A850" s="171" t="s">
        <v>8511</v>
      </c>
      <c r="B850" s="175">
        <v>690712008</v>
      </c>
      <c r="C850" s="171" t="s">
        <v>3842</v>
      </c>
      <c r="D850" s="171" t="s">
        <v>3843</v>
      </c>
      <c r="E850" s="171" t="s">
        <v>1700</v>
      </c>
      <c r="F850" s="171" t="s">
        <v>3844</v>
      </c>
      <c r="G850" s="171" t="s">
        <v>29</v>
      </c>
      <c r="H850" s="171">
        <v>0</v>
      </c>
      <c r="I850" s="171">
        <v>0</v>
      </c>
      <c r="J850" s="171" t="s">
        <v>3845</v>
      </c>
      <c r="K850" s="171" t="s">
        <v>3847</v>
      </c>
      <c r="L850" s="171" t="s">
        <v>50</v>
      </c>
      <c r="M850" s="171" t="s">
        <v>3849</v>
      </c>
      <c r="N850" s="171" t="s">
        <v>3848</v>
      </c>
      <c r="O850" s="171" t="s">
        <v>3846</v>
      </c>
      <c r="P850" s="171">
        <v>0</v>
      </c>
      <c r="Q850" s="171">
        <v>91001</v>
      </c>
      <c r="R850" s="171" t="s">
        <v>3850</v>
      </c>
      <c r="S850" s="172">
        <v>40057</v>
      </c>
      <c r="T850" s="171">
        <v>7418</v>
      </c>
      <c r="U850" s="173">
        <v>7154600</v>
      </c>
      <c r="V850" s="173">
        <v>7362100</v>
      </c>
      <c r="W850" s="174">
        <v>44255</v>
      </c>
      <c r="X850" s="175" t="s">
        <v>7879</v>
      </c>
      <c r="Y850" s="175" t="s">
        <v>7880</v>
      </c>
      <c r="Z850" s="175" t="s">
        <v>7931</v>
      </c>
    </row>
    <row r="851" spans="1:26" s="187" customFormat="1" ht="24.75" customHeight="1" x14ac:dyDescent="0.2">
      <c r="A851" s="171" t="s">
        <v>8512</v>
      </c>
      <c r="B851" s="175">
        <v>690612003</v>
      </c>
      <c r="C851" s="171" t="s">
        <v>2854</v>
      </c>
      <c r="D851" s="171" t="s">
        <v>633</v>
      </c>
      <c r="E851" s="171" t="s">
        <v>27</v>
      </c>
      <c r="F851" s="171" t="s">
        <v>634</v>
      </c>
      <c r="G851" s="171" t="s">
        <v>29</v>
      </c>
      <c r="H851" s="171">
        <v>0</v>
      </c>
      <c r="I851" s="171">
        <v>0</v>
      </c>
      <c r="J851" s="171" t="s">
        <v>3571</v>
      </c>
      <c r="K851" s="171" t="s">
        <v>3573</v>
      </c>
      <c r="L851" s="171" t="s">
        <v>630</v>
      </c>
      <c r="M851" s="171">
        <v>0</v>
      </c>
      <c r="N851" s="171" t="s">
        <v>3574</v>
      </c>
      <c r="O851" s="171" t="s">
        <v>3572</v>
      </c>
      <c r="P851" s="171">
        <v>0</v>
      </c>
      <c r="Q851" s="171">
        <v>91001</v>
      </c>
      <c r="R851" s="171" t="s">
        <v>2875</v>
      </c>
      <c r="S851" s="172">
        <v>40190</v>
      </c>
      <c r="T851" s="171">
        <v>7423</v>
      </c>
      <c r="U851" s="173">
        <v>0</v>
      </c>
      <c r="V851" s="173">
        <v>2861840</v>
      </c>
      <c r="W851" s="174">
        <v>44255</v>
      </c>
      <c r="X851" s="175" t="s">
        <v>7879</v>
      </c>
      <c r="Y851" s="175" t="s">
        <v>7880</v>
      </c>
      <c r="Z851" s="175" t="s">
        <v>8028</v>
      </c>
    </row>
    <row r="852" spans="1:26" s="187" customFormat="1" ht="24.75" customHeight="1" x14ac:dyDescent="0.2">
      <c r="A852" s="171" t="s">
        <v>8513</v>
      </c>
      <c r="B852" s="175">
        <v>692665007</v>
      </c>
      <c r="C852" s="171" t="s">
        <v>2854</v>
      </c>
      <c r="D852" s="171" t="s">
        <v>633</v>
      </c>
      <c r="E852" s="171" t="s">
        <v>27</v>
      </c>
      <c r="F852" s="171" t="s">
        <v>634</v>
      </c>
      <c r="G852" s="171" t="s">
        <v>29</v>
      </c>
      <c r="H852" s="171">
        <v>0</v>
      </c>
      <c r="I852" s="171">
        <v>0</v>
      </c>
      <c r="J852" s="171" t="s">
        <v>3053</v>
      </c>
      <c r="K852" s="171" t="s">
        <v>6196</v>
      </c>
      <c r="L852" s="171" t="s">
        <v>6168</v>
      </c>
      <c r="M852" s="171" t="s">
        <v>3054</v>
      </c>
      <c r="N852" s="171" t="s">
        <v>6308</v>
      </c>
      <c r="O852" s="171" t="s">
        <v>6309</v>
      </c>
      <c r="P852" s="171">
        <v>0</v>
      </c>
      <c r="Q852" s="171">
        <v>91001</v>
      </c>
      <c r="R852" s="171" t="s">
        <v>2875</v>
      </c>
      <c r="S852" s="172">
        <v>40249</v>
      </c>
      <c r="T852" s="171">
        <v>7425</v>
      </c>
      <c r="U852" s="173">
        <v>3262498</v>
      </c>
      <c r="V852" s="173">
        <v>3357118</v>
      </c>
      <c r="W852" s="174">
        <v>44255</v>
      </c>
      <c r="X852" s="175" t="s">
        <v>7879</v>
      </c>
      <c r="Y852" s="175" t="s">
        <v>7880</v>
      </c>
      <c r="Z852" s="175" t="s">
        <v>8057</v>
      </c>
    </row>
    <row r="853" spans="1:26" s="187" customFormat="1" ht="24.75" customHeight="1" x14ac:dyDescent="0.2">
      <c r="A853" s="171" t="s">
        <v>8514</v>
      </c>
      <c r="B853" s="175">
        <v>692012003</v>
      </c>
      <c r="C853" s="171" t="s">
        <v>2854</v>
      </c>
      <c r="D853" s="171" t="s">
        <v>2871</v>
      </c>
      <c r="E853" s="171" t="s">
        <v>27</v>
      </c>
      <c r="F853" s="171" t="s">
        <v>2872</v>
      </c>
      <c r="G853" s="171" t="s">
        <v>29</v>
      </c>
      <c r="H853" s="171">
        <v>0</v>
      </c>
      <c r="I853" s="171">
        <v>0</v>
      </c>
      <c r="J853" s="171" t="s">
        <v>3617</v>
      </c>
      <c r="K853" s="171" t="s">
        <v>3618</v>
      </c>
      <c r="L853" s="171" t="s">
        <v>6172</v>
      </c>
      <c r="M853" s="171" t="s">
        <v>3619</v>
      </c>
      <c r="N853" s="171" t="s">
        <v>6587</v>
      </c>
      <c r="O853" s="171">
        <v>0</v>
      </c>
      <c r="P853" s="171">
        <v>0</v>
      </c>
      <c r="Q853" s="171">
        <v>91001</v>
      </c>
      <c r="R853" s="171" t="s">
        <v>3046</v>
      </c>
      <c r="S853" s="172">
        <v>40500</v>
      </c>
      <c r="T853" s="171">
        <v>7436</v>
      </c>
      <c r="U853" s="173">
        <v>4893746</v>
      </c>
      <c r="V853" s="173">
        <v>9787492</v>
      </c>
      <c r="W853" s="174">
        <v>44255</v>
      </c>
      <c r="X853" s="175" t="s">
        <v>7879</v>
      </c>
      <c r="Y853" s="175" t="s">
        <v>7880</v>
      </c>
      <c r="Z853" s="175" t="s">
        <v>7924</v>
      </c>
    </row>
    <row r="854" spans="1:26" s="187" customFormat="1" ht="24.75" customHeight="1" x14ac:dyDescent="0.2">
      <c r="A854" s="171" t="s">
        <v>8515</v>
      </c>
      <c r="B854" s="175">
        <v>712341009</v>
      </c>
      <c r="C854" s="171" t="s">
        <v>81</v>
      </c>
      <c r="D854" s="171" t="s">
        <v>1244</v>
      </c>
      <c r="E854" s="171" t="s">
        <v>7606</v>
      </c>
      <c r="F854" s="171" t="s">
        <v>1245</v>
      </c>
      <c r="G854" s="171" t="s">
        <v>1247</v>
      </c>
      <c r="H854" s="171" t="s">
        <v>1246</v>
      </c>
      <c r="I854" s="171" t="s">
        <v>1248</v>
      </c>
      <c r="J854" s="171" t="s">
        <v>1249</v>
      </c>
      <c r="K854" s="171" t="s">
        <v>1250</v>
      </c>
      <c r="L854" s="171" t="s">
        <v>50</v>
      </c>
      <c r="M854" s="171" t="s">
        <v>1250</v>
      </c>
      <c r="N854" s="171" t="s">
        <v>1251</v>
      </c>
      <c r="O854" s="171" t="s">
        <v>1252</v>
      </c>
      <c r="P854" s="171">
        <v>0</v>
      </c>
      <c r="Q854" s="171">
        <v>93401</v>
      </c>
      <c r="R854" s="171" t="s">
        <v>7595</v>
      </c>
      <c r="S854" s="172">
        <v>40745</v>
      </c>
      <c r="T854" s="171">
        <v>7446</v>
      </c>
      <c r="U854" s="173">
        <v>18919176</v>
      </c>
      <c r="V854" s="173">
        <v>38159016</v>
      </c>
      <c r="W854" s="174">
        <v>44255</v>
      </c>
      <c r="X854" s="175" t="s">
        <v>7879</v>
      </c>
      <c r="Y854" s="175" t="s">
        <v>7880</v>
      </c>
      <c r="Z854" s="175" t="s">
        <v>7961</v>
      </c>
    </row>
    <row r="855" spans="1:26" s="187" customFormat="1" ht="24.75" customHeight="1" x14ac:dyDescent="0.2">
      <c r="A855" s="171" t="s">
        <v>8516</v>
      </c>
      <c r="B855" s="175">
        <v>692313003</v>
      </c>
      <c r="C855" s="171" t="s">
        <v>2854</v>
      </c>
      <c r="D855" s="171" t="s">
        <v>2871</v>
      </c>
      <c r="E855" s="171" t="s">
        <v>27</v>
      </c>
      <c r="F855" s="171" t="s">
        <v>2872</v>
      </c>
      <c r="G855" s="171" t="s">
        <v>29</v>
      </c>
      <c r="H855" s="171">
        <v>0</v>
      </c>
      <c r="I855" s="171">
        <v>0</v>
      </c>
      <c r="J855" s="171" t="s">
        <v>6414</v>
      </c>
      <c r="K855" s="171" t="s">
        <v>3609</v>
      </c>
      <c r="L855" s="171" t="s">
        <v>6166</v>
      </c>
      <c r="M855" s="171" t="s">
        <v>3610</v>
      </c>
      <c r="N855" s="171" t="s">
        <v>6415</v>
      </c>
      <c r="O855" s="171" t="s">
        <v>6416</v>
      </c>
      <c r="P855" s="171">
        <v>0</v>
      </c>
      <c r="Q855" s="171">
        <v>91001</v>
      </c>
      <c r="R855" s="171" t="s">
        <v>2875</v>
      </c>
      <c r="S855" s="172">
        <v>40683</v>
      </c>
      <c r="T855" s="171">
        <v>7450</v>
      </c>
      <c r="U855" s="173">
        <v>21828943</v>
      </c>
      <c r="V855" s="173">
        <v>29638141</v>
      </c>
      <c r="W855" s="174">
        <v>44255</v>
      </c>
      <c r="X855" s="175" t="s">
        <v>7879</v>
      </c>
      <c r="Y855" s="175" t="s">
        <v>7880</v>
      </c>
      <c r="Z855" s="175" t="s">
        <v>8091</v>
      </c>
    </row>
    <row r="856" spans="1:26" s="187" customFormat="1" ht="24.75" customHeight="1" x14ac:dyDescent="0.2">
      <c r="A856" s="171" t="s">
        <v>8517</v>
      </c>
      <c r="B856" s="175">
        <v>691408000</v>
      </c>
      <c r="C856" s="171" t="s">
        <v>3960</v>
      </c>
      <c r="D856" s="171" t="s">
        <v>2871</v>
      </c>
      <c r="E856" s="171" t="s">
        <v>27</v>
      </c>
      <c r="F856" s="171" t="s">
        <v>2872</v>
      </c>
      <c r="G856" s="171" t="s">
        <v>29</v>
      </c>
      <c r="H856" s="171">
        <v>0</v>
      </c>
      <c r="I856" s="171">
        <v>0</v>
      </c>
      <c r="J856" s="171" t="s">
        <v>3961</v>
      </c>
      <c r="K856" s="171" t="s">
        <v>6207</v>
      </c>
      <c r="L856" s="171" t="s">
        <v>6168</v>
      </c>
      <c r="M856" s="171" t="s">
        <v>3963</v>
      </c>
      <c r="N856" s="171" t="s">
        <v>6306</v>
      </c>
      <c r="O856" s="171" t="s">
        <v>3962</v>
      </c>
      <c r="P856" s="171">
        <v>0</v>
      </c>
      <c r="Q856" s="171">
        <v>91001</v>
      </c>
      <c r="R856" s="171" t="s">
        <v>2875</v>
      </c>
      <c r="S856" s="172">
        <v>40764</v>
      </c>
      <c r="T856" s="171">
        <v>7451</v>
      </c>
      <c r="U856" s="173">
        <v>4893746</v>
      </c>
      <c r="V856" s="173">
        <v>5035676</v>
      </c>
      <c r="W856" s="174">
        <v>44255</v>
      </c>
      <c r="X856" s="175" t="s">
        <v>7879</v>
      </c>
      <c r="Y856" s="175" t="s">
        <v>7880</v>
      </c>
      <c r="Z856" s="175" t="s">
        <v>8088</v>
      </c>
    </row>
    <row r="857" spans="1:26" s="187" customFormat="1" ht="24.75" customHeight="1" x14ac:dyDescent="0.2">
      <c r="A857" s="171" t="s">
        <v>8518</v>
      </c>
      <c r="B857" s="175">
        <v>650401387</v>
      </c>
      <c r="C857" s="171" t="s">
        <v>5354</v>
      </c>
      <c r="D857" s="171" t="s">
        <v>5406</v>
      </c>
      <c r="E857" s="171" t="s">
        <v>7633</v>
      </c>
      <c r="F857" s="171" t="s">
        <v>5366</v>
      </c>
      <c r="G857" s="171" t="s">
        <v>7634</v>
      </c>
      <c r="H857" s="171" t="s">
        <v>5367</v>
      </c>
      <c r="I857" s="171" t="s">
        <v>7635</v>
      </c>
      <c r="J857" s="171" t="s">
        <v>7637</v>
      </c>
      <c r="K857" s="171" t="s">
        <v>5407</v>
      </c>
      <c r="L857" s="171" t="s">
        <v>50</v>
      </c>
      <c r="M857" s="171" t="s">
        <v>5409</v>
      </c>
      <c r="N857" s="171" t="s">
        <v>5408</v>
      </c>
      <c r="O857" s="171">
        <v>0</v>
      </c>
      <c r="P857" s="171">
        <v>0</v>
      </c>
      <c r="Q857" s="171" t="s">
        <v>1217</v>
      </c>
      <c r="R857" s="171" t="s">
        <v>7636</v>
      </c>
      <c r="S857" s="172">
        <v>40793</v>
      </c>
      <c r="T857" s="171">
        <v>7452</v>
      </c>
      <c r="U857" s="173">
        <v>17923784</v>
      </c>
      <c r="V857" s="173">
        <v>29515040</v>
      </c>
      <c r="W857" s="174">
        <v>44255</v>
      </c>
      <c r="X857" s="175" t="s">
        <v>7879</v>
      </c>
      <c r="Y857" s="175" t="s">
        <v>7880</v>
      </c>
      <c r="Z857" s="175" t="s">
        <v>8016</v>
      </c>
    </row>
    <row r="858" spans="1:26" s="187" customFormat="1" ht="24.75" customHeight="1" x14ac:dyDescent="0.2">
      <c r="A858" s="171" t="s">
        <v>8519</v>
      </c>
      <c r="B858" s="175" t="s">
        <v>7843</v>
      </c>
      <c r="C858" s="171" t="s">
        <v>2854</v>
      </c>
      <c r="D858" s="171" t="s">
        <v>2871</v>
      </c>
      <c r="E858" s="171" t="s">
        <v>27</v>
      </c>
      <c r="F858" s="171" t="s">
        <v>2872</v>
      </c>
      <c r="G858" s="171" t="s">
        <v>29</v>
      </c>
      <c r="H858" s="171">
        <v>0</v>
      </c>
      <c r="I858" s="171">
        <v>0</v>
      </c>
      <c r="J858" s="171" t="s">
        <v>3639</v>
      </c>
      <c r="K858" s="171" t="s">
        <v>3640</v>
      </c>
      <c r="L858" s="171" t="s">
        <v>50</v>
      </c>
      <c r="M858" s="171" t="s">
        <v>2411</v>
      </c>
      <c r="N858" s="171" t="s">
        <v>3641</v>
      </c>
      <c r="O858" s="171">
        <v>0</v>
      </c>
      <c r="P858" s="171">
        <v>0</v>
      </c>
      <c r="Q858" s="171">
        <v>91001</v>
      </c>
      <c r="R858" s="171" t="s">
        <v>3642</v>
      </c>
      <c r="S858" s="172">
        <v>40875</v>
      </c>
      <c r="T858" s="171">
        <v>7458</v>
      </c>
      <c r="U858" s="173">
        <v>5008220</v>
      </c>
      <c r="V858" s="173">
        <v>10016440</v>
      </c>
      <c r="W858" s="174">
        <v>44255</v>
      </c>
      <c r="X858" s="175" t="s">
        <v>7879</v>
      </c>
      <c r="Y858" s="175" t="s">
        <v>7880</v>
      </c>
      <c r="Z858" s="175" t="s">
        <v>7925</v>
      </c>
    </row>
    <row r="859" spans="1:26" s="187" customFormat="1" ht="24.75" customHeight="1" x14ac:dyDescent="0.2">
      <c r="A859" s="171" t="s">
        <v>8520</v>
      </c>
      <c r="B859" s="175">
        <v>650447174</v>
      </c>
      <c r="C859" s="171" t="s">
        <v>53</v>
      </c>
      <c r="D859" s="171" t="s">
        <v>565</v>
      </c>
      <c r="E859" s="171" t="s">
        <v>7628</v>
      </c>
      <c r="F859" s="171" t="s">
        <v>566</v>
      </c>
      <c r="G859" s="171" t="s">
        <v>7629</v>
      </c>
      <c r="H859" s="171" t="s">
        <v>567</v>
      </c>
      <c r="I859" s="171" t="s">
        <v>6692</v>
      </c>
      <c r="J859" s="171" t="s">
        <v>568</v>
      </c>
      <c r="K859" s="171" t="s">
        <v>6462</v>
      </c>
      <c r="L859" s="171" t="s">
        <v>6167</v>
      </c>
      <c r="M859" s="171" t="s">
        <v>569</v>
      </c>
      <c r="N859" s="171" t="s">
        <v>6463</v>
      </c>
      <c r="O859" s="171" t="s">
        <v>7630</v>
      </c>
      <c r="P859" s="171">
        <v>0</v>
      </c>
      <c r="Q859" s="171" t="s">
        <v>419</v>
      </c>
      <c r="R859" s="171" t="s">
        <v>7646</v>
      </c>
      <c r="S859" s="172">
        <v>40882</v>
      </c>
      <c r="T859" s="171">
        <v>7459</v>
      </c>
      <c r="U859" s="173">
        <v>6031690</v>
      </c>
      <c r="V859" s="173">
        <v>17546734</v>
      </c>
      <c r="W859" s="174">
        <v>44255</v>
      </c>
      <c r="X859" s="175" t="s">
        <v>7879</v>
      </c>
      <c r="Y859" s="175" t="s">
        <v>7880</v>
      </c>
      <c r="Z859" s="175" t="s">
        <v>7906</v>
      </c>
    </row>
    <row r="860" spans="1:26" s="187" customFormat="1" ht="24.75" customHeight="1" x14ac:dyDescent="0.2">
      <c r="A860" s="171" t="s">
        <v>8521</v>
      </c>
      <c r="B860" s="175">
        <v>690504006</v>
      </c>
      <c r="C860" s="171" t="s">
        <v>2854</v>
      </c>
      <c r="D860" s="171" t="s">
        <v>2871</v>
      </c>
      <c r="E860" s="171" t="s">
        <v>27</v>
      </c>
      <c r="F860" s="171" t="s">
        <v>2872</v>
      </c>
      <c r="G860" s="171" t="s">
        <v>29</v>
      </c>
      <c r="H860" s="171">
        <v>0</v>
      </c>
      <c r="I860" s="171">
        <v>0</v>
      </c>
      <c r="J860" s="171" t="s">
        <v>4132</v>
      </c>
      <c r="K860" s="171" t="s">
        <v>4133</v>
      </c>
      <c r="L860" s="171" t="s">
        <v>630</v>
      </c>
      <c r="M860" s="171" t="s">
        <v>4135</v>
      </c>
      <c r="N860" s="171" t="s">
        <v>4134</v>
      </c>
      <c r="O860" s="171">
        <v>0</v>
      </c>
      <c r="P860" s="171">
        <v>0</v>
      </c>
      <c r="Q860" s="171">
        <v>91001</v>
      </c>
      <c r="R860" s="171" t="s">
        <v>2875</v>
      </c>
      <c r="S860" s="172">
        <v>40884</v>
      </c>
      <c r="T860" s="171">
        <v>7460</v>
      </c>
      <c r="U860" s="173">
        <v>3577300</v>
      </c>
      <c r="V860" s="173">
        <v>3681050</v>
      </c>
      <c r="W860" s="174">
        <v>44255</v>
      </c>
      <c r="X860" s="175" t="s">
        <v>7879</v>
      </c>
      <c r="Y860" s="175" t="s">
        <v>7880</v>
      </c>
      <c r="Z860" s="175" t="s">
        <v>8092</v>
      </c>
    </row>
    <row r="861" spans="1:26" s="187" customFormat="1" ht="24.75" customHeight="1" x14ac:dyDescent="0.2">
      <c r="A861" s="171" t="s">
        <v>8522</v>
      </c>
      <c r="B861" s="175">
        <v>650213203</v>
      </c>
      <c r="C861" s="171" t="s">
        <v>81</v>
      </c>
      <c r="D861" s="171" t="s">
        <v>636</v>
      </c>
      <c r="E861" s="171" t="s">
        <v>5649</v>
      </c>
      <c r="F861" s="171" t="s">
        <v>637</v>
      </c>
      <c r="G861" s="171" t="s">
        <v>5650</v>
      </c>
      <c r="H861" s="171" t="s">
        <v>5651</v>
      </c>
      <c r="I861" s="171" t="s">
        <v>5652</v>
      </c>
      <c r="J861" s="171" t="s">
        <v>5653</v>
      </c>
      <c r="K861" s="171" t="s">
        <v>5654</v>
      </c>
      <c r="L861" s="171" t="s">
        <v>6171</v>
      </c>
      <c r="M861" s="171" t="s">
        <v>638</v>
      </c>
      <c r="N861" s="171">
        <v>0</v>
      </c>
      <c r="O861" s="171">
        <v>0</v>
      </c>
      <c r="P861" s="171">
        <v>0</v>
      </c>
      <c r="Q861" s="171" t="s">
        <v>419</v>
      </c>
      <c r="R861" s="171" t="s">
        <v>6991</v>
      </c>
      <c r="S861" s="172">
        <v>43174</v>
      </c>
      <c r="T861" s="171">
        <v>7462</v>
      </c>
      <c r="U861" s="173">
        <v>52440665</v>
      </c>
      <c r="V861" s="173">
        <v>71016159</v>
      </c>
      <c r="W861" s="174">
        <v>44255</v>
      </c>
      <c r="X861" s="175" t="s">
        <v>7879</v>
      </c>
      <c r="Y861" s="175" t="s">
        <v>7880</v>
      </c>
      <c r="Z861" s="175" t="s">
        <v>7914</v>
      </c>
    </row>
    <row r="862" spans="1:26" s="187" customFormat="1" ht="24.75" customHeight="1" x14ac:dyDescent="0.2">
      <c r="A862" s="171" t="s">
        <v>8522</v>
      </c>
      <c r="B862" s="175">
        <v>650213203</v>
      </c>
      <c r="C862" s="171" t="s">
        <v>81</v>
      </c>
      <c r="D862" s="171" t="s">
        <v>636</v>
      </c>
      <c r="E862" s="171" t="s">
        <v>5649</v>
      </c>
      <c r="F862" s="171" t="s">
        <v>637</v>
      </c>
      <c r="G862" s="171" t="s">
        <v>5650</v>
      </c>
      <c r="H862" s="171" t="s">
        <v>5651</v>
      </c>
      <c r="I862" s="171" t="s">
        <v>5652</v>
      </c>
      <c r="J862" s="171" t="s">
        <v>5653</v>
      </c>
      <c r="K862" s="171" t="s">
        <v>5654</v>
      </c>
      <c r="L862" s="171" t="s">
        <v>6171</v>
      </c>
      <c r="M862" s="171" t="s">
        <v>638</v>
      </c>
      <c r="N862" s="171">
        <v>0</v>
      </c>
      <c r="O862" s="171">
        <v>0</v>
      </c>
      <c r="P862" s="171">
        <v>0</v>
      </c>
      <c r="Q862" s="171" t="s">
        <v>419</v>
      </c>
      <c r="R862" s="171" t="s">
        <v>6991</v>
      </c>
      <c r="S862" s="172">
        <v>43174</v>
      </c>
      <c r="T862" s="171">
        <v>7462</v>
      </c>
      <c r="U862" s="173">
        <v>14164940</v>
      </c>
      <c r="V862" s="173">
        <v>26849132</v>
      </c>
      <c r="W862" s="174">
        <v>44255</v>
      </c>
      <c r="X862" s="175" t="s">
        <v>7879</v>
      </c>
      <c r="Y862" s="175" t="s">
        <v>7880</v>
      </c>
      <c r="Z862" s="175" t="s">
        <v>7993</v>
      </c>
    </row>
    <row r="863" spans="1:26" s="187" customFormat="1" ht="24.75" customHeight="1" x14ac:dyDescent="0.2">
      <c r="A863" s="171" t="s">
        <v>8522</v>
      </c>
      <c r="B863" s="175">
        <v>650213203</v>
      </c>
      <c r="C863" s="171" t="s">
        <v>81</v>
      </c>
      <c r="D863" s="171" t="s">
        <v>636</v>
      </c>
      <c r="E863" s="171" t="s">
        <v>5649</v>
      </c>
      <c r="F863" s="171" t="s">
        <v>637</v>
      </c>
      <c r="G863" s="171" t="s">
        <v>5650</v>
      </c>
      <c r="H863" s="171" t="s">
        <v>5651</v>
      </c>
      <c r="I863" s="171" t="s">
        <v>5652</v>
      </c>
      <c r="J863" s="171" t="s">
        <v>5653</v>
      </c>
      <c r="K863" s="171" t="s">
        <v>5654</v>
      </c>
      <c r="L863" s="171" t="s">
        <v>6171</v>
      </c>
      <c r="M863" s="171" t="s">
        <v>638</v>
      </c>
      <c r="N863" s="171">
        <v>0</v>
      </c>
      <c r="O863" s="171">
        <v>0</v>
      </c>
      <c r="P863" s="171">
        <v>0</v>
      </c>
      <c r="Q863" s="171" t="s">
        <v>419</v>
      </c>
      <c r="R863" s="171" t="s">
        <v>6991</v>
      </c>
      <c r="S863" s="172">
        <v>43174</v>
      </c>
      <c r="T863" s="171">
        <v>7462</v>
      </c>
      <c r="U863" s="173">
        <v>54355718</v>
      </c>
      <c r="V863" s="173">
        <v>86225190</v>
      </c>
      <c r="W863" s="174">
        <v>44255</v>
      </c>
      <c r="X863" s="175" t="s">
        <v>7879</v>
      </c>
      <c r="Y863" s="175" t="s">
        <v>7880</v>
      </c>
      <c r="Z863" s="175" t="s">
        <v>7899</v>
      </c>
    </row>
    <row r="864" spans="1:26" s="187" customFormat="1" ht="24.75" customHeight="1" x14ac:dyDescent="0.2">
      <c r="A864" s="171" t="s">
        <v>8523</v>
      </c>
      <c r="B864" s="175">
        <v>714555006</v>
      </c>
      <c r="C864" s="171" t="s">
        <v>81</v>
      </c>
      <c r="D864" s="171" t="s">
        <v>1207</v>
      </c>
      <c r="E864" s="171" t="s">
        <v>7407</v>
      </c>
      <c r="F864" s="171" t="s">
        <v>1208</v>
      </c>
      <c r="G864" s="171" t="s">
        <v>7408</v>
      </c>
      <c r="H864" s="171" t="s">
        <v>7409</v>
      </c>
      <c r="I864" s="171" t="s">
        <v>7418</v>
      </c>
      <c r="J864" s="171" t="s">
        <v>7419</v>
      </c>
      <c r="K864" s="171" t="s">
        <v>1209</v>
      </c>
      <c r="L864" s="171" t="s">
        <v>50</v>
      </c>
      <c r="M864" s="171" t="s">
        <v>1210</v>
      </c>
      <c r="N864" s="171">
        <v>3604100</v>
      </c>
      <c r="O864" s="171" t="s">
        <v>7410</v>
      </c>
      <c r="P864" s="171">
        <v>0</v>
      </c>
      <c r="Q864" s="171">
        <v>93401</v>
      </c>
      <c r="R864" s="171" t="s">
        <v>7411</v>
      </c>
      <c r="S864" s="172">
        <v>41012</v>
      </c>
      <c r="T864" s="171">
        <v>7463</v>
      </c>
      <c r="U864" s="173">
        <v>11483564</v>
      </c>
      <c r="V864" s="173">
        <v>16020028</v>
      </c>
      <c r="W864" s="174">
        <v>44255</v>
      </c>
      <c r="X864" s="175" t="s">
        <v>7879</v>
      </c>
      <c r="Y864" s="175" t="s">
        <v>7880</v>
      </c>
      <c r="Z864" s="175" t="s">
        <v>7948</v>
      </c>
    </row>
    <row r="865" spans="1:26" s="187" customFormat="1" ht="24.75" customHeight="1" x14ac:dyDescent="0.2">
      <c r="A865" s="171" t="s">
        <v>8524</v>
      </c>
      <c r="B865" s="175">
        <v>650587340</v>
      </c>
      <c r="C865" s="171" t="s">
        <v>1566</v>
      </c>
      <c r="D865" s="171" t="s">
        <v>1804</v>
      </c>
      <c r="E865" s="171" t="s">
        <v>7700</v>
      </c>
      <c r="F865" s="171" t="s">
        <v>1805</v>
      </c>
      <c r="G865" s="171" t="s">
        <v>7701</v>
      </c>
      <c r="H865" s="171" t="s">
        <v>1806</v>
      </c>
      <c r="I865" s="171" t="s">
        <v>7702</v>
      </c>
      <c r="J865" s="171" t="s">
        <v>1807</v>
      </c>
      <c r="K865" s="171" t="s">
        <v>8197</v>
      </c>
      <c r="L865" s="171" t="s">
        <v>51</v>
      </c>
      <c r="M865" s="171" t="s">
        <v>1430</v>
      </c>
      <c r="N865" s="171">
        <v>0</v>
      </c>
      <c r="O865" s="171" t="s">
        <v>1808</v>
      </c>
      <c r="P865" s="171">
        <v>0</v>
      </c>
      <c r="Q865" s="171">
        <v>93401</v>
      </c>
      <c r="R865" s="171" t="s">
        <v>7691</v>
      </c>
      <c r="S865" s="172">
        <v>41340</v>
      </c>
      <c r="T865" s="171">
        <v>7473</v>
      </c>
      <c r="U865" s="173">
        <v>8208998</v>
      </c>
      <c r="V865" s="173">
        <v>16417996</v>
      </c>
      <c r="W865" s="174">
        <v>44255</v>
      </c>
      <c r="X865" s="175" t="s">
        <v>7879</v>
      </c>
      <c r="Y865" s="175" t="s">
        <v>7880</v>
      </c>
      <c r="Z865" s="175" t="s">
        <v>8012</v>
      </c>
    </row>
    <row r="866" spans="1:26" s="187" customFormat="1" ht="24.75" customHeight="1" x14ac:dyDescent="0.2">
      <c r="A866" s="171" t="s">
        <v>8524</v>
      </c>
      <c r="B866" s="175">
        <v>650587340</v>
      </c>
      <c r="C866" s="171" t="s">
        <v>1566</v>
      </c>
      <c r="D866" s="171" t="s">
        <v>1804</v>
      </c>
      <c r="E866" s="171" t="s">
        <v>7700</v>
      </c>
      <c r="F866" s="171" t="s">
        <v>1805</v>
      </c>
      <c r="G866" s="171" t="s">
        <v>7701</v>
      </c>
      <c r="H866" s="171" t="s">
        <v>1806</v>
      </c>
      <c r="I866" s="171" t="s">
        <v>7702</v>
      </c>
      <c r="J866" s="171" t="s">
        <v>1807</v>
      </c>
      <c r="K866" s="171" t="s">
        <v>8197</v>
      </c>
      <c r="L866" s="171" t="s">
        <v>51</v>
      </c>
      <c r="M866" s="171" t="s">
        <v>1430</v>
      </c>
      <c r="N866" s="171">
        <v>0</v>
      </c>
      <c r="O866" s="171" t="s">
        <v>1808</v>
      </c>
      <c r="P866" s="171">
        <v>0</v>
      </c>
      <c r="Q866" s="171">
        <v>93401</v>
      </c>
      <c r="R866" s="171" t="s">
        <v>7691</v>
      </c>
      <c r="S866" s="172">
        <v>41340</v>
      </c>
      <c r="T866" s="171">
        <v>7473</v>
      </c>
      <c r="U866" s="173">
        <v>29389239</v>
      </c>
      <c r="V866" s="173">
        <v>29389239</v>
      </c>
      <c r="W866" s="174">
        <v>44255</v>
      </c>
      <c r="X866" s="175" t="s">
        <v>7879</v>
      </c>
      <c r="Y866" s="175" t="s">
        <v>7880</v>
      </c>
      <c r="Z866" s="175" t="s">
        <v>7907</v>
      </c>
    </row>
    <row r="867" spans="1:26" s="187" customFormat="1" ht="24.75" customHeight="1" x14ac:dyDescent="0.2">
      <c r="A867" s="171" t="s">
        <v>8524</v>
      </c>
      <c r="B867" s="175">
        <v>650587340</v>
      </c>
      <c r="C867" s="171" t="s">
        <v>1566</v>
      </c>
      <c r="D867" s="171" t="s">
        <v>1804</v>
      </c>
      <c r="E867" s="171" t="s">
        <v>7700</v>
      </c>
      <c r="F867" s="171" t="s">
        <v>1805</v>
      </c>
      <c r="G867" s="171" t="s">
        <v>7701</v>
      </c>
      <c r="H867" s="171" t="s">
        <v>1806</v>
      </c>
      <c r="I867" s="171" t="s">
        <v>7702</v>
      </c>
      <c r="J867" s="171" t="s">
        <v>1807</v>
      </c>
      <c r="K867" s="171" t="s">
        <v>8197</v>
      </c>
      <c r="L867" s="171" t="s">
        <v>51</v>
      </c>
      <c r="M867" s="171" t="s">
        <v>1430</v>
      </c>
      <c r="N867" s="171">
        <v>0</v>
      </c>
      <c r="O867" s="171" t="s">
        <v>1808</v>
      </c>
      <c r="P867" s="171">
        <v>0</v>
      </c>
      <c r="Q867" s="171">
        <v>93401</v>
      </c>
      <c r="R867" s="171" t="s">
        <v>7691</v>
      </c>
      <c r="S867" s="172">
        <v>41340</v>
      </c>
      <c r="T867" s="171">
        <v>7473</v>
      </c>
      <c r="U867" s="173">
        <v>3454710</v>
      </c>
      <c r="V867" s="173">
        <v>7223484</v>
      </c>
      <c r="W867" s="174">
        <v>44255</v>
      </c>
      <c r="X867" s="175" t="s">
        <v>7879</v>
      </c>
      <c r="Y867" s="175" t="s">
        <v>7880</v>
      </c>
      <c r="Z867" s="175" t="s">
        <v>230</v>
      </c>
    </row>
    <row r="868" spans="1:26" s="187" customFormat="1" ht="24.75" customHeight="1" x14ac:dyDescent="0.2">
      <c r="A868" s="171" t="s">
        <v>8524</v>
      </c>
      <c r="B868" s="175">
        <v>650587340</v>
      </c>
      <c r="C868" s="171" t="s">
        <v>1566</v>
      </c>
      <c r="D868" s="171" t="s">
        <v>1804</v>
      </c>
      <c r="E868" s="171" t="s">
        <v>7700</v>
      </c>
      <c r="F868" s="171" t="s">
        <v>1805</v>
      </c>
      <c r="G868" s="171" t="s">
        <v>7701</v>
      </c>
      <c r="H868" s="171" t="s">
        <v>1806</v>
      </c>
      <c r="I868" s="171" t="s">
        <v>7702</v>
      </c>
      <c r="J868" s="171" t="s">
        <v>1807</v>
      </c>
      <c r="K868" s="171" t="s">
        <v>8197</v>
      </c>
      <c r="L868" s="171" t="s">
        <v>51</v>
      </c>
      <c r="M868" s="171" t="s">
        <v>1430</v>
      </c>
      <c r="N868" s="171">
        <v>0</v>
      </c>
      <c r="O868" s="171" t="s">
        <v>1808</v>
      </c>
      <c r="P868" s="171">
        <v>0</v>
      </c>
      <c r="Q868" s="171">
        <v>93401</v>
      </c>
      <c r="R868" s="171" t="s">
        <v>7691</v>
      </c>
      <c r="S868" s="172">
        <v>41340</v>
      </c>
      <c r="T868" s="171">
        <v>7473</v>
      </c>
      <c r="U868" s="173">
        <v>18880695</v>
      </c>
      <c r="V868" s="173">
        <v>38582289</v>
      </c>
      <c r="W868" s="174">
        <v>44255</v>
      </c>
      <c r="X868" s="175" t="s">
        <v>7879</v>
      </c>
      <c r="Y868" s="175" t="s">
        <v>7880</v>
      </c>
      <c r="Z868" s="175" t="s">
        <v>7900</v>
      </c>
    </row>
    <row r="869" spans="1:26" s="187" customFormat="1" ht="24.75" customHeight="1" x14ac:dyDescent="0.2">
      <c r="A869" s="171" t="s">
        <v>8524</v>
      </c>
      <c r="B869" s="175">
        <v>650587340</v>
      </c>
      <c r="C869" s="171" t="s">
        <v>1566</v>
      </c>
      <c r="D869" s="171" t="s">
        <v>1804</v>
      </c>
      <c r="E869" s="171" t="s">
        <v>7700</v>
      </c>
      <c r="F869" s="171" t="s">
        <v>1805</v>
      </c>
      <c r="G869" s="171" t="s">
        <v>7701</v>
      </c>
      <c r="H869" s="171" t="s">
        <v>1806</v>
      </c>
      <c r="I869" s="171" t="s">
        <v>7702</v>
      </c>
      <c r="J869" s="171" t="s">
        <v>1807</v>
      </c>
      <c r="K869" s="171" t="s">
        <v>8197</v>
      </c>
      <c r="L869" s="171" t="s">
        <v>51</v>
      </c>
      <c r="M869" s="171" t="s">
        <v>1430</v>
      </c>
      <c r="N869" s="171">
        <v>0</v>
      </c>
      <c r="O869" s="171" t="s">
        <v>1808</v>
      </c>
      <c r="P869" s="171">
        <v>0</v>
      </c>
      <c r="Q869" s="171">
        <v>93401</v>
      </c>
      <c r="R869" s="171" t="s">
        <v>7691</v>
      </c>
      <c r="S869" s="172">
        <v>41340</v>
      </c>
      <c r="T869" s="171">
        <v>7473</v>
      </c>
      <c r="U869" s="173">
        <v>2355484</v>
      </c>
      <c r="V869" s="173">
        <v>4710968</v>
      </c>
      <c r="W869" s="174">
        <v>44255</v>
      </c>
      <c r="X869" s="175" t="s">
        <v>7879</v>
      </c>
      <c r="Y869" s="175" t="s">
        <v>7880</v>
      </c>
      <c r="Z869" s="175" t="s">
        <v>8093</v>
      </c>
    </row>
    <row r="870" spans="1:26" s="187" customFormat="1" ht="24.75" customHeight="1" x14ac:dyDescent="0.2">
      <c r="A870" s="171" t="s">
        <v>8524</v>
      </c>
      <c r="B870" s="175">
        <v>650587340</v>
      </c>
      <c r="C870" s="171" t="s">
        <v>1566</v>
      </c>
      <c r="D870" s="171" t="s">
        <v>1804</v>
      </c>
      <c r="E870" s="171" t="s">
        <v>7700</v>
      </c>
      <c r="F870" s="171" t="s">
        <v>1805</v>
      </c>
      <c r="G870" s="171" t="s">
        <v>7701</v>
      </c>
      <c r="H870" s="171" t="s">
        <v>1806</v>
      </c>
      <c r="I870" s="171" t="s">
        <v>7702</v>
      </c>
      <c r="J870" s="171" t="s">
        <v>1807</v>
      </c>
      <c r="K870" s="171" t="s">
        <v>8197</v>
      </c>
      <c r="L870" s="171" t="s">
        <v>51</v>
      </c>
      <c r="M870" s="171" t="s">
        <v>1430</v>
      </c>
      <c r="N870" s="171">
        <v>0</v>
      </c>
      <c r="O870" s="171" t="s">
        <v>1808</v>
      </c>
      <c r="P870" s="171">
        <v>0</v>
      </c>
      <c r="Q870" s="171">
        <v>93401</v>
      </c>
      <c r="R870" s="171" t="s">
        <v>7691</v>
      </c>
      <c r="S870" s="172">
        <v>41340</v>
      </c>
      <c r="T870" s="171">
        <v>7473</v>
      </c>
      <c r="U870" s="173">
        <v>16450063</v>
      </c>
      <c r="V870" s="173">
        <v>33265682</v>
      </c>
      <c r="W870" s="174">
        <v>44255</v>
      </c>
      <c r="X870" s="175" t="s">
        <v>7879</v>
      </c>
      <c r="Y870" s="175" t="s">
        <v>7880</v>
      </c>
      <c r="Z870" s="175" t="s">
        <v>7892</v>
      </c>
    </row>
    <row r="871" spans="1:26" s="187" customFormat="1" ht="24.75" customHeight="1" x14ac:dyDescent="0.2">
      <c r="A871" s="171" t="s">
        <v>8524</v>
      </c>
      <c r="B871" s="175">
        <v>650587340</v>
      </c>
      <c r="C871" s="171" t="s">
        <v>1566</v>
      </c>
      <c r="D871" s="171" t="s">
        <v>1804</v>
      </c>
      <c r="E871" s="171" t="s">
        <v>7700</v>
      </c>
      <c r="F871" s="171" t="s">
        <v>1805</v>
      </c>
      <c r="G871" s="171" t="s">
        <v>7701</v>
      </c>
      <c r="H871" s="171" t="s">
        <v>1806</v>
      </c>
      <c r="I871" s="171" t="s">
        <v>7702</v>
      </c>
      <c r="J871" s="171" t="s">
        <v>1807</v>
      </c>
      <c r="K871" s="171" t="s">
        <v>8197</v>
      </c>
      <c r="L871" s="171" t="s">
        <v>51</v>
      </c>
      <c r="M871" s="171" t="s">
        <v>1430</v>
      </c>
      <c r="N871" s="171">
        <v>0</v>
      </c>
      <c r="O871" s="171" t="s">
        <v>1808</v>
      </c>
      <c r="P871" s="171">
        <v>0</v>
      </c>
      <c r="Q871" s="171">
        <v>93401</v>
      </c>
      <c r="R871" s="171" t="s">
        <v>7691</v>
      </c>
      <c r="S871" s="172">
        <v>41340</v>
      </c>
      <c r="T871" s="171">
        <v>7473</v>
      </c>
      <c r="U871" s="173">
        <v>26588929</v>
      </c>
      <c r="V871" s="173">
        <v>62931602</v>
      </c>
      <c r="W871" s="174">
        <v>44255</v>
      </c>
      <c r="X871" s="175" t="s">
        <v>7879</v>
      </c>
      <c r="Y871" s="175" t="s">
        <v>7880</v>
      </c>
      <c r="Z871" s="175" t="s">
        <v>187</v>
      </c>
    </row>
    <row r="872" spans="1:26" s="187" customFormat="1" ht="24.75" customHeight="1" x14ac:dyDescent="0.2">
      <c r="A872" s="171" t="s">
        <v>8524</v>
      </c>
      <c r="B872" s="175">
        <v>650587340</v>
      </c>
      <c r="C872" s="171" t="s">
        <v>1566</v>
      </c>
      <c r="D872" s="171" t="s">
        <v>1804</v>
      </c>
      <c r="E872" s="171" t="s">
        <v>7700</v>
      </c>
      <c r="F872" s="171" t="s">
        <v>1805</v>
      </c>
      <c r="G872" s="171" t="s">
        <v>7701</v>
      </c>
      <c r="H872" s="171" t="s">
        <v>1806</v>
      </c>
      <c r="I872" s="171" t="s">
        <v>7702</v>
      </c>
      <c r="J872" s="171" t="s">
        <v>1807</v>
      </c>
      <c r="K872" s="171" t="s">
        <v>8197</v>
      </c>
      <c r="L872" s="171" t="s">
        <v>51</v>
      </c>
      <c r="M872" s="171" t="s">
        <v>1430</v>
      </c>
      <c r="N872" s="171">
        <v>0</v>
      </c>
      <c r="O872" s="171" t="s">
        <v>1808</v>
      </c>
      <c r="P872" s="171">
        <v>0</v>
      </c>
      <c r="Q872" s="171">
        <v>93401</v>
      </c>
      <c r="R872" s="171" t="s">
        <v>7691</v>
      </c>
      <c r="S872" s="172">
        <v>41340</v>
      </c>
      <c r="T872" s="171">
        <v>7473</v>
      </c>
      <c r="U872" s="173">
        <v>8657928</v>
      </c>
      <c r="V872" s="173">
        <v>29532120</v>
      </c>
      <c r="W872" s="174">
        <v>44255</v>
      </c>
      <c r="X872" s="175" t="s">
        <v>7879</v>
      </c>
      <c r="Y872" s="175" t="s">
        <v>7880</v>
      </c>
      <c r="Z872" s="175" t="s">
        <v>7941</v>
      </c>
    </row>
    <row r="873" spans="1:26" s="187" customFormat="1" ht="24.75" customHeight="1" x14ac:dyDescent="0.2">
      <c r="A873" s="171" t="s">
        <v>8524</v>
      </c>
      <c r="B873" s="175">
        <v>650587340</v>
      </c>
      <c r="C873" s="171" t="s">
        <v>1566</v>
      </c>
      <c r="D873" s="171" t="s">
        <v>1804</v>
      </c>
      <c r="E873" s="171" t="s">
        <v>7700</v>
      </c>
      <c r="F873" s="171" t="s">
        <v>1805</v>
      </c>
      <c r="G873" s="171" t="s">
        <v>7701</v>
      </c>
      <c r="H873" s="171" t="s">
        <v>1806</v>
      </c>
      <c r="I873" s="171" t="s">
        <v>7702</v>
      </c>
      <c r="J873" s="171" t="s">
        <v>1807</v>
      </c>
      <c r="K873" s="171" t="s">
        <v>8197</v>
      </c>
      <c r="L873" s="171" t="s">
        <v>51</v>
      </c>
      <c r="M873" s="171" t="s">
        <v>1430</v>
      </c>
      <c r="N873" s="171">
        <v>0</v>
      </c>
      <c r="O873" s="171" t="s">
        <v>1808</v>
      </c>
      <c r="P873" s="171">
        <v>0</v>
      </c>
      <c r="Q873" s="171">
        <v>93401</v>
      </c>
      <c r="R873" s="171" t="s">
        <v>7691</v>
      </c>
      <c r="S873" s="172">
        <v>41340</v>
      </c>
      <c r="T873" s="171">
        <v>7473</v>
      </c>
      <c r="U873" s="173">
        <v>25730492</v>
      </c>
      <c r="V873" s="173">
        <v>49462212</v>
      </c>
      <c r="W873" s="174">
        <v>44255</v>
      </c>
      <c r="X873" s="175" t="s">
        <v>7879</v>
      </c>
      <c r="Y873" s="175" t="s">
        <v>7880</v>
      </c>
      <c r="Z873" s="175" t="s">
        <v>7928</v>
      </c>
    </row>
    <row r="874" spans="1:26" s="187" customFormat="1" ht="24.75" customHeight="1" x14ac:dyDescent="0.2">
      <c r="A874" s="171" t="s">
        <v>8524</v>
      </c>
      <c r="B874" s="175">
        <v>650587340</v>
      </c>
      <c r="C874" s="171" t="s">
        <v>1566</v>
      </c>
      <c r="D874" s="171" t="s">
        <v>1804</v>
      </c>
      <c r="E874" s="171" t="s">
        <v>7700</v>
      </c>
      <c r="F874" s="171" t="s">
        <v>1805</v>
      </c>
      <c r="G874" s="171" t="s">
        <v>7701</v>
      </c>
      <c r="H874" s="171" t="s">
        <v>1806</v>
      </c>
      <c r="I874" s="171" t="s">
        <v>7702</v>
      </c>
      <c r="J874" s="171" t="s">
        <v>1807</v>
      </c>
      <c r="K874" s="171" t="s">
        <v>8197</v>
      </c>
      <c r="L874" s="171" t="s">
        <v>51</v>
      </c>
      <c r="M874" s="171" t="s">
        <v>1430</v>
      </c>
      <c r="N874" s="171">
        <v>0</v>
      </c>
      <c r="O874" s="171" t="s">
        <v>1808</v>
      </c>
      <c r="P874" s="171">
        <v>0</v>
      </c>
      <c r="Q874" s="171">
        <v>93401</v>
      </c>
      <c r="R874" s="171" t="s">
        <v>7691</v>
      </c>
      <c r="S874" s="172">
        <v>41340</v>
      </c>
      <c r="T874" s="171">
        <v>7473</v>
      </c>
      <c r="U874" s="173">
        <v>10100916</v>
      </c>
      <c r="V874" s="173">
        <v>18117516</v>
      </c>
      <c r="W874" s="174">
        <v>44255</v>
      </c>
      <c r="X874" s="175" t="s">
        <v>7879</v>
      </c>
      <c r="Y874" s="175" t="s">
        <v>7880</v>
      </c>
      <c r="Z874" s="175" t="s">
        <v>7931</v>
      </c>
    </row>
    <row r="875" spans="1:26" s="187" customFormat="1" ht="24.75" customHeight="1" x14ac:dyDescent="0.2">
      <c r="A875" s="171" t="s">
        <v>8524</v>
      </c>
      <c r="B875" s="175">
        <v>650587340</v>
      </c>
      <c r="C875" s="171" t="s">
        <v>1566</v>
      </c>
      <c r="D875" s="171" t="s">
        <v>1804</v>
      </c>
      <c r="E875" s="171" t="s">
        <v>7700</v>
      </c>
      <c r="F875" s="171" t="s">
        <v>1805</v>
      </c>
      <c r="G875" s="171" t="s">
        <v>7701</v>
      </c>
      <c r="H875" s="171" t="s">
        <v>1806</v>
      </c>
      <c r="I875" s="171" t="s">
        <v>7702</v>
      </c>
      <c r="J875" s="171" t="s">
        <v>1807</v>
      </c>
      <c r="K875" s="171" t="s">
        <v>8197</v>
      </c>
      <c r="L875" s="171" t="s">
        <v>51</v>
      </c>
      <c r="M875" s="171" t="s">
        <v>1430</v>
      </c>
      <c r="N875" s="171">
        <v>0</v>
      </c>
      <c r="O875" s="171" t="s">
        <v>1808</v>
      </c>
      <c r="P875" s="171">
        <v>0</v>
      </c>
      <c r="Q875" s="171">
        <v>93401</v>
      </c>
      <c r="R875" s="171" t="s">
        <v>7691</v>
      </c>
      <c r="S875" s="172">
        <v>41340</v>
      </c>
      <c r="T875" s="171">
        <v>7473</v>
      </c>
      <c r="U875" s="173">
        <v>6413280</v>
      </c>
      <c r="V875" s="173">
        <v>12826560</v>
      </c>
      <c r="W875" s="174">
        <v>44255</v>
      </c>
      <c r="X875" s="175" t="s">
        <v>7879</v>
      </c>
      <c r="Y875" s="175" t="s">
        <v>7880</v>
      </c>
      <c r="Z875" s="175" t="s">
        <v>7899</v>
      </c>
    </row>
    <row r="876" spans="1:26" s="187" customFormat="1" ht="24.75" customHeight="1" x14ac:dyDescent="0.2">
      <c r="A876" s="171" t="s">
        <v>8524</v>
      </c>
      <c r="B876" s="175">
        <v>650587340</v>
      </c>
      <c r="C876" s="171" t="s">
        <v>1566</v>
      </c>
      <c r="D876" s="171" t="s">
        <v>1804</v>
      </c>
      <c r="E876" s="171" t="s">
        <v>7700</v>
      </c>
      <c r="F876" s="171" t="s">
        <v>1805</v>
      </c>
      <c r="G876" s="171" t="s">
        <v>7701</v>
      </c>
      <c r="H876" s="171" t="s">
        <v>1806</v>
      </c>
      <c r="I876" s="171" t="s">
        <v>7702</v>
      </c>
      <c r="J876" s="171" t="s">
        <v>1807</v>
      </c>
      <c r="K876" s="171" t="s">
        <v>8197</v>
      </c>
      <c r="L876" s="171" t="s">
        <v>51</v>
      </c>
      <c r="M876" s="171" t="s">
        <v>1430</v>
      </c>
      <c r="N876" s="171">
        <v>0</v>
      </c>
      <c r="O876" s="171" t="s">
        <v>1808</v>
      </c>
      <c r="P876" s="171">
        <v>0</v>
      </c>
      <c r="Q876" s="171">
        <v>93401</v>
      </c>
      <c r="R876" s="171" t="s">
        <v>7691</v>
      </c>
      <c r="S876" s="172">
        <v>41340</v>
      </c>
      <c r="T876" s="171">
        <v>7473</v>
      </c>
      <c r="U876" s="173">
        <v>18277848</v>
      </c>
      <c r="V876" s="173">
        <v>36555696</v>
      </c>
      <c r="W876" s="174">
        <v>44255</v>
      </c>
      <c r="X876" s="175" t="s">
        <v>7879</v>
      </c>
      <c r="Y876" s="175" t="s">
        <v>7880</v>
      </c>
      <c r="Z876" s="175" t="s">
        <v>198</v>
      </c>
    </row>
    <row r="877" spans="1:26" s="187" customFormat="1" ht="24.75" customHeight="1" x14ac:dyDescent="0.2">
      <c r="A877" s="171" t="s">
        <v>8525</v>
      </c>
      <c r="B877" s="175">
        <v>690701006</v>
      </c>
      <c r="C877" s="171" t="s">
        <v>2854</v>
      </c>
      <c r="D877" s="171" t="s">
        <v>2871</v>
      </c>
      <c r="E877" s="171" t="s">
        <v>27</v>
      </c>
      <c r="F877" s="171" t="s">
        <v>2872</v>
      </c>
      <c r="G877" s="171" t="s">
        <v>29</v>
      </c>
      <c r="H877" s="171">
        <v>0</v>
      </c>
      <c r="I877" s="171">
        <v>0</v>
      </c>
      <c r="J877" s="171" t="s">
        <v>4005</v>
      </c>
      <c r="K877" s="171" t="s">
        <v>4007</v>
      </c>
      <c r="L877" s="171" t="s">
        <v>50</v>
      </c>
      <c r="M877" s="171" t="s">
        <v>730</v>
      </c>
      <c r="N877" s="171" t="s">
        <v>4008</v>
      </c>
      <c r="O877" s="171" t="s">
        <v>4006</v>
      </c>
      <c r="P877" s="171">
        <v>0</v>
      </c>
      <c r="Q877" s="171">
        <v>91001</v>
      </c>
      <c r="R877" s="171" t="s">
        <v>2887</v>
      </c>
      <c r="S877" s="172">
        <v>41361</v>
      </c>
      <c r="T877" s="171">
        <v>7475</v>
      </c>
      <c r="U877" s="173">
        <v>5723680</v>
      </c>
      <c r="V877" s="173">
        <v>5889680</v>
      </c>
      <c r="W877" s="174">
        <v>44255</v>
      </c>
      <c r="X877" s="175" t="s">
        <v>7879</v>
      </c>
      <c r="Y877" s="175" t="s">
        <v>7880</v>
      </c>
      <c r="Z877" s="175" t="s">
        <v>6479</v>
      </c>
    </row>
    <row r="878" spans="1:26" s="187" customFormat="1" ht="24.75" customHeight="1" x14ac:dyDescent="0.2">
      <c r="A878" s="171" t="s">
        <v>8526</v>
      </c>
      <c r="B878" s="175">
        <v>650450957</v>
      </c>
      <c r="C878" s="171" t="s">
        <v>2577</v>
      </c>
      <c r="D878" s="171" t="s">
        <v>2578</v>
      </c>
      <c r="E878" s="171" t="s">
        <v>7656</v>
      </c>
      <c r="F878" s="171" t="s">
        <v>2579</v>
      </c>
      <c r="G878" s="171" t="s">
        <v>8210</v>
      </c>
      <c r="H878" s="171" t="s">
        <v>2580</v>
      </c>
      <c r="I878" s="171" t="s">
        <v>8211</v>
      </c>
      <c r="J878" s="171" t="s">
        <v>7725</v>
      </c>
      <c r="K878" s="171" t="s">
        <v>6277</v>
      </c>
      <c r="L878" s="171" t="s">
        <v>50</v>
      </c>
      <c r="M878" s="171" t="s">
        <v>2417</v>
      </c>
      <c r="N878" s="171" t="s">
        <v>6278</v>
      </c>
      <c r="O878" s="171" t="s">
        <v>6279</v>
      </c>
      <c r="P878" s="171">
        <v>0</v>
      </c>
      <c r="Q878" s="171" t="s">
        <v>419</v>
      </c>
      <c r="R878" s="171" t="s">
        <v>8212</v>
      </c>
      <c r="S878" s="172">
        <v>41411</v>
      </c>
      <c r="T878" s="171">
        <v>7478</v>
      </c>
      <c r="U878" s="173">
        <v>7108397</v>
      </c>
      <c r="V878" s="173">
        <v>16162845</v>
      </c>
      <c r="W878" s="174">
        <v>44255</v>
      </c>
      <c r="X878" s="175" t="s">
        <v>7879</v>
      </c>
      <c r="Y878" s="175" t="s">
        <v>7880</v>
      </c>
      <c r="Z878" s="175" t="s">
        <v>78</v>
      </c>
    </row>
    <row r="879" spans="1:26" s="187" customFormat="1" ht="24.75" customHeight="1" x14ac:dyDescent="0.2">
      <c r="A879" s="171" t="s">
        <v>8527</v>
      </c>
      <c r="B879" s="175">
        <v>691602001</v>
      </c>
      <c r="C879" s="171" t="s">
        <v>2854</v>
      </c>
      <c r="D879" s="171" t="s">
        <v>2871</v>
      </c>
      <c r="E879" s="171" t="s">
        <v>27</v>
      </c>
      <c r="F879" s="171" t="s">
        <v>2872</v>
      </c>
      <c r="G879" s="171" t="s">
        <v>29</v>
      </c>
      <c r="H879" s="171">
        <v>0</v>
      </c>
      <c r="I879" s="171">
        <v>0</v>
      </c>
      <c r="J879" s="171" t="s">
        <v>3163</v>
      </c>
      <c r="K879" s="171" t="s">
        <v>3164</v>
      </c>
      <c r="L879" s="171" t="s">
        <v>344</v>
      </c>
      <c r="M879" s="171" t="s">
        <v>3166</v>
      </c>
      <c r="N879" s="171" t="s">
        <v>3165</v>
      </c>
      <c r="O879" s="171" t="s">
        <v>6324</v>
      </c>
      <c r="P879" s="171">
        <v>0</v>
      </c>
      <c r="Q879" s="171">
        <v>91001</v>
      </c>
      <c r="R879" s="171" t="s">
        <v>2875</v>
      </c>
      <c r="S879" s="172">
        <v>41443</v>
      </c>
      <c r="T879" s="171">
        <v>7480</v>
      </c>
      <c r="U879" s="173">
        <v>4078122</v>
      </c>
      <c r="V879" s="173">
        <v>4196397</v>
      </c>
      <c r="W879" s="174">
        <v>44255</v>
      </c>
      <c r="X879" s="175" t="s">
        <v>7879</v>
      </c>
      <c r="Y879" s="175" t="s">
        <v>7880</v>
      </c>
      <c r="Z879" s="175" t="s">
        <v>7903</v>
      </c>
    </row>
    <row r="880" spans="1:26" s="187" customFormat="1" ht="24.75" customHeight="1" x14ac:dyDescent="0.2">
      <c r="A880" s="171" t="s">
        <v>8528</v>
      </c>
      <c r="B880" s="175">
        <v>650699602</v>
      </c>
      <c r="C880" s="171" t="s">
        <v>81</v>
      </c>
      <c r="D880" s="171" t="s">
        <v>5331</v>
      </c>
      <c r="E880" s="171" t="s">
        <v>7557</v>
      </c>
      <c r="F880" s="171" t="s">
        <v>5332</v>
      </c>
      <c r="G880" s="171" t="s">
        <v>6495</v>
      </c>
      <c r="H880" s="171" t="s">
        <v>1095</v>
      </c>
      <c r="I880" s="171" t="s">
        <v>6497</v>
      </c>
      <c r="J880" s="171" t="s">
        <v>6496</v>
      </c>
      <c r="K880" s="171" t="s">
        <v>5334</v>
      </c>
      <c r="L880" s="171" t="s">
        <v>50</v>
      </c>
      <c r="M880" s="171" t="s">
        <v>1602</v>
      </c>
      <c r="N880" s="171" t="s">
        <v>5335</v>
      </c>
      <c r="O880" s="171" t="s">
        <v>5333</v>
      </c>
      <c r="P880" s="171">
        <v>0</v>
      </c>
      <c r="Q880" s="171" t="s">
        <v>419</v>
      </c>
      <c r="R880" s="171" t="s">
        <v>7555</v>
      </c>
      <c r="S880" s="172">
        <v>41463</v>
      </c>
      <c r="T880" s="171">
        <v>7481</v>
      </c>
      <c r="U880" s="173">
        <v>30514800</v>
      </c>
      <c r="V880" s="173">
        <v>61805400</v>
      </c>
      <c r="W880" s="174">
        <v>44255</v>
      </c>
      <c r="X880" s="175" t="s">
        <v>7879</v>
      </c>
      <c r="Y880" s="175" t="s">
        <v>7880</v>
      </c>
      <c r="Z880" s="175" t="s">
        <v>8010</v>
      </c>
    </row>
    <row r="881" spans="1:26" s="187" customFormat="1" ht="24.75" customHeight="1" x14ac:dyDescent="0.2">
      <c r="A881" s="171" t="s">
        <v>8528</v>
      </c>
      <c r="B881" s="175">
        <v>650699602</v>
      </c>
      <c r="C881" s="171" t="s">
        <v>81</v>
      </c>
      <c r="D881" s="171" t="s">
        <v>5331</v>
      </c>
      <c r="E881" s="171" t="s">
        <v>7557</v>
      </c>
      <c r="F881" s="171" t="s">
        <v>5332</v>
      </c>
      <c r="G881" s="171" t="s">
        <v>6495</v>
      </c>
      <c r="H881" s="171" t="s">
        <v>1095</v>
      </c>
      <c r="I881" s="171" t="s">
        <v>6497</v>
      </c>
      <c r="J881" s="171" t="s">
        <v>6496</v>
      </c>
      <c r="K881" s="171" t="s">
        <v>5334</v>
      </c>
      <c r="L881" s="171" t="s">
        <v>50</v>
      </c>
      <c r="M881" s="171" t="s">
        <v>1602</v>
      </c>
      <c r="N881" s="171" t="s">
        <v>5335</v>
      </c>
      <c r="O881" s="171" t="s">
        <v>5333</v>
      </c>
      <c r="P881" s="171">
        <v>0</v>
      </c>
      <c r="Q881" s="171" t="s">
        <v>419</v>
      </c>
      <c r="R881" s="171" t="s">
        <v>7555</v>
      </c>
      <c r="S881" s="172">
        <v>41463</v>
      </c>
      <c r="T881" s="171">
        <v>7481</v>
      </c>
      <c r="U881" s="173">
        <v>32066400</v>
      </c>
      <c r="V881" s="173">
        <v>74511280</v>
      </c>
      <c r="W881" s="174">
        <v>44255</v>
      </c>
      <c r="X881" s="175" t="s">
        <v>7879</v>
      </c>
      <c r="Y881" s="175" t="s">
        <v>7880</v>
      </c>
      <c r="Z881" s="175" t="s">
        <v>7887</v>
      </c>
    </row>
    <row r="882" spans="1:26" s="187" customFormat="1" ht="24.75" customHeight="1" x14ac:dyDescent="0.2">
      <c r="A882" s="171" t="s">
        <v>8529</v>
      </c>
      <c r="B882" s="175">
        <v>691413004</v>
      </c>
      <c r="C882" s="171" t="s">
        <v>2854</v>
      </c>
      <c r="D882" s="171" t="s">
        <v>2871</v>
      </c>
      <c r="E882" s="171" t="s">
        <v>27</v>
      </c>
      <c r="F882" s="171" t="s">
        <v>2872</v>
      </c>
      <c r="G882" s="171" t="s">
        <v>29</v>
      </c>
      <c r="H882" s="171">
        <v>0</v>
      </c>
      <c r="I882" s="171">
        <v>0</v>
      </c>
      <c r="J882" s="171" t="s">
        <v>3936</v>
      </c>
      <c r="K882" s="171" t="s">
        <v>6206</v>
      </c>
      <c r="L882" s="171" t="s">
        <v>6168</v>
      </c>
      <c r="M882" s="171">
        <v>0</v>
      </c>
      <c r="N882" s="171" t="s">
        <v>3938</v>
      </c>
      <c r="O882" s="171" t="s">
        <v>3937</v>
      </c>
      <c r="P882" s="171">
        <v>0</v>
      </c>
      <c r="Q882" s="171">
        <v>91001</v>
      </c>
      <c r="R882" s="171" t="s">
        <v>2875</v>
      </c>
      <c r="S882" s="172">
        <v>41495</v>
      </c>
      <c r="T882" s="171">
        <v>7482</v>
      </c>
      <c r="U882" s="173">
        <v>4893746</v>
      </c>
      <c r="V882" s="173">
        <v>5035676</v>
      </c>
      <c r="W882" s="174">
        <v>44255</v>
      </c>
      <c r="X882" s="175" t="s">
        <v>7879</v>
      </c>
      <c r="Y882" s="175" t="s">
        <v>7880</v>
      </c>
      <c r="Z882" s="175" t="s">
        <v>8094</v>
      </c>
    </row>
    <row r="883" spans="1:26" s="187" customFormat="1" ht="24.75" customHeight="1" x14ac:dyDescent="0.2">
      <c r="A883" s="171" t="s">
        <v>8530</v>
      </c>
      <c r="B883" s="175" t="s">
        <v>7837</v>
      </c>
      <c r="C883" s="171" t="s">
        <v>2854</v>
      </c>
      <c r="D883" s="171" t="s">
        <v>633</v>
      </c>
      <c r="E883" s="171" t="s">
        <v>27</v>
      </c>
      <c r="F883" s="171" t="s">
        <v>634</v>
      </c>
      <c r="G883" s="171" t="s">
        <v>29</v>
      </c>
      <c r="H883" s="171">
        <v>0</v>
      </c>
      <c r="I883" s="171">
        <v>0</v>
      </c>
      <c r="J883" s="171" t="s">
        <v>3237</v>
      </c>
      <c r="K883" s="171" t="s">
        <v>3239</v>
      </c>
      <c r="L883" s="171" t="s">
        <v>6166</v>
      </c>
      <c r="M883" s="171" t="s">
        <v>3241</v>
      </c>
      <c r="N883" s="171" t="s">
        <v>3240</v>
      </c>
      <c r="O883" s="171" t="s">
        <v>3238</v>
      </c>
      <c r="P883" s="171">
        <v>0</v>
      </c>
      <c r="Q883" s="171">
        <v>91001</v>
      </c>
      <c r="R883" s="171" t="s">
        <v>607</v>
      </c>
      <c r="S883" s="172">
        <v>41547</v>
      </c>
      <c r="T883" s="171">
        <v>7487</v>
      </c>
      <c r="U883" s="173">
        <v>4078122</v>
      </c>
      <c r="V883" s="173">
        <v>8156244</v>
      </c>
      <c r="W883" s="174">
        <v>44255</v>
      </c>
      <c r="X883" s="175" t="s">
        <v>7879</v>
      </c>
      <c r="Y883" s="175" t="s">
        <v>7880</v>
      </c>
      <c r="Z883" s="175" t="s">
        <v>8095</v>
      </c>
    </row>
    <row r="884" spans="1:26" s="187" customFormat="1" ht="24.75" customHeight="1" x14ac:dyDescent="0.2">
      <c r="A884" s="171" t="s">
        <v>8531</v>
      </c>
      <c r="B884" s="175">
        <v>690611007</v>
      </c>
      <c r="C884" s="171" t="s">
        <v>2854</v>
      </c>
      <c r="D884" s="171" t="s">
        <v>633</v>
      </c>
      <c r="E884" s="171" t="s">
        <v>27</v>
      </c>
      <c r="F884" s="171" t="s">
        <v>634</v>
      </c>
      <c r="G884" s="171" t="s">
        <v>29</v>
      </c>
      <c r="H884" s="171">
        <v>0</v>
      </c>
      <c r="I884" s="171">
        <v>0</v>
      </c>
      <c r="J884" s="171" t="s">
        <v>3401</v>
      </c>
      <c r="K884" s="171" t="s">
        <v>3402</v>
      </c>
      <c r="L884" s="171" t="s">
        <v>630</v>
      </c>
      <c r="M884" s="171" t="s">
        <v>3404</v>
      </c>
      <c r="N884" s="171" t="s">
        <v>3403</v>
      </c>
      <c r="O884" s="171">
        <v>0</v>
      </c>
      <c r="P884" s="171">
        <v>0</v>
      </c>
      <c r="Q884" s="171">
        <v>91001</v>
      </c>
      <c r="R884" s="171" t="s">
        <v>3040</v>
      </c>
      <c r="S884" s="172">
        <v>41563</v>
      </c>
      <c r="T884" s="171">
        <v>7488</v>
      </c>
      <c r="U884" s="173">
        <v>0</v>
      </c>
      <c r="V884" s="173">
        <v>3291116</v>
      </c>
      <c r="W884" s="174">
        <v>44255</v>
      </c>
      <c r="X884" s="175" t="s">
        <v>7879</v>
      </c>
      <c r="Y884" s="175" t="s">
        <v>7880</v>
      </c>
      <c r="Z884" s="175" t="s">
        <v>8003</v>
      </c>
    </row>
    <row r="885" spans="1:26" s="187" customFormat="1" ht="24.75" customHeight="1" x14ac:dyDescent="0.2">
      <c r="A885" s="171" t="s">
        <v>8532</v>
      </c>
      <c r="B885" s="175">
        <v>692647009</v>
      </c>
      <c r="C885" s="171" t="s">
        <v>2854</v>
      </c>
      <c r="D885" s="171" t="s">
        <v>633</v>
      </c>
      <c r="E885" s="171" t="s">
        <v>27</v>
      </c>
      <c r="F885" s="171" t="s">
        <v>634</v>
      </c>
      <c r="G885" s="171" t="s">
        <v>29</v>
      </c>
      <c r="H885" s="171">
        <v>0</v>
      </c>
      <c r="I885" s="171">
        <v>0</v>
      </c>
      <c r="J885" s="171" t="s">
        <v>3036</v>
      </c>
      <c r="K885" s="171" t="s">
        <v>3037</v>
      </c>
      <c r="L885" s="171" t="s">
        <v>344</v>
      </c>
      <c r="M885" s="171" t="s">
        <v>3039</v>
      </c>
      <c r="N885" s="171" t="s">
        <v>3038</v>
      </c>
      <c r="O885" s="171">
        <v>0</v>
      </c>
      <c r="P885" s="171">
        <v>0</v>
      </c>
      <c r="Q885" s="171">
        <v>91001</v>
      </c>
      <c r="R885" s="171" t="s">
        <v>607</v>
      </c>
      <c r="S885" s="172">
        <v>41596</v>
      </c>
      <c r="T885" s="171">
        <v>7491</v>
      </c>
      <c r="U885" s="173">
        <v>6524995</v>
      </c>
      <c r="V885" s="173">
        <v>13049990</v>
      </c>
      <c r="W885" s="174">
        <v>44255</v>
      </c>
      <c r="X885" s="175" t="s">
        <v>7879</v>
      </c>
      <c r="Y885" s="175" t="s">
        <v>7880</v>
      </c>
      <c r="Z885" s="175" t="s">
        <v>7910</v>
      </c>
    </row>
    <row r="886" spans="1:26" s="187" customFormat="1" ht="24.75" customHeight="1" x14ac:dyDescent="0.2">
      <c r="A886" s="171" t="s">
        <v>8533</v>
      </c>
      <c r="B886" s="175">
        <v>650744136</v>
      </c>
      <c r="C886" s="171" t="s">
        <v>53</v>
      </c>
      <c r="D886" s="171" t="s">
        <v>966</v>
      </c>
      <c r="E886" s="171" t="s">
        <v>7513</v>
      </c>
      <c r="F886" s="171" t="s">
        <v>967</v>
      </c>
      <c r="G886" s="171" t="s">
        <v>7514</v>
      </c>
      <c r="H886" s="171" t="s">
        <v>7515</v>
      </c>
      <c r="I886" s="171" t="s">
        <v>7516</v>
      </c>
      <c r="J886" s="171" t="s">
        <v>6958</v>
      </c>
      <c r="K886" s="171" t="s">
        <v>6960</v>
      </c>
      <c r="L886" s="171" t="s">
        <v>6171</v>
      </c>
      <c r="M886" s="171" t="s">
        <v>968</v>
      </c>
      <c r="N886" s="171" t="s">
        <v>6267</v>
      </c>
      <c r="O886" s="171" t="s">
        <v>6959</v>
      </c>
      <c r="P886" s="171">
        <v>0</v>
      </c>
      <c r="Q886" s="171" t="s">
        <v>969</v>
      </c>
      <c r="R886" s="171" t="s">
        <v>7411</v>
      </c>
      <c r="S886" s="172">
        <v>41599</v>
      </c>
      <c r="T886" s="171">
        <v>7492</v>
      </c>
      <c r="U886" s="173">
        <v>3190661</v>
      </c>
      <c r="V886" s="173">
        <v>8195629</v>
      </c>
      <c r="W886" s="174">
        <v>44255</v>
      </c>
      <c r="X886" s="175" t="s">
        <v>7879</v>
      </c>
      <c r="Y886" s="175" t="s">
        <v>7880</v>
      </c>
      <c r="Z886" s="175" t="s">
        <v>7993</v>
      </c>
    </row>
    <row r="887" spans="1:26" s="187" customFormat="1" ht="24.75" customHeight="1" x14ac:dyDescent="0.2">
      <c r="A887" s="171" t="s">
        <v>8647</v>
      </c>
      <c r="B887" s="175">
        <v>619550005</v>
      </c>
      <c r="C887" s="171" t="s">
        <v>2854</v>
      </c>
      <c r="D887" s="171" t="s">
        <v>633</v>
      </c>
      <c r="E887" s="171" t="s">
        <v>27</v>
      </c>
      <c r="F887" s="171" t="s">
        <v>634</v>
      </c>
      <c r="G887" s="171" t="s">
        <v>29</v>
      </c>
      <c r="H887" s="171">
        <v>0</v>
      </c>
      <c r="I887" s="171">
        <v>0</v>
      </c>
      <c r="J887" s="171" t="s">
        <v>3589</v>
      </c>
      <c r="K887" s="171" t="s">
        <v>3591</v>
      </c>
      <c r="L887" s="171" t="s">
        <v>51</v>
      </c>
      <c r="M887" s="171" t="s">
        <v>3593</v>
      </c>
      <c r="N887" s="171" t="s">
        <v>3592</v>
      </c>
      <c r="O887" s="171" t="s">
        <v>3590</v>
      </c>
      <c r="P887" s="171">
        <v>0</v>
      </c>
      <c r="Q887" s="171">
        <v>91001</v>
      </c>
      <c r="R887" s="171" t="s">
        <v>3040</v>
      </c>
      <c r="S887" s="172">
        <v>41614</v>
      </c>
      <c r="T887" s="171">
        <v>7495</v>
      </c>
      <c r="U887" s="173">
        <v>6714235</v>
      </c>
      <c r="V887" s="173">
        <v>6714235</v>
      </c>
      <c r="W887" s="174">
        <v>44255</v>
      </c>
      <c r="X887" s="175" t="s">
        <v>7879</v>
      </c>
      <c r="Y887" s="175" t="s">
        <v>7880</v>
      </c>
      <c r="Z887" s="175" t="s">
        <v>8051</v>
      </c>
    </row>
    <row r="888" spans="1:26" s="187" customFormat="1" ht="24.75" customHeight="1" x14ac:dyDescent="0.2">
      <c r="A888" s="171" t="s">
        <v>8534</v>
      </c>
      <c r="B888" s="175" t="s">
        <v>7819</v>
      </c>
      <c r="C888" s="171" t="s">
        <v>1579</v>
      </c>
      <c r="D888" s="171" t="s">
        <v>2612</v>
      </c>
      <c r="E888" s="171" t="s">
        <v>8668</v>
      </c>
      <c r="F888" s="171" t="s">
        <v>2613</v>
      </c>
      <c r="G888" s="171" t="s">
        <v>7672</v>
      </c>
      <c r="H888" s="171" t="s">
        <v>2614</v>
      </c>
      <c r="I888" s="171" t="s">
        <v>7673</v>
      </c>
      <c r="J888" s="171" t="s">
        <v>7674</v>
      </c>
      <c r="K888" s="171" t="s">
        <v>6282</v>
      </c>
      <c r="L888" s="171" t="s">
        <v>50</v>
      </c>
      <c r="M888" s="171" t="s">
        <v>2336</v>
      </c>
      <c r="N888" s="171" t="s">
        <v>6283</v>
      </c>
      <c r="O888" s="171" t="s">
        <v>6284</v>
      </c>
      <c r="P888" s="171">
        <v>0</v>
      </c>
      <c r="Q888" s="171" t="s">
        <v>48</v>
      </c>
      <c r="R888" s="171" t="s">
        <v>7694</v>
      </c>
      <c r="S888" s="172">
        <v>41676</v>
      </c>
      <c r="T888" s="171">
        <v>7497</v>
      </c>
      <c r="U888" s="173">
        <v>0</v>
      </c>
      <c r="V888" s="173">
        <v>4382408</v>
      </c>
      <c r="W888" s="174">
        <v>44255</v>
      </c>
      <c r="X888" s="175" t="s">
        <v>7879</v>
      </c>
      <c r="Y888" s="175" t="s">
        <v>7880</v>
      </c>
      <c r="Z888" s="175" t="s">
        <v>7930</v>
      </c>
    </row>
    <row r="889" spans="1:26" s="187" customFormat="1" ht="24.75" customHeight="1" x14ac:dyDescent="0.2">
      <c r="A889" s="171" t="s">
        <v>8535</v>
      </c>
      <c r="B889" s="175">
        <v>650789776</v>
      </c>
      <c r="C889" s="171" t="s">
        <v>405</v>
      </c>
      <c r="D889" s="171" t="s">
        <v>5044</v>
      </c>
      <c r="E889" s="171" t="s">
        <v>7236</v>
      </c>
      <c r="F889" s="171" t="s">
        <v>5045</v>
      </c>
      <c r="G889" s="171" t="s">
        <v>5046</v>
      </c>
      <c r="H889" s="171" t="s">
        <v>482</v>
      </c>
      <c r="I889" s="171" t="s">
        <v>7499</v>
      </c>
      <c r="J889" s="171" t="s">
        <v>5047</v>
      </c>
      <c r="K889" s="171" t="s">
        <v>5049</v>
      </c>
      <c r="L889" s="171" t="s">
        <v>630</v>
      </c>
      <c r="M889" s="171" t="s">
        <v>3210</v>
      </c>
      <c r="N889" s="171" t="s">
        <v>5050</v>
      </c>
      <c r="O889" s="171" t="s">
        <v>5048</v>
      </c>
      <c r="P889" s="171">
        <v>0</v>
      </c>
      <c r="Q889" s="171" t="s">
        <v>419</v>
      </c>
      <c r="R889" s="171" t="s">
        <v>7498</v>
      </c>
      <c r="S889" s="172">
        <v>41717</v>
      </c>
      <c r="T889" s="171">
        <v>7498</v>
      </c>
      <c r="U889" s="173">
        <v>8533800</v>
      </c>
      <c r="V889" s="173">
        <v>17067600</v>
      </c>
      <c r="W889" s="174">
        <v>44255</v>
      </c>
      <c r="X889" s="175" t="s">
        <v>7879</v>
      </c>
      <c r="Y889" s="175" t="s">
        <v>7880</v>
      </c>
      <c r="Z889" s="175" t="s">
        <v>7964</v>
      </c>
    </row>
    <row r="890" spans="1:26" s="187" customFormat="1" ht="24.75" customHeight="1" x14ac:dyDescent="0.2">
      <c r="A890" s="171" t="s">
        <v>8536</v>
      </c>
      <c r="B890" s="175">
        <v>650794826</v>
      </c>
      <c r="C890" s="171" t="s">
        <v>1492</v>
      </c>
      <c r="D890" s="171" t="s">
        <v>1493</v>
      </c>
      <c r="E890" s="171" t="s">
        <v>6410</v>
      </c>
      <c r="F890" s="171" t="s">
        <v>1494</v>
      </c>
      <c r="G890" s="171" t="s">
        <v>6411</v>
      </c>
      <c r="H890" s="171" t="s">
        <v>1495</v>
      </c>
      <c r="I890" s="171" t="s">
        <v>7619</v>
      </c>
      <c r="J890" s="171" t="s">
        <v>1496</v>
      </c>
      <c r="K890" s="171" t="s">
        <v>1497</v>
      </c>
      <c r="L890" s="171" t="s">
        <v>6167</v>
      </c>
      <c r="M890" s="171" t="s">
        <v>1498</v>
      </c>
      <c r="N890" s="171" t="s">
        <v>7617</v>
      </c>
      <c r="O890" s="171" t="s">
        <v>7618</v>
      </c>
      <c r="P890" s="171">
        <v>0</v>
      </c>
      <c r="Q890" s="171" t="s">
        <v>419</v>
      </c>
      <c r="R890" s="171" t="s">
        <v>7612</v>
      </c>
      <c r="S890" s="172">
        <v>41739</v>
      </c>
      <c r="T890" s="171">
        <v>7499</v>
      </c>
      <c r="U890" s="173">
        <v>64131816</v>
      </c>
      <c r="V890" s="173">
        <v>129660207</v>
      </c>
      <c r="W890" s="174">
        <v>44255</v>
      </c>
      <c r="X890" s="175" t="s">
        <v>7879</v>
      </c>
      <c r="Y890" s="175" t="s">
        <v>7880</v>
      </c>
      <c r="Z890" s="175" t="s">
        <v>7954</v>
      </c>
    </row>
    <row r="891" spans="1:26" s="187" customFormat="1" ht="24.75" customHeight="1" x14ac:dyDescent="0.2">
      <c r="A891" s="171" t="s">
        <v>8648</v>
      </c>
      <c r="B891" s="175">
        <v>690706008</v>
      </c>
      <c r="C891" s="171" t="s">
        <v>2854</v>
      </c>
      <c r="D891" s="171" t="s">
        <v>633</v>
      </c>
      <c r="E891" s="171" t="s">
        <v>27</v>
      </c>
      <c r="F891" s="171" t="s">
        <v>634</v>
      </c>
      <c r="G891" s="171" t="s">
        <v>29</v>
      </c>
      <c r="H891" s="171">
        <v>0</v>
      </c>
      <c r="I891" s="171">
        <v>0</v>
      </c>
      <c r="J891" s="171" t="s">
        <v>3371</v>
      </c>
      <c r="K891" s="171" t="s">
        <v>6373</v>
      </c>
      <c r="L891" s="171" t="s">
        <v>50</v>
      </c>
      <c r="M891" s="171" t="s">
        <v>3372</v>
      </c>
      <c r="N891" s="171" t="s">
        <v>6374</v>
      </c>
      <c r="O891" s="171" t="s">
        <v>6375</v>
      </c>
      <c r="P891" s="171">
        <v>0</v>
      </c>
      <c r="Q891" s="171">
        <v>91001</v>
      </c>
      <c r="R891" s="171" t="s">
        <v>3369</v>
      </c>
      <c r="S891" s="172">
        <v>41848</v>
      </c>
      <c r="T891" s="171">
        <v>7502</v>
      </c>
      <c r="U891" s="173">
        <v>5723680</v>
      </c>
      <c r="V891" s="173">
        <v>5723680</v>
      </c>
      <c r="W891" s="174">
        <v>44255</v>
      </c>
      <c r="X891" s="175" t="s">
        <v>7879</v>
      </c>
      <c r="Y891" s="175" t="s">
        <v>7880</v>
      </c>
      <c r="Z891" s="175" t="s">
        <v>7945</v>
      </c>
    </row>
    <row r="892" spans="1:26" s="187" customFormat="1" ht="24.75" customHeight="1" x14ac:dyDescent="0.2">
      <c r="A892" s="171" t="s">
        <v>8537</v>
      </c>
      <c r="B892" s="175">
        <v>692009002</v>
      </c>
      <c r="C892" s="171" t="s">
        <v>2854</v>
      </c>
      <c r="D892" s="171" t="s">
        <v>633</v>
      </c>
      <c r="E892" s="171" t="s">
        <v>27</v>
      </c>
      <c r="F892" s="171" t="s">
        <v>634</v>
      </c>
      <c r="G892" s="171" t="s">
        <v>29</v>
      </c>
      <c r="H892" s="171">
        <v>0</v>
      </c>
      <c r="I892" s="171">
        <v>0</v>
      </c>
      <c r="J892" s="171" t="s">
        <v>3599</v>
      </c>
      <c r="K892" s="171" t="s">
        <v>3601</v>
      </c>
      <c r="L892" s="171" t="s">
        <v>6172</v>
      </c>
      <c r="M892" s="171" t="s">
        <v>3603</v>
      </c>
      <c r="N892" s="171" t="s">
        <v>3602</v>
      </c>
      <c r="O892" s="171" t="s">
        <v>3600</v>
      </c>
      <c r="P892" s="171">
        <v>0</v>
      </c>
      <c r="Q892" s="171">
        <v>91001</v>
      </c>
      <c r="R892" s="171" t="s">
        <v>3040</v>
      </c>
      <c r="S892" s="172">
        <v>41872</v>
      </c>
      <c r="T892" s="171">
        <v>7504</v>
      </c>
      <c r="U892" s="173">
        <v>4730622</v>
      </c>
      <c r="V892" s="173">
        <v>4867821</v>
      </c>
      <c r="W892" s="174">
        <v>44255</v>
      </c>
      <c r="X892" s="175" t="s">
        <v>7879</v>
      </c>
      <c r="Y892" s="175" t="s">
        <v>7880</v>
      </c>
      <c r="Z892" s="175" t="s">
        <v>7923</v>
      </c>
    </row>
    <row r="893" spans="1:26" s="187" customFormat="1" ht="24.75" customHeight="1" x14ac:dyDescent="0.2">
      <c r="A893" s="171" t="s">
        <v>8538</v>
      </c>
      <c r="B893" s="175">
        <v>690815001</v>
      </c>
      <c r="C893" s="171" t="s">
        <v>2854</v>
      </c>
      <c r="D893" s="171" t="s">
        <v>633</v>
      </c>
      <c r="E893" s="171" t="s">
        <v>27</v>
      </c>
      <c r="F893" s="171" t="s">
        <v>634</v>
      </c>
      <c r="G893" s="171" t="s">
        <v>29</v>
      </c>
      <c r="H893" s="171">
        <v>0</v>
      </c>
      <c r="I893" s="171">
        <v>0</v>
      </c>
      <c r="J893" s="171" t="s">
        <v>6390</v>
      </c>
      <c r="K893" s="171" t="s">
        <v>3487</v>
      </c>
      <c r="L893" s="171" t="s">
        <v>6170</v>
      </c>
      <c r="M893" s="171" t="s">
        <v>3488</v>
      </c>
      <c r="N893" s="171" t="s">
        <v>6391</v>
      </c>
      <c r="O893" s="171" t="s">
        <v>6392</v>
      </c>
      <c r="P893" s="171">
        <v>0</v>
      </c>
      <c r="Q893" s="171">
        <v>91001</v>
      </c>
      <c r="R893" s="171" t="s">
        <v>3040</v>
      </c>
      <c r="S893" s="172">
        <v>41906</v>
      </c>
      <c r="T893" s="171">
        <v>7508</v>
      </c>
      <c r="U893" s="173">
        <v>3577300</v>
      </c>
      <c r="V893" s="173">
        <v>3681050</v>
      </c>
      <c r="W893" s="174">
        <v>44255</v>
      </c>
      <c r="X893" s="175" t="s">
        <v>7879</v>
      </c>
      <c r="Y893" s="175" t="s">
        <v>7880</v>
      </c>
      <c r="Z893" s="175" t="s">
        <v>8096</v>
      </c>
    </row>
    <row r="894" spans="1:26" s="187" customFormat="1" ht="24.75" customHeight="1" x14ac:dyDescent="0.2">
      <c r="A894" s="171" t="s">
        <v>8539</v>
      </c>
      <c r="B894" s="175" t="s">
        <v>7807</v>
      </c>
      <c r="C894" s="171" t="s">
        <v>1566</v>
      </c>
      <c r="D894" s="171" t="s">
        <v>757</v>
      </c>
      <c r="E894" s="171" t="s">
        <v>7539</v>
      </c>
      <c r="F894" s="171" t="s">
        <v>1788</v>
      </c>
      <c r="G894" s="171" t="s">
        <v>7538</v>
      </c>
      <c r="H894" s="171" t="s">
        <v>1365</v>
      </c>
      <c r="I894" s="171" t="s">
        <v>6493</v>
      </c>
      <c r="J894" s="171" t="s">
        <v>1789</v>
      </c>
      <c r="K894" s="171" t="s">
        <v>1790</v>
      </c>
      <c r="L894" s="171" t="s">
        <v>50</v>
      </c>
      <c r="M894" s="171" t="s">
        <v>730</v>
      </c>
      <c r="N894" s="171" t="s">
        <v>6491</v>
      </c>
      <c r="O894" s="171" t="s">
        <v>6492</v>
      </c>
      <c r="P894" s="171">
        <v>0</v>
      </c>
      <c r="Q894" s="171" t="s">
        <v>92</v>
      </c>
      <c r="R894" s="171" t="s">
        <v>7540</v>
      </c>
      <c r="S894" s="172">
        <v>41908</v>
      </c>
      <c r="T894" s="171">
        <v>7510</v>
      </c>
      <c r="U894" s="173">
        <v>40724328</v>
      </c>
      <c r="V894" s="173">
        <v>66377448</v>
      </c>
      <c r="W894" s="174">
        <v>44255</v>
      </c>
      <c r="X894" s="175" t="s">
        <v>7879</v>
      </c>
      <c r="Y894" s="175" t="s">
        <v>7880</v>
      </c>
      <c r="Z894" s="175" t="s">
        <v>7895</v>
      </c>
    </row>
    <row r="895" spans="1:26" s="187" customFormat="1" ht="24.75" customHeight="1" x14ac:dyDescent="0.2">
      <c r="A895" s="171" t="s">
        <v>8539</v>
      </c>
      <c r="B895" s="175" t="s">
        <v>7807</v>
      </c>
      <c r="C895" s="171" t="s">
        <v>1566</v>
      </c>
      <c r="D895" s="171" t="s">
        <v>757</v>
      </c>
      <c r="E895" s="171" t="s">
        <v>7539</v>
      </c>
      <c r="F895" s="171" t="s">
        <v>1788</v>
      </c>
      <c r="G895" s="171" t="s">
        <v>7538</v>
      </c>
      <c r="H895" s="171" t="s">
        <v>1365</v>
      </c>
      <c r="I895" s="171" t="s">
        <v>6493</v>
      </c>
      <c r="J895" s="171" t="s">
        <v>1789</v>
      </c>
      <c r="K895" s="171" t="s">
        <v>1790</v>
      </c>
      <c r="L895" s="171" t="s">
        <v>50</v>
      </c>
      <c r="M895" s="171" t="s">
        <v>730</v>
      </c>
      <c r="N895" s="171" t="s">
        <v>6491</v>
      </c>
      <c r="O895" s="171" t="s">
        <v>6492</v>
      </c>
      <c r="P895" s="171">
        <v>0</v>
      </c>
      <c r="Q895" s="171" t="s">
        <v>92</v>
      </c>
      <c r="R895" s="171" t="s">
        <v>7540</v>
      </c>
      <c r="S895" s="172">
        <v>41908</v>
      </c>
      <c r="T895" s="171">
        <v>7510</v>
      </c>
      <c r="U895" s="173">
        <v>68782929</v>
      </c>
      <c r="V895" s="173">
        <v>91229409</v>
      </c>
      <c r="W895" s="174">
        <v>44255</v>
      </c>
      <c r="X895" s="175" t="s">
        <v>7879</v>
      </c>
      <c r="Y895" s="175" t="s">
        <v>7880</v>
      </c>
      <c r="Z895" s="175" t="s">
        <v>8014</v>
      </c>
    </row>
    <row r="896" spans="1:26" s="187" customFormat="1" ht="24.75" customHeight="1" x14ac:dyDescent="0.2">
      <c r="A896" s="171" t="s">
        <v>8539</v>
      </c>
      <c r="B896" s="175" t="s">
        <v>7807</v>
      </c>
      <c r="C896" s="171" t="s">
        <v>1566</v>
      </c>
      <c r="D896" s="171" t="s">
        <v>757</v>
      </c>
      <c r="E896" s="171" t="s">
        <v>7539</v>
      </c>
      <c r="F896" s="171" t="s">
        <v>1788</v>
      </c>
      <c r="G896" s="171" t="s">
        <v>7538</v>
      </c>
      <c r="H896" s="171" t="s">
        <v>1365</v>
      </c>
      <c r="I896" s="171" t="s">
        <v>6493</v>
      </c>
      <c r="J896" s="171" t="s">
        <v>1789</v>
      </c>
      <c r="K896" s="171" t="s">
        <v>1790</v>
      </c>
      <c r="L896" s="171" t="s">
        <v>50</v>
      </c>
      <c r="M896" s="171" t="s">
        <v>730</v>
      </c>
      <c r="N896" s="171" t="s">
        <v>6491</v>
      </c>
      <c r="O896" s="171" t="s">
        <v>6492</v>
      </c>
      <c r="P896" s="171">
        <v>0</v>
      </c>
      <c r="Q896" s="171" t="s">
        <v>92</v>
      </c>
      <c r="R896" s="171" t="s">
        <v>7540</v>
      </c>
      <c r="S896" s="172">
        <v>41908</v>
      </c>
      <c r="T896" s="171">
        <v>7510</v>
      </c>
      <c r="U896" s="173">
        <v>9299256</v>
      </c>
      <c r="V896" s="173">
        <v>18598512</v>
      </c>
      <c r="W896" s="174">
        <v>44255</v>
      </c>
      <c r="X896" s="175" t="s">
        <v>7879</v>
      </c>
      <c r="Y896" s="175" t="s">
        <v>7880</v>
      </c>
      <c r="Z896" s="175" t="s">
        <v>7959</v>
      </c>
    </row>
    <row r="897" spans="1:26" s="187" customFormat="1" ht="24.75" customHeight="1" x14ac:dyDescent="0.2">
      <c r="A897" s="171" t="s">
        <v>8539</v>
      </c>
      <c r="B897" s="175" t="s">
        <v>7807</v>
      </c>
      <c r="C897" s="171" t="s">
        <v>1566</v>
      </c>
      <c r="D897" s="171" t="s">
        <v>757</v>
      </c>
      <c r="E897" s="171" t="s">
        <v>7539</v>
      </c>
      <c r="F897" s="171" t="s">
        <v>1788</v>
      </c>
      <c r="G897" s="171" t="s">
        <v>7538</v>
      </c>
      <c r="H897" s="171" t="s">
        <v>1365</v>
      </c>
      <c r="I897" s="171" t="s">
        <v>6493</v>
      </c>
      <c r="J897" s="171" t="s">
        <v>1789</v>
      </c>
      <c r="K897" s="171" t="s">
        <v>1790</v>
      </c>
      <c r="L897" s="171" t="s">
        <v>50</v>
      </c>
      <c r="M897" s="171" t="s">
        <v>730</v>
      </c>
      <c r="N897" s="171" t="s">
        <v>6491</v>
      </c>
      <c r="O897" s="171" t="s">
        <v>6492</v>
      </c>
      <c r="P897" s="171">
        <v>0</v>
      </c>
      <c r="Q897" s="171" t="s">
        <v>92</v>
      </c>
      <c r="R897" s="171" t="s">
        <v>7540</v>
      </c>
      <c r="S897" s="172">
        <v>41908</v>
      </c>
      <c r="T897" s="171">
        <v>7510</v>
      </c>
      <c r="U897" s="173">
        <v>12723120</v>
      </c>
      <c r="V897" s="173">
        <v>20481120</v>
      </c>
      <c r="W897" s="174">
        <v>44255</v>
      </c>
      <c r="X897" s="175" t="s">
        <v>7879</v>
      </c>
      <c r="Y897" s="175" t="s">
        <v>7880</v>
      </c>
      <c r="Z897" s="175" t="s">
        <v>7949</v>
      </c>
    </row>
    <row r="898" spans="1:26" s="187" customFormat="1" ht="24.75" customHeight="1" x14ac:dyDescent="0.2">
      <c r="A898" s="171" t="s">
        <v>8539</v>
      </c>
      <c r="B898" s="175" t="s">
        <v>7807</v>
      </c>
      <c r="C898" s="171" t="s">
        <v>1566</v>
      </c>
      <c r="D898" s="171" t="s">
        <v>757</v>
      </c>
      <c r="E898" s="171" t="s">
        <v>7539</v>
      </c>
      <c r="F898" s="171" t="s">
        <v>1788</v>
      </c>
      <c r="G898" s="171" t="s">
        <v>7538</v>
      </c>
      <c r="H898" s="171" t="s">
        <v>1365</v>
      </c>
      <c r="I898" s="171" t="s">
        <v>6493</v>
      </c>
      <c r="J898" s="171" t="s">
        <v>1789</v>
      </c>
      <c r="K898" s="171" t="s">
        <v>1790</v>
      </c>
      <c r="L898" s="171" t="s">
        <v>50</v>
      </c>
      <c r="M898" s="171" t="s">
        <v>730</v>
      </c>
      <c r="N898" s="171" t="s">
        <v>6491</v>
      </c>
      <c r="O898" s="171" t="s">
        <v>6492</v>
      </c>
      <c r="P898" s="171">
        <v>0</v>
      </c>
      <c r="Q898" s="171" t="s">
        <v>92</v>
      </c>
      <c r="R898" s="171" t="s">
        <v>7540</v>
      </c>
      <c r="S898" s="172">
        <v>41908</v>
      </c>
      <c r="T898" s="171">
        <v>7510</v>
      </c>
      <c r="U898" s="173">
        <v>0</v>
      </c>
      <c r="V898" s="173">
        <v>0</v>
      </c>
      <c r="W898" s="174">
        <v>44255</v>
      </c>
      <c r="X898" s="175" t="s">
        <v>7879</v>
      </c>
      <c r="Y898" s="175" t="s">
        <v>7880</v>
      </c>
      <c r="Z898" s="175" t="s">
        <v>8080</v>
      </c>
    </row>
    <row r="899" spans="1:26" s="187" customFormat="1" ht="24.75" customHeight="1" x14ac:dyDescent="0.2">
      <c r="A899" s="171" t="s">
        <v>8539</v>
      </c>
      <c r="B899" s="175" t="s">
        <v>7807</v>
      </c>
      <c r="C899" s="171" t="s">
        <v>1566</v>
      </c>
      <c r="D899" s="171" t="s">
        <v>757</v>
      </c>
      <c r="E899" s="171" t="s">
        <v>7539</v>
      </c>
      <c r="F899" s="171" t="s">
        <v>1788</v>
      </c>
      <c r="G899" s="171" t="s">
        <v>7538</v>
      </c>
      <c r="H899" s="171" t="s">
        <v>1365</v>
      </c>
      <c r="I899" s="171" t="s">
        <v>6493</v>
      </c>
      <c r="J899" s="171" t="s">
        <v>1789</v>
      </c>
      <c r="K899" s="171" t="s">
        <v>1790</v>
      </c>
      <c r="L899" s="171" t="s">
        <v>50</v>
      </c>
      <c r="M899" s="171" t="s">
        <v>730</v>
      </c>
      <c r="N899" s="171" t="s">
        <v>6491</v>
      </c>
      <c r="O899" s="171" t="s">
        <v>6492</v>
      </c>
      <c r="P899" s="171">
        <v>0</v>
      </c>
      <c r="Q899" s="171" t="s">
        <v>92</v>
      </c>
      <c r="R899" s="171" t="s">
        <v>7540</v>
      </c>
      <c r="S899" s="172">
        <v>41908</v>
      </c>
      <c r="T899" s="171">
        <v>7510</v>
      </c>
      <c r="U899" s="173">
        <v>15712536</v>
      </c>
      <c r="V899" s="173">
        <v>30142416</v>
      </c>
      <c r="W899" s="174">
        <v>44255</v>
      </c>
      <c r="X899" s="175" t="s">
        <v>7879</v>
      </c>
      <c r="Y899" s="175" t="s">
        <v>7880</v>
      </c>
      <c r="Z899" s="175" t="s">
        <v>7966</v>
      </c>
    </row>
    <row r="900" spans="1:26" s="187" customFormat="1" ht="24.75" customHeight="1" x14ac:dyDescent="0.2">
      <c r="A900" s="171" t="s">
        <v>8539</v>
      </c>
      <c r="B900" s="175" t="s">
        <v>7807</v>
      </c>
      <c r="C900" s="171" t="s">
        <v>1566</v>
      </c>
      <c r="D900" s="171" t="s">
        <v>757</v>
      </c>
      <c r="E900" s="171" t="s">
        <v>7539</v>
      </c>
      <c r="F900" s="171" t="s">
        <v>1788</v>
      </c>
      <c r="G900" s="171" t="s">
        <v>7538</v>
      </c>
      <c r="H900" s="171" t="s">
        <v>1365</v>
      </c>
      <c r="I900" s="171" t="s">
        <v>6493</v>
      </c>
      <c r="J900" s="171" t="s">
        <v>1789</v>
      </c>
      <c r="K900" s="171" t="s">
        <v>1790</v>
      </c>
      <c r="L900" s="171" t="s">
        <v>50</v>
      </c>
      <c r="M900" s="171" t="s">
        <v>730</v>
      </c>
      <c r="N900" s="171" t="s">
        <v>6491</v>
      </c>
      <c r="O900" s="171" t="s">
        <v>6492</v>
      </c>
      <c r="P900" s="171">
        <v>0</v>
      </c>
      <c r="Q900" s="171" t="s">
        <v>92</v>
      </c>
      <c r="R900" s="171" t="s">
        <v>7540</v>
      </c>
      <c r="S900" s="172">
        <v>41908</v>
      </c>
      <c r="T900" s="171">
        <v>7510</v>
      </c>
      <c r="U900" s="173">
        <v>11864568</v>
      </c>
      <c r="V900" s="173">
        <v>21484488</v>
      </c>
      <c r="W900" s="174">
        <v>44255</v>
      </c>
      <c r="X900" s="175" t="s">
        <v>7879</v>
      </c>
      <c r="Y900" s="175" t="s">
        <v>7880</v>
      </c>
      <c r="Z900" s="175" t="s">
        <v>7979</v>
      </c>
    </row>
    <row r="901" spans="1:26" s="187" customFormat="1" ht="24.75" customHeight="1" x14ac:dyDescent="0.2">
      <c r="A901" s="171" t="s">
        <v>8539</v>
      </c>
      <c r="B901" s="175" t="s">
        <v>7807</v>
      </c>
      <c r="C901" s="171" t="s">
        <v>1566</v>
      </c>
      <c r="D901" s="171" t="s">
        <v>757</v>
      </c>
      <c r="E901" s="171" t="s">
        <v>7539</v>
      </c>
      <c r="F901" s="171" t="s">
        <v>1788</v>
      </c>
      <c r="G901" s="171" t="s">
        <v>7538</v>
      </c>
      <c r="H901" s="171" t="s">
        <v>1365</v>
      </c>
      <c r="I901" s="171" t="s">
        <v>6493</v>
      </c>
      <c r="J901" s="171" t="s">
        <v>1789</v>
      </c>
      <c r="K901" s="171" t="s">
        <v>1790</v>
      </c>
      <c r="L901" s="171" t="s">
        <v>50</v>
      </c>
      <c r="M901" s="171" t="s">
        <v>730</v>
      </c>
      <c r="N901" s="171" t="s">
        <v>6491</v>
      </c>
      <c r="O901" s="171" t="s">
        <v>6492</v>
      </c>
      <c r="P901" s="171">
        <v>0</v>
      </c>
      <c r="Q901" s="171" t="s">
        <v>92</v>
      </c>
      <c r="R901" s="171" t="s">
        <v>7540</v>
      </c>
      <c r="S901" s="172">
        <v>41908</v>
      </c>
      <c r="T901" s="171">
        <v>7510</v>
      </c>
      <c r="U901" s="173">
        <v>9299256</v>
      </c>
      <c r="V901" s="173">
        <v>17315856</v>
      </c>
      <c r="W901" s="174">
        <v>44255</v>
      </c>
      <c r="X901" s="175" t="s">
        <v>7879</v>
      </c>
      <c r="Y901" s="175" t="s">
        <v>7880</v>
      </c>
      <c r="Z901" s="175" t="s">
        <v>7922</v>
      </c>
    </row>
    <row r="902" spans="1:26" s="187" customFormat="1" ht="24.75" customHeight="1" x14ac:dyDescent="0.2">
      <c r="A902" s="171" t="s">
        <v>8539</v>
      </c>
      <c r="B902" s="175" t="s">
        <v>7807</v>
      </c>
      <c r="C902" s="171" t="s">
        <v>1566</v>
      </c>
      <c r="D902" s="171" t="s">
        <v>757</v>
      </c>
      <c r="E902" s="171" t="s">
        <v>7539</v>
      </c>
      <c r="F902" s="171" t="s">
        <v>1788</v>
      </c>
      <c r="G902" s="171" t="s">
        <v>7538</v>
      </c>
      <c r="H902" s="171" t="s">
        <v>1365</v>
      </c>
      <c r="I902" s="171" t="s">
        <v>6493</v>
      </c>
      <c r="J902" s="171" t="s">
        <v>1789</v>
      </c>
      <c r="K902" s="171" t="s">
        <v>1790</v>
      </c>
      <c r="L902" s="171" t="s">
        <v>50</v>
      </c>
      <c r="M902" s="171" t="s">
        <v>730</v>
      </c>
      <c r="N902" s="171" t="s">
        <v>6491</v>
      </c>
      <c r="O902" s="171" t="s">
        <v>6492</v>
      </c>
      <c r="P902" s="171">
        <v>0</v>
      </c>
      <c r="Q902" s="171" t="s">
        <v>92</v>
      </c>
      <c r="R902" s="171" t="s">
        <v>7540</v>
      </c>
      <c r="S902" s="172">
        <v>41908</v>
      </c>
      <c r="T902" s="171">
        <v>7510</v>
      </c>
      <c r="U902" s="173">
        <v>2203962</v>
      </c>
      <c r="V902" s="173">
        <v>5372157</v>
      </c>
      <c r="W902" s="174">
        <v>44255</v>
      </c>
      <c r="X902" s="175" t="s">
        <v>7879</v>
      </c>
      <c r="Y902" s="175" t="s">
        <v>7880</v>
      </c>
      <c r="Z902" s="175" t="s">
        <v>7946</v>
      </c>
    </row>
    <row r="903" spans="1:26" s="187" customFormat="1" ht="24.75" customHeight="1" x14ac:dyDescent="0.2">
      <c r="A903" s="171" t="s">
        <v>8539</v>
      </c>
      <c r="B903" s="175" t="s">
        <v>7807</v>
      </c>
      <c r="C903" s="171" t="s">
        <v>1566</v>
      </c>
      <c r="D903" s="171" t="s">
        <v>757</v>
      </c>
      <c r="E903" s="171" t="s">
        <v>7539</v>
      </c>
      <c r="F903" s="171" t="s">
        <v>1788</v>
      </c>
      <c r="G903" s="171" t="s">
        <v>7538</v>
      </c>
      <c r="H903" s="171" t="s">
        <v>1365</v>
      </c>
      <c r="I903" s="171" t="s">
        <v>6493</v>
      </c>
      <c r="J903" s="171" t="s">
        <v>1789</v>
      </c>
      <c r="K903" s="171" t="s">
        <v>1790</v>
      </c>
      <c r="L903" s="171" t="s">
        <v>50</v>
      </c>
      <c r="M903" s="171" t="s">
        <v>730</v>
      </c>
      <c r="N903" s="171" t="s">
        <v>6491</v>
      </c>
      <c r="O903" s="171" t="s">
        <v>6492</v>
      </c>
      <c r="P903" s="171">
        <v>0</v>
      </c>
      <c r="Q903" s="171" t="s">
        <v>92</v>
      </c>
      <c r="R903" s="171" t="s">
        <v>7540</v>
      </c>
      <c r="S903" s="172">
        <v>41908</v>
      </c>
      <c r="T903" s="171">
        <v>7510</v>
      </c>
      <c r="U903" s="173">
        <v>8337264</v>
      </c>
      <c r="V903" s="173">
        <v>16353864</v>
      </c>
      <c r="W903" s="174">
        <v>44255</v>
      </c>
      <c r="X903" s="175" t="s">
        <v>7879</v>
      </c>
      <c r="Y903" s="175" t="s">
        <v>7880</v>
      </c>
      <c r="Z903" s="175" t="s">
        <v>7951</v>
      </c>
    </row>
    <row r="904" spans="1:26" s="187" customFormat="1" ht="24.75" customHeight="1" x14ac:dyDescent="0.2">
      <c r="A904" s="171" t="s">
        <v>8539</v>
      </c>
      <c r="B904" s="175" t="s">
        <v>7807</v>
      </c>
      <c r="C904" s="171" t="s">
        <v>1566</v>
      </c>
      <c r="D904" s="171" t="s">
        <v>757</v>
      </c>
      <c r="E904" s="171" t="s">
        <v>7539</v>
      </c>
      <c r="F904" s="171" t="s">
        <v>1788</v>
      </c>
      <c r="G904" s="171" t="s">
        <v>7538</v>
      </c>
      <c r="H904" s="171" t="s">
        <v>1365</v>
      </c>
      <c r="I904" s="171" t="s">
        <v>6493</v>
      </c>
      <c r="J904" s="171" t="s">
        <v>1789</v>
      </c>
      <c r="K904" s="171" t="s">
        <v>1790</v>
      </c>
      <c r="L904" s="171" t="s">
        <v>50</v>
      </c>
      <c r="M904" s="171" t="s">
        <v>730</v>
      </c>
      <c r="N904" s="171" t="s">
        <v>6491</v>
      </c>
      <c r="O904" s="171" t="s">
        <v>6492</v>
      </c>
      <c r="P904" s="171">
        <v>0</v>
      </c>
      <c r="Q904" s="171" t="s">
        <v>92</v>
      </c>
      <c r="R904" s="171" t="s">
        <v>7540</v>
      </c>
      <c r="S904" s="172">
        <v>41908</v>
      </c>
      <c r="T904" s="171">
        <v>7510</v>
      </c>
      <c r="U904" s="173">
        <v>24049800</v>
      </c>
      <c r="V904" s="173">
        <v>40083000</v>
      </c>
      <c r="W904" s="174">
        <v>44255</v>
      </c>
      <c r="X904" s="175" t="s">
        <v>7879</v>
      </c>
      <c r="Y904" s="175" t="s">
        <v>7880</v>
      </c>
      <c r="Z904" s="175" t="s">
        <v>7961</v>
      </c>
    </row>
    <row r="905" spans="1:26" s="187" customFormat="1" ht="24.75" customHeight="1" x14ac:dyDescent="0.2">
      <c r="A905" s="171" t="s">
        <v>8539</v>
      </c>
      <c r="B905" s="175" t="s">
        <v>7807</v>
      </c>
      <c r="C905" s="171" t="s">
        <v>1566</v>
      </c>
      <c r="D905" s="171" t="s">
        <v>757</v>
      </c>
      <c r="E905" s="171" t="s">
        <v>7539</v>
      </c>
      <c r="F905" s="171" t="s">
        <v>1788</v>
      </c>
      <c r="G905" s="171" t="s">
        <v>7538</v>
      </c>
      <c r="H905" s="171" t="s">
        <v>1365</v>
      </c>
      <c r="I905" s="171" t="s">
        <v>6493</v>
      </c>
      <c r="J905" s="171" t="s">
        <v>1789</v>
      </c>
      <c r="K905" s="171" t="s">
        <v>1790</v>
      </c>
      <c r="L905" s="171" t="s">
        <v>50</v>
      </c>
      <c r="M905" s="171" t="s">
        <v>730</v>
      </c>
      <c r="N905" s="171" t="s">
        <v>6491</v>
      </c>
      <c r="O905" s="171" t="s">
        <v>6492</v>
      </c>
      <c r="P905" s="171">
        <v>0</v>
      </c>
      <c r="Q905" s="171" t="s">
        <v>92</v>
      </c>
      <c r="R905" s="171" t="s">
        <v>7540</v>
      </c>
      <c r="S905" s="172">
        <v>41908</v>
      </c>
      <c r="T905" s="171">
        <v>7510</v>
      </c>
      <c r="U905" s="173">
        <v>7375272</v>
      </c>
      <c r="V905" s="173">
        <v>15045555</v>
      </c>
      <c r="W905" s="174">
        <v>44255</v>
      </c>
      <c r="X905" s="175" t="s">
        <v>7879</v>
      </c>
      <c r="Y905" s="175" t="s">
        <v>7880</v>
      </c>
      <c r="Z905" s="175" t="s">
        <v>8020</v>
      </c>
    </row>
    <row r="906" spans="1:26" s="187" customFormat="1" ht="24.75" customHeight="1" x14ac:dyDescent="0.2">
      <c r="A906" s="171" t="s">
        <v>8539</v>
      </c>
      <c r="B906" s="175" t="s">
        <v>7807</v>
      </c>
      <c r="C906" s="171" t="s">
        <v>1566</v>
      </c>
      <c r="D906" s="171" t="s">
        <v>757</v>
      </c>
      <c r="E906" s="171" t="s">
        <v>7539</v>
      </c>
      <c r="F906" s="171" t="s">
        <v>1788</v>
      </c>
      <c r="G906" s="171" t="s">
        <v>7538</v>
      </c>
      <c r="H906" s="171" t="s">
        <v>1365</v>
      </c>
      <c r="I906" s="171" t="s">
        <v>6493</v>
      </c>
      <c r="J906" s="171" t="s">
        <v>1789</v>
      </c>
      <c r="K906" s="171" t="s">
        <v>1790</v>
      </c>
      <c r="L906" s="171" t="s">
        <v>50</v>
      </c>
      <c r="M906" s="171" t="s">
        <v>730</v>
      </c>
      <c r="N906" s="171" t="s">
        <v>6491</v>
      </c>
      <c r="O906" s="171" t="s">
        <v>6492</v>
      </c>
      <c r="P906" s="171">
        <v>0</v>
      </c>
      <c r="Q906" s="171" t="s">
        <v>92</v>
      </c>
      <c r="R906" s="171" t="s">
        <v>7540</v>
      </c>
      <c r="S906" s="172">
        <v>41908</v>
      </c>
      <c r="T906" s="171">
        <v>7510</v>
      </c>
      <c r="U906" s="173">
        <v>23521843</v>
      </c>
      <c r="V906" s="173">
        <v>37079310</v>
      </c>
      <c r="W906" s="174">
        <v>44255</v>
      </c>
      <c r="X906" s="175" t="s">
        <v>7879</v>
      </c>
      <c r="Y906" s="175" t="s">
        <v>7880</v>
      </c>
      <c r="Z906" s="175" t="s">
        <v>7958</v>
      </c>
    </row>
    <row r="907" spans="1:26" s="187" customFormat="1" ht="24.75" customHeight="1" x14ac:dyDescent="0.2">
      <c r="A907" s="171" t="s">
        <v>8539</v>
      </c>
      <c r="B907" s="175" t="s">
        <v>7807</v>
      </c>
      <c r="C907" s="171" t="s">
        <v>1566</v>
      </c>
      <c r="D907" s="171" t="s">
        <v>757</v>
      </c>
      <c r="E907" s="171" t="s">
        <v>7539</v>
      </c>
      <c r="F907" s="171" t="s">
        <v>1788</v>
      </c>
      <c r="G907" s="171" t="s">
        <v>7538</v>
      </c>
      <c r="H907" s="171" t="s">
        <v>1365</v>
      </c>
      <c r="I907" s="171" t="s">
        <v>6493</v>
      </c>
      <c r="J907" s="171" t="s">
        <v>1789</v>
      </c>
      <c r="K907" s="171" t="s">
        <v>1790</v>
      </c>
      <c r="L907" s="171" t="s">
        <v>50</v>
      </c>
      <c r="M907" s="171" t="s">
        <v>730</v>
      </c>
      <c r="N907" s="171" t="s">
        <v>6491</v>
      </c>
      <c r="O907" s="171" t="s">
        <v>6492</v>
      </c>
      <c r="P907" s="171">
        <v>0</v>
      </c>
      <c r="Q907" s="171" t="s">
        <v>92</v>
      </c>
      <c r="R907" s="171" t="s">
        <v>7540</v>
      </c>
      <c r="S907" s="172">
        <v>41908</v>
      </c>
      <c r="T907" s="171">
        <v>7510</v>
      </c>
      <c r="U907" s="173">
        <v>20522496</v>
      </c>
      <c r="V907" s="173">
        <v>36555696</v>
      </c>
      <c r="W907" s="174">
        <v>44255</v>
      </c>
      <c r="X907" s="175" t="s">
        <v>7879</v>
      </c>
      <c r="Y907" s="175" t="s">
        <v>7880</v>
      </c>
      <c r="Z907" s="175" t="s">
        <v>8016</v>
      </c>
    </row>
    <row r="908" spans="1:26" s="187" customFormat="1" ht="24.75" customHeight="1" x14ac:dyDescent="0.2">
      <c r="A908" s="171" t="s">
        <v>8539</v>
      </c>
      <c r="B908" s="175" t="s">
        <v>7807</v>
      </c>
      <c r="C908" s="171" t="s">
        <v>1566</v>
      </c>
      <c r="D908" s="171" t="s">
        <v>757</v>
      </c>
      <c r="E908" s="171" t="s">
        <v>7539</v>
      </c>
      <c r="F908" s="171" t="s">
        <v>1788</v>
      </c>
      <c r="G908" s="171" t="s">
        <v>7538</v>
      </c>
      <c r="H908" s="171" t="s">
        <v>1365</v>
      </c>
      <c r="I908" s="171" t="s">
        <v>6493</v>
      </c>
      <c r="J908" s="171" t="s">
        <v>1789</v>
      </c>
      <c r="K908" s="171" t="s">
        <v>1790</v>
      </c>
      <c r="L908" s="171" t="s">
        <v>50</v>
      </c>
      <c r="M908" s="171" t="s">
        <v>730</v>
      </c>
      <c r="N908" s="171" t="s">
        <v>6491</v>
      </c>
      <c r="O908" s="171" t="s">
        <v>6492</v>
      </c>
      <c r="P908" s="171">
        <v>0</v>
      </c>
      <c r="Q908" s="171" t="s">
        <v>92</v>
      </c>
      <c r="R908" s="171" t="s">
        <v>7540</v>
      </c>
      <c r="S908" s="172">
        <v>41908</v>
      </c>
      <c r="T908" s="171">
        <v>7510</v>
      </c>
      <c r="U908" s="173">
        <v>61400100</v>
      </c>
      <c r="V908" s="173">
        <v>82036380</v>
      </c>
      <c r="W908" s="174">
        <v>44255</v>
      </c>
      <c r="X908" s="175" t="s">
        <v>7879</v>
      </c>
      <c r="Y908" s="175" t="s">
        <v>7880</v>
      </c>
      <c r="Z908" s="175" t="s">
        <v>7931</v>
      </c>
    </row>
    <row r="909" spans="1:26" s="187" customFormat="1" ht="24.75" customHeight="1" x14ac:dyDescent="0.2">
      <c r="A909" s="171" t="s">
        <v>8539</v>
      </c>
      <c r="B909" s="175" t="s">
        <v>7807</v>
      </c>
      <c r="C909" s="171" t="s">
        <v>1566</v>
      </c>
      <c r="D909" s="171" t="s">
        <v>757</v>
      </c>
      <c r="E909" s="171" t="s">
        <v>7539</v>
      </c>
      <c r="F909" s="171" t="s">
        <v>1788</v>
      </c>
      <c r="G909" s="171" t="s">
        <v>7538</v>
      </c>
      <c r="H909" s="171" t="s">
        <v>1365</v>
      </c>
      <c r="I909" s="171" t="s">
        <v>6493</v>
      </c>
      <c r="J909" s="171" t="s">
        <v>1789</v>
      </c>
      <c r="K909" s="171" t="s">
        <v>1790</v>
      </c>
      <c r="L909" s="171" t="s">
        <v>50</v>
      </c>
      <c r="M909" s="171" t="s">
        <v>730</v>
      </c>
      <c r="N909" s="171" t="s">
        <v>6491</v>
      </c>
      <c r="O909" s="171" t="s">
        <v>6492</v>
      </c>
      <c r="P909" s="171">
        <v>0</v>
      </c>
      <c r="Q909" s="171" t="s">
        <v>92</v>
      </c>
      <c r="R909" s="171" t="s">
        <v>7540</v>
      </c>
      <c r="S909" s="172">
        <v>41908</v>
      </c>
      <c r="T909" s="171">
        <v>7510</v>
      </c>
      <c r="U909" s="173">
        <v>8818260</v>
      </c>
      <c r="V909" s="173">
        <v>16834860</v>
      </c>
      <c r="W909" s="174">
        <v>44255</v>
      </c>
      <c r="X909" s="175" t="s">
        <v>7879</v>
      </c>
      <c r="Y909" s="175" t="s">
        <v>7880</v>
      </c>
      <c r="Z909" s="175" t="s">
        <v>7969</v>
      </c>
    </row>
    <row r="910" spans="1:26" s="187" customFormat="1" ht="24.75" customHeight="1" x14ac:dyDescent="0.2">
      <c r="A910" s="171" t="s">
        <v>8539</v>
      </c>
      <c r="B910" s="175" t="s">
        <v>7807</v>
      </c>
      <c r="C910" s="171" t="s">
        <v>1566</v>
      </c>
      <c r="D910" s="171" t="s">
        <v>757</v>
      </c>
      <c r="E910" s="171" t="s">
        <v>7539</v>
      </c>
      <c r="F910" s="171" t="s">
        <v>1788</v>
      </c>
      <c r="G910" s="171" t="s">
        <v>7538</v>
      </c>
      <c r="H910" s="171" t="s">
        <v>1365</v>
      </c>
      <c r="I910" s="171" t="s">
        <v>6493</v>
      </c>
      <c r="J910" s="171" t="s">
        <v>1789</v>
      </c>
      <c r="K910" s="171" t="s">
        <v>1790</v>
      </c>
      <c r="L910" s="171" t="s">
        <v>50</v>
      </c>
      <c r="M910" s="171" t="s">
        <v>730</v>
      </c>
      <c r="N910" s="171" t="s">
        <v>6491</v>
      </c>
      <c r="O910" s="171" t="s">
        <v>6492</v>
      </c>
      <c r="P910" s="171">
        <v>0</v>
      </c>
      <c r="Q910" s="171" t="s">
        <v>92</v>
      </c>
      <c r="R910" s="171" t="s">
        <v>7540</v>
      </c>
      <c r="S910" s="172">
        <v>41908</v>
      </c>
      <c r="T910" s="171">
        <v>7510</v>
      </c>
      <c r="U910" s="173">
        <v>7680420</v>
      </c>
      <c r="V910" s="173">
        <v>13886820</v>
      </c>
      <c r="W910" s="174">
        <v>44255</v>
      </c>
      <c r="X910" s="175" t="s">
        <v>7879</v>
      </c>
      <c r="Y910" s="175" t="s">
        <v>7880</v>
      </c>
      <c r="Z910" s="175" t="s">
        <v>7948</v>
      </c>
    </row>
    <row r="911" spans="1:26" s="187" customFormat="1" ht="24.75" customHeight="1" x14ac:dyDescent="0.2">
      <c r="A911" s="171" t="s">
        <v>8540</v>
      </c>
      <c r="B911" s="175">
        <v>692531000</v>
      </c>
      <c r="C911" s="171" t="s">
        <v>2854</v>
      </c>
      <c r="D911" s="171" t="s">
        <v>2882</v>
      </c>
      <c r="E911" s="171" t="s">
        <v>1700</v>
      </c>
      <c r="F911" s="171" t="s">
        <v>2883</v>
      </c>
      <c r="G911" s="171" t="s">
        <v>29</v>
      </c>
      <c r="H911" s="171">
        <v>0</v>
      </c>
      <c r="I911" s="171">
        <v>0</v>
      </c>
      <c r="J911" s="171" t="s">
        <v>3865</v>
      </c>
      <c r="K911" s="171" t="s">
        <v>3867</v>
      </c>
      <c r="L911" s="171" t="s">
        <v>890</v>
      </c>
      <c r="M911" s="171" t="s">
        <v>3869</v>
      </c>
      <c r="N911" s="171" t="s">
        <v>3868</v>
      </c>
      <c r="O911" s="171" t="s">
        <v>3866</v>
      </c>
      <c r="P911" s="171">
        <v>0</v>
      </c>
      <c r="Q911" s="171">
        <v>91001</v>
      </c>
      <c r="R911" s="171" t="s">
        <v>2875</v>
      </c>
      <c r="S911" s="172">
        <v>41925</v>
      </c>
      <c r="T911" s="171">
        <v>7512</v>
      </c>
      <c r="U911" s="173">
        <v>5265786</v>
      </c>
      <c r="V911" s="173">
        <v>5418506</v>
      </c>
      <c r="W911" s="174">
        <v>44255</v>
      </c>
      <c r="X911" s="175" t="s">
        <v>7879</v>
      </c>
      <c r="Y911" s="175" t="s">
        <v>7880</v>
      </c>
      <c r="Z911" s="175" t="s">
        <v>8097</v>
      </c>
    </row>
    <row r="912" spans="1:26" s="187" customFormat="1" ht="24.75" customHeight="1" x14ac:dyDescent="0.2">
      <c r="A912" s="171" t="s">
        <v>8541</v>
      </c>
      <c r="B912" s="175">
        <v>690102005</v>
      </c>
      <c r="C912" s="171" t="s">
        <v>2854</v>
      </c>
      <c r="D912" s="171" t="s">
        <v>633</v>
      </c>
      <c r="E912" s="171" t="s">
        <v>27</v>
      </c>
      <c r="F912" s="171" t="s">
        <v>634</v>
      </c>
      <c r="G912" s="171" t="s">
        <v>29</v>
      </c>
      <c r="H912" s="171">
        <v>0</v>
      </c>
      <c r="I912" s="171">
        <v>0</v>
      </c>
      <c r="J912" s="171" t="s">
        <v>3284</v>
      </c>
      <c r="K912" s="171" t="s">
        <v>3286</v>
      </c>
      <c r="L912" s="171" t="s">
        <v>618</v>
      </c>
      <c r="M912" s="171" t="s">
        <v>3287</v>
      </c>
      <c r="N912" s="171" t="s">
        <v>3285</v>
      </c>
      <c r="O912" s="171">
        <v>0</v>
      </c>
      <c r="P912" s="171">
        <v>0</v>
      </c>
      <c r="Q912" s="171">
        <v>91001</v>
      </c>
      <c r="R912" s="171" t="s">
        <v>3040</v>
      </c>
      <c r="S912" s="172">
        <v>41927</v>
      </c>
      <c r="T912" s="171">
        <v>7513</v>
      </c>
      <c r="U912" s="173">
        <v>2747366</v>
      </c>
      <c r="V912" s="173">
        <v>2827046</v>
      </c>
      <c r="W912" s="174">
        <v>44255</v>
      </c>
      <c r="X912" s="175" t="s">
        <v>7879</v>
      </c>
      <c r="Y912" s="175" t="s">
        <v>7880</v>
      </c>
      <c r="Z912" s="175" t="s">
        <v>8098</v>
      </c>
    </row>
    <row r="913" spans="1:26" s="187" customFormat="1" ht="24.75" customHeight="1" x14ac:dyDescent="0.2">
      <c r="A913" s="171" t="s">
        <v>8542</v>
      </c>
      <c r="B913" s="175">
        <v>692011007</v>
      </c>
      <c r="C913" s="171" t="s">
        <v>2854</v>
      </c>
      <c r="D913" s="171" t="s">
        <v>633</v>
      </c>
      <c r="E913" s="171" t="s">
        <v>27</v>
      </c>
      <c r="F913" s="171" t="s">
        <v>634</v>
      </c>
      <c r="G913" s="171" t="s">
        <v>29</v>
      </c>
      <c r="H913" s="171">
        <v>0</v>
      </c>
      <c r="I913" s="171">
        <v>0</v>
      </c>
      <c r="J913" s="171" t="s">
        <v>3331</v>
      </c>
      <c r="K913" s="171" t="s">
        <v>3332</v>
      </c>
      <c r="L913" s="171" t="s">
        <v>6166</v>
      </c>
      <c r="M913" s="171" t="s">
        <v>3333</v>
      </c>
      <c r="N913" s="171">
        <v>0</v>
      </c>
      <c r="O913" s="171">
        <v>0</v>
      </c>
      <c r="P913" s="171">
        <v>0</v>
      </c>
      <c r="Q913" s="171">
        <v>91001</v>
      </c>
      <c r="R913" s="171" t="s">
        <v>607</v>
      </c>
      <c r="S913" s="172">
        <v>41939</v>
      </c>
      <c r="T913" s="171">
        <v>7514</v>
      </c>
      <c r="U913" s="173">
        <v>3262498</v>
      </c>
      <c r="V913" s="173">
        <v>3357118</v>
      </c>
      <c r="W913" s="174">
        <v>44255</v>
      </c>
      <c r="X913" s="175" t="s">
        <v>7879</v>
      </c>
      <c r="Y913" s="175" t="s">
        <v>7880</v>
      </c>
      <c r="Z913" s="175" t="s">
        <v>8099</v>
      </c>
    </row>
    <row r="914" spans="1:26" s="187" customFormat="1" ht="24.75" customHeight="1" x14ac:dyDescent="0.2">
      <c r="A914" s="171" t="s">
        <v>8543</v>
      </c>
      <c r="B914" s="175">
        <v>650846699</v>
      </c>
      <c r="C914" s="171" t="s">
        <v>1566</v>
      </c>
      <c r="D914" s="171" t="s">
        <v>1927</v>
      </c>
      <c r="E914" s="171" t="s">
        <v>7724</v>
      </c>
      <c r="F914" s="171" t="s">
        <v>6108</v>
      </c>
      <c r="G914" s="171" t="s">
        <v>6245</v>
      </c>
      <c r="H914" s="171" t="s">
        <v>1928</v>
      </c>
      <c r="I914" s="171" t="s">
        <v>7723</v>
      </c>
      <c r="J914" s="171" t="s">
        <v>1929</v>
      </c>
      <c r="K914" s="171" t="s">
        <v>6244</v>
      </c>
      <c r="L914" s="171" t="s">
        <v>50</v>
      </c>
      <c r="M914" s="171" t="s">
        <v>1893</v>
      </c>
      <c r="N914" s="171" t="s">
        <v>6242</v>
      </c>
      <c r="O914" s="171" t="s">
        <v>6243</v>
      </c>
      <c r="P914" s="171">
        <v>0</v>
      </c>
      <c r="Q914" s="171" t="s">
        <v>1274</v>
      </c>
      <c r="R914" s="171" t="s">
        <v>7638</v>
      </c>
      <c r="S914" s="172">
        <v>41950</v>
      </c>
      <c r="T914" s="171">
        <v>7517</v>
      </c>
      <c r="U914" s="173">
        <v>9930240</v>
      </c>
      <c r="V914" s="173">
        <v>16136640</v>
      </c>
      <c r="W914" s="174">
        <v>44255</v>
      </c>
      <c r="X914" s="175" t="s">
        <v>7879</v>
      </c>
      <c r="Y914" s="175" t="s">
        <v>7880</v>
      </c>
      <c r="Z914" s="175" t="s">
        <v>7966</v>
      </c>
    </row>
    <row r="915" spans="1:26" s="187" customFormat="1" ht="24.75" customHeight="1" x14ac:dyDescent="0.2">
      <c r="A915" s="171" t="s">
        <v>8544</v>
      </c>
      <c r="B915" s="175">
        <v>692004000</v>
      </c>
      <c r="C915" s="171" t="s">
        <v>2854</v>
      </c>
      <c r="D915" s="171" t="s">
        <v>633</v>
      </c>
      <c r="E915" s="171" t="s">
        <v>27</v>
      </c>
      <c r="F915" s="171" t="s">
        <v>634</v>
      </c>
      <c r="G915" s="171" t="s">
        <v>3496</v>
      </c>
      <c r="H915" s="171">
        <v>0</v>
      </c>
      <c r="I915" s="171">
        <v>0</v>
      </c>
      <c r="J915" s="171" t="s">
        <v>3497</v>
      </c>
      <c r="K915" s="171" t="s">
        <v>3499</v>
      </c>
      <c r="L915" s="171" t="s">
        <v>6172</v>
      </c>
      <c r="M915" s="171" t="s">
        <v>3501</v>
      </c>
      <c r="N915" s="171" t="s">
        <v>3500</v>
      </c>
      <c r="O915" s="171" t="s">
        <v>3498</v>
      </c>
      <c r="P915" s="171">
        <v>0</v>
      </c>
      <c r="Q915" s="171">
        <v>91001</v>
      </c>
      <c r="R915" s="171" t="s">
        <v>3040</v>
      </c>
      <c r="S915" s="172">
        <v>41996</v>
      </c>
      <c r="T915" s="171">
        <v>7520</v>
      </c>
      <c r="U915" s="173">
        <v>5494733</v>
      </c>
      <c r="V915" s="173">
        <v>5654093</v>
      </c>
      <c r="W915" s="174">
        <v>44255</v>
      </c>
      <c r="X915" s="175" t="s">
        <v>7879</v>
      </c>
      <c r="Y915" s="175" t="s">
        <v>7880</v>
      </c>
      <c r="Z915" s="175" t="s">
        <v>7980</v>
      </c>
    </row>
    <row r="916" spans="1:26" s="187" customFormat="1" ht="24.75" customHeight="1" x14ac:dyDescent="0.2">
      <c r="A916" s="171" t="s">
        <v>8545</v>
      </c>
      <c r="B916" s="175">
        <v>692002008</v>
      </c>
      <c r="C916" s="171" t="s">
        <v>2854</v>
      </c>
      <c r="D916" s="171" t="s">
        <v>633</v>
      </c>
      <c r="E916" s="171" t="s">
        <v>27</v>
      </c>
      <c r="F916" s="171" t="s">
        <v>634</v>
      </c>
      <c r="G916" s="171" t="s">
        <v>29</v>
      </c>
      <c r="H916" s="171">
        <v>0</v>
      </c>
      <c r="I916" s="171">
        <v>0</v>
      </c>
      <c r="J916" s="171" t="s">
        <v>3144</v>
      </c>
      <c r="K916" s="171" t="s">
        <v>3145</v>
      </c>
      <c r="L916" s="171" t="s">
        <v>6172</v>
      </c>
      <c r="M916" s="171" t="s">
        <v>3147</v>
      </c>
      <c r="N916" s="171" t="s">
        <v>3146</v>
      </c>
      <c r="O916" s="171" t="s">
        <v>6339</v>
      </c>
      <c r="P916" s="171">
        <v>0</v>
      </c>
      <c r="Q916" s="171">
        <v>91001</v>
      </c>
      <c r="R916" s="171" t="s">
        <v>607</v>
      </c>
      <c r="S916" s="172">
        <v>41996</v>
      </c>
      <c r="T916" s="171">
        <v>7521</v>
      </c>
      <c r="U916" s="173">
        <v>4078122</v>
      </c>
      <c r="V916" s="173">
        <v>4196397</v>
      </c>
      <c r="W916" s="174">
        <v>44255</v>
      </c>
      <c r="X916" s="175" t="s">
        <v>7879</v>
      </c>
      <c r="Y916" s="175" t="s">
        <v>7880</v>
      </c>
      <c r="Z916" s="175" t="s">
        <v>8100</v>
      </c>
    </row>
    <row r="917" spans="1:26" s="187" customFormat="1" ht="24.75" customHeight="1" x14ac:dyDescent="0.2">
      <c r="A917" s="171" t="s">
        <v>8546</v>
      </c>
      <c r="B917" s="175" t="s">
        <v>7838</v>
      </c>
      <c r="C917" s="171" t="s">
        <v>2854</v>
      </c>
      <c r="D917" s="171" t="s">
        <v>633</v>
      </c>
      <c r="E917" s="171" t="s">
        <v>27</v>
      </c>
      <c r="F917" s="171" t="s">
        <v>634</v>
      </c>
      <c r="G917" s="171" t="s">
        <v>29</v>
      </c>
      <c r="H917" s="171">
        <v>0</v>
      </c>
      <c r="I917" s="171">
        <v>0</v>
      </c>
      <c r="J917" s="171" t="s">
        <v>3247</v>
      </c>
      <c r="K917" s="171" t="s">
        <v>3249</v>
      </c>
      <c r="L917" s="171" t="s">
        <v>6172</v>
      </c>
      <c r="M917" s="171" t="s">
        <v>6225</v>
      </c>
      <c r="N917" s="171">
        <v>0</v>
      </c>
      <c r="O917" s="171" t="s">
        <v>3248</v>
      </c>
      <c r="P917" s="171">
        <v>0</v>
      </c>
      <c r="Q917" s="171">
        <v>91001</v>
      </c>
      <c r="R917" s="171" t="s">
        <v>2906</v>
      </c>
      <c r="S917" s="172">
        <v>42032</v>
      </c>
      <c r="T917" s="171">
        <v>7523</v>
      </c>
      <c r="U917" s="173">
        <v>4893746</v>
      </c>
      <c r="V917" s="173">
        <v>9787492</v>
      </c>
      <c r="W917" s="174">
        <v>44255</v>
      </c>
      <c r="X917" s="175" t="s">
        <v>7879</v>
      </c>
      <c r="Y917" s="175" t="s">
        <v>7880</v>
      </c>
      <c r="Z917" s="175" t="s">
        <v>7915</v>
      </c>
    </row>
    <row r="918" spans="1:26" s="187" customFormat="1" ht="24.75" customHeight="1" x14ac:dyDescent="0.2">
      <c r="A918" s="171" t="s">
        <v>8547</v>
      </c>
      <c r="B918" s="175">
        <v>691802000</v>
      </c>
      <c r="C918" s="171" t="s">
        <v>2854</v>
      </c>
      <c r="D918" s="171" t="s">
        <v>633</v>
      </c>
      <c r="E918" s="171" t="s">
        <v>27</v>
      </c>
      <c r="F918" s="171" t="s">
        <v>634</v>
      </c>
      <c r="G918" s="171" t="s">
        <v>29</v>
      </c>
      <c r="H918" s="171">
        <v>0</v>
      </c>
      <c r="I918" s="171">
        <v>0</v>
      </c>
      <c r="J918" s="171" t="s">
        <v>3760</v>
      </c>
      <c r="K918" s="171" t="s">
        <v>3762</v>
      </c>
      <c r="L918" s="171" t="s">
        <v>51</v>
      </c>
      <c r="M918" s="171" t="s">
        <v>3764</v>
      </c>
      <c r="N918" s="171" t="s">
        <v>3763</v>
      </c>
      <c r="O918" s="171" t="s">
        <v>3761</v>
      </c>
      <c r="P918" s="171">
        <v>0</v>
      </c>
      <c r="Q918" s="171">
        <v>91001</v>
      </c>
      <c r="R918" s="171" t="s">
        <v>607</v>
      </c>
      <c r="S918" s="172">
        <v>42047</v>
      </c>
      <c r="T918" s="171">
        <v>7526</v>
      </c>
      <c r="U918" s="173">
        <v>4730622</v>
      </c>
      <c r="V918" s="173">
        <v>4867821</v>
      </c>
      <c r="W918" s="174">
        <v>44255</v>
      </c>
      <c r="X918" s="175" t="s">
        <v>7879</v>
      </c>
      <c r="Y918" s="175" t="s">
        <v>7880</v>
      </c>
      <c r="Z918" s="175" t="s">
        <v>8101</v>
      </c>
    </row>
    <row r="919" spans="1:26" s="187" customFormat="1" ht="24.75" customHeight="1" x14ac:dyDescent="0.2">
      <c r="A919" s="171" t="s">
        <v>8548</v>
      </c>
      <c r="B919" s="175">
        <v>690413000</v>
      </c>
      <c r="C919" s="171" t="s">
        <v>2854</v>
      </c>
      <c r="D919" s="171" t="s">
        <v>633</v>
      </c>
      <c r="E919" s="171" t="s">
        <v>27</v>
      </c>
      <c r="F919" s="171" t="s">
        <v>634</v>
      </c>
      <c r="G919" s="171">
        <v>0</v>
      </c>
      <c r="H919" s="171">
        <v>0</v>
      </c>
      <c r="I919" s="171">
        <v>0</v>
      </c>
      <c r="J919" s="171" t="s">
        <v>2970</v>
      </c>
      <c r="K919" s="171" t="s">
        <v>2972</v>
      </c>
      <c r="L919" s="171" t="s">
        <v>6167</v>
      </c>
      <c r="M919" s="171" t="s">
        <v>2974</v>
      </c>
      <c r="N919" s="171" t="s">
        <v>2973</v>
      </c>
      <c r="O919" s="171" t="s">
        <v>2971</v>
      </c>
      <c r="P919" s="171">
        <v>0</v>
      </c>
      <c r="Q919" s="171">
        <v>91001</v>
      </c>
      <c r="R919" s="171" t="s">
        <v>2906</v>
      </c>
      <c r="S919" s="172">
        <v>42047</v>
      </c>
      <c r="T919" s="171">
        <v>7527</v>
      </c>
      <c r="U919" s="173">
        <v>3262498</v>
      </c>
      <c r="V919" s="173">
        <v>3357118</v>
      </c>
      <c r="W919" s="174">
        <v>44255</v>
      </c>
      <c r="X919" s="175" t="s">
        <v>7879</v>
      </c>
      <c r="Y919" s="175" t="s">
        <v>7880</v>
      </c>
      <c r="Z919" s="175" t="s">
        <v>8102</v>
      </c>
    </row>
    <row r="920" spans="1:26" s="187" customFormat="1" ht="24.75" customHeight="1" x14ac:dyDescent="0.2">
      <c r="A920" s="171" t="s">
        <v>8549</v>
      </c>
      <c r="B920" s="175">
        <v>690409003</v>
      </c>
      <c r="C920" s="171" t="s">
        <v>2854</v>
      </c>
      <c r="D920" s="171" t="s">
        <v>633</v>
      </c>
      <c r="E920" s="171" t="s">
        <v>27</v>
      </c>
      <c r="F920" s="171" t="s">
        <v>634</v>
      </c>
      <c r="G920" s="171" t="s">
        <v>29</v>
      </c>
      <c r="H920" s="171">
        <v>0</v>
      </c>
      <c r="I920" s="171">
        <v>0</v>
      </c>
      <c r="J920" s="171" t="s">
        <v>3729</v>
      </c>
      <c r="K920" s="171" t="s">
        <v>3731</v>
      </c>
      <c r="L920" s="171" t="s">
        <v>6169</v>
      </c>
      <c r="M920" s="171" t="s">
        <v>3733</v>
      </c>
      <c r="N920" s="171" t="s">
        <v>3732</v>
      </c>
      <c r="O920" s="171" t="s">
        <v>3730</v>
      </c>
      <c r="P920" s="171">
        <v>0</v>
      </c>
      <c r="Q920" s="171">
        <v>91001</v>
      </c>
      <c r="R920" s="171" t="s">
        <v>3040</v>
      </c>
      <c r="S920" s="172">
        <v>42052</v>
      </c>
      <c r="T920" s="171">
        <v>7528</v>
      </c>
      <c r="U920" s="173">
        <v>4730622</v>
      </c>
      <c r="V920" s="173">
        <v>4867821</v>
      </c>
      <c r="W920" s="174">
        <v>44255</v>
      </c>
      <c r="X920" s="175" t="s">
        <v>7879</v>
      </c>
      <c r="Y920" s="175" t="s">
        <v>7880</v>
      </c>
      <c r="Z920" s="175" t="s">
        <v>8015</v>
      </c>
    </row>
    <row r="921" spans="1:26" s="187" customFormat="1" ht="24.75" customHeight="1" x14ac:dyDescent="0.2">
      <c r="A921" s="171" t="s">
        <v>8649</v>
      </c>
      <c r="B921" s="175">
        <v>605111130</v>
      </c>
      <c r="C921" s="171" t="s">
        <v>2752</v>
      </c>
      <c r="D921" s="171" t="s">
        <v>2753</v>
      </c>
      <c r="E921" s="171" t="s">
        <v>27</v>
      </c>
      <c r="F921" s="171" t="s">
        <v>2754</v>
      </c>
      <c r="G921" s="171" t="s">
        <v>29</v>
      </c>
      <c r="H921" s="171">
        <v>0</v>
      </c>
      <c r="I921" s="171">
        <v>0</v>
      </c>
      <c r="J921" s="171" t="s">
        <v>6286</v>
      </c>
      <c r="K921" s="171" t="s">
        <v>2775</v>
      </c>
      <c r="L921" s="171" t="s">
        <v>890</v>
      </c>
      <c r="M921" s="171" t="s">
        <v>2776</v>
      </c>
      <c r="N921" s="171" t="s">
        <v>6287</v>
      </c>
      <c r="O921" s="171" t="s">
        <v>6288</v>
      </c>
      <c r="P921" s="171">
        <v>0</v>
      </c>
      <c r="Q921" s="171">
        <v>91001</v>
      </c>
      <c r="R921" s="171" t="s">
        <v>607</v>
      </c>
      <c r="S921" s="172">
        <v>42052</v>
      </c>
      <c r="T921" s="171">
        <v>7529</v>
      </c>
      <c r="U921" s="173">
        <v>5265786</v>
      </c>
      <c r="V921" s="173">
        <v>5265786</v>
      </c>
      <c r="W921" s="174">
        <v>44255</v>
      </c>
      <c r="X921" s="175" t="s">
        <v>7879</v>
      </c>
      <c r="Y921" s="175" t="s">
        <v>7880</v>
      </c>
      <c r="Z921" s="175" t="s">
        <v>7973</v>
      </c>
    </row>
    <row r="922" spans="1:26" s="187" customFormat="1" ht="24.75" customHeight="1" x14ac:dyDescent="0.2">
      <c r="A922" s="171" t="s">
        <v>8550</v>
      </c>
      <c r="B922" s="175">
        <v>692544005</v>
      </c>
      <c r="C922" s="171" t="s">
        <v>2854</v>
      </c>
      <c r="D922" s="171" t="s">
        <v>633</v>
      </c>
      <c r="E922" s="171" t="s">
        <v>27</v>
      </c>
      <c r="F922" s="171" t="s">
        <v>634</v>
      </c>
      <c r="G922" s="171" t="s">
        <v>29</v>
      </c>
      <c r="H922" s="171">
        <v>0</v>
      </c>
      <c r="I922" s="171">
        <v>0</v>
      </c>
      <c r="J922" s="171" t="s">
        <v>2935</v>
      </c>
      <c r="K922" s="171" t="s">
        <v>2937</v>
      </c>
      <c r="L922" s="171" t="s">
        <v>6222</v>
      </c>
      <c r="M922" s="171" t="s">
        <v>2939</v>
      </c>
      <c r="N922" s="171" t="s">
        <v>2938</v>
      </c>
      <c r="O922" s="171" t="s">
        <v>2936</v>
      </c>
      <c r="P922" s="171">
        <v>0</v>
      </c>
      <c r="Q922" s="171">
        <v>91001</v>
      </c>
      <c r="R922" s="171" t="s">
        <v>607</v>
      </c>
      <c r="S922" s="172">
        <v>42053</v>
      </c>
      <c r="T922" s="171">
        <v>7531</v>
      </c>
      <c r="U922" s="173">
        <v>5723680</v>
      </c>
      <c r="V922" s="173">
        <v>5889680</v>
      </c>
      <c r="W922" s="174">
        <v>44255</v>
      </c>
      <c r="X922" s="175" t="s">
        <v>7879</v>
      </c>
      <c r="Y922" s="175" t="s">
        <v>7880</v>
      </c>
      <c r="Z922" s="175" t="s">
        <v>8103</v>
      </c>
    </row>
    <row r="923" spans="1:26" s="187" customFormat="1" ht="24.75" customHeight="1" x14ac:dyDescent="0.2">
      <c r="A923" s="171" t="s">
        <v>8551</v>
      </c>
      <c r="B923" s="175">
        <v>691910008</v>
      </c>
      <c r="C923" s="171" t="s">
        <v>2854</v>
      </c>
      <c r="D923" s="171" t="s">
        <v>633</v>
      </c>
      <c r="E923" s="171" t="s">
        <v>27</v>
      </c>
      <c r="F923" s="171" t="s">
        <v>634</v>
      </c>
      <c r="G923" s="171" t="s">
        <v>29</v>
      </c>
      <c r="H923" s="171">
        <v>0</v>
      </c>
      <c r="I923" s="171">
        <v>0</v>
      </c>
      <c r="J923" s="171" t="s">
        <v>3152</v>
      </c>
      <c r="K923" s="171" t="s">
        <v>3154</v>
      </c>
      <c r="L923" s="171" t="s">
        <v>51</v>
      </c>
      <c r="M923" s="171" t="s">
        <v>3156</v>
      </c>
      <c r="N923" s="171" t="s">
        <v>3155</v>
      </c>
      <c r="O923" s="171" t="s">
        <v>3153</v>
      </c>
      <c r="P923" s="171">
        <v>0</v>
      </c>
      <c r="Q923" s="171">
        <v>91001</v>
      </c>
      <c r="R923" s="171" t="s">
        <v>2906</v>
      </c>
      <c r="S923" s="172">
        <v>42053</v>
      </c>
      <c r="T923" s="171">
        <v>7532</v>
      </c>
      <c r="U923" s="173">
        <v>4730622</v>
      </c>
      <c r="V923" s="173">
        <v>4867821</v>
      </c>
      <c r="W923" s="174">
        <v>44255</v>
      </c>
      <c r="X923" s="175" t="s">
        <v>7879</v>
      </c>
      <c r="Y923" s="175" t="s">
        <v>7880</v>
      </c>
      <c r="Z923" s="175" t="s">
        <v>8104</v>
      </c>
    </row>
    <row r="924" spans="1:26" s="187" customFormat="1" ht="24.75" customHeight="1" x14ac:dyDescent="0.2">
      <c r="A924" s="171" t="s">
        <v>8552</v>
      </c>
      <c r="B924" s="175">
        <v>691809005</v>
      </c>
      <c r="C924" s="171" t="s">
        <v>2854</v>
      </c>
      <c r="D924" s="171" t="s">
        <v>633</v>
      </c>
      <c r="E924" s="171" t="s">
        <v>27</v>
      </c>
      <c r="F924" s="171" t="s">
        <v>634</v>
      </c>
      <c r="G924" s="171" t="s">
        <v>29</v>
      </c>
      <c r="H924" s="171">
        <v>0</v>
      </c>
      <c r="I924" s="171">
        <v>0</v>
      </c>
      <c r="J924" s="171" t="s">
        <v>4104</v>
      </c>
      <c r="K924" s="171" t="s">
        <v>4106</v>
      </c>
      <c r="L924" s="171" t="s">
        <v>51</v>
      </c>
      <c r="M924" s="171" t="s">
        <v>4108</v>
      </c>
      <c r="N924" s="171" t="s">
        <v>4107</v>
      </c>
      <c r="O924" s="171" t="s">
        <v>4105</v>
      </c>
      <c r="P924" s="171">
        <v>0</v>
      </c>
      <c r="Q924" s="171">
        <v>91001</v>
      </c>
      <c r="R924" s="171" t="s">
        <v>3040</v>
      </c>
      <c r="S924" s="172">
        <v>42053</v>
      </c>
      <c r="T924" s="171">
        <v>7533</v>
      </c>
      <c r="U924" s="173">
        <v>5709371</v>
      </c>
      <c r="V924" s="173">
        <v>5874956</v>
      </c>
      <c r="W924" s="174">
        <v>44255</v>
      </c>
      <c r="X924" s="175" t="s">
        <v>7879</v>
      </c>
      <c r="Y924" s="175" t="s">
        <v>7880</v>
      </c>
      <c r="Z924" s="175" t="s">
        <v>7985</v>
      </c>
    </row>
    <row r="925" spans="1:26" s="187" customFormat="1" ht="24.75" customHeight="1" x14ac:dyDescent="0.2">
      <c r="A925" s="171" t="s">
        <v>8553</v>
      </c>
      <c r="B925" s="175">
        <v>690415003</v>
      </c>
      <c r="C925" s="171" t="s">
        <v>2854</v>
      </c>
      <c r="D925" s="171" t="s">
        <v>633</v>
      </c>
      <c r="E925" s="171" t="s">
        <v>27</v>
      </c>
      <c r="F925" s="171" t="s">
        <v>634</v>
      </c>
      <c r="G925" s="171" t="s">
        <v>29</v>
      </c>
      <c r="H925" s="171">
        <v>0</v>
      </c>
      <c r="I925" s="171">
        <v>0</v>
      </c>
      <c r="J925" s="171" t="s">
        <v>3454</v>
      </c>
      <c r="K925" s="171" t="s">
        <v>3456</v>
      </c>
      <c r="L925" s="171" t="s">
        <v>6169</v>
      </c>
      <c r="M925" s="171">
        <v>0</v>
      </c>
      <c r="N925" s="171" t="s">
        <v>3457</v>
      </c>
      <c r="O925" s="171" t="s">
        <v>3455</v>
      </c>
      <c r="P925" s="171">
        <v>0</v>
      </c>
      <c r="Q925" s="171">
        <v>91001</v>
      </c>
      <c r="R925" s="171" t="s">
        <v>2949</v>
      </c>
      <c r="S925" s="172">
        <v>42053</v>
      </c>
      <c r="T925" s="171">
        <v>7534</v>
      </c>
      <c r="U925" s="173">
        <v>4730622</v>
      </c>
      <c r="V925" s="173">
        <v>9461244</v>
      </c>
      <c r="W925" s="174">
        <v>44255</v>
      </c>
      <c r="X925" s="175" t="s">
        <v>7879</v>
      </c>
      <c r="Y925" s="175" t="s">
        <v>7880</v>
      </c>
      <c r="Z925" s="175" t="s">
        <v>8041</v>
      </c>
    </row>
    <row r="926" spans="1:26" s="187" customFormat="1" ht="24.75" customHeight="1" x14ac:dyDescent="0.2">
      <c r="A926" s="171" t="s">
        <v>8554</v>
      </c>
      <c r="B926" s="175">
        <v>690739003</v>
      </c>
      <c r="C926" s="171" t="s">
        <v>2854</v>
      </c>
      <c r="D926" s="171" t="s">
        <v>633</v>
      </c>
      <c r="E926" s="171" t="s">
        <v>27</v>
      </c>
      <c r="F926" s="171" t="s">
        <v>634</v>
      </c>
      <c r="G926" s="171" t="s">
        <v>29</v>
      </c>
      <c r="H926" s="171">
        <v>0</v>
      </c>
      <c r="I926" s="171">
        <v>0</v>
      </c>
      <c r="J926" s="171" t="s">
        <v>3168</v>
      </c>
      <c r="K926" s="171" t="s">
        <v>3170</v>
      </c>
      <c r="L926" s="171" t="s">
        <v>50</v>
      </c>
      <c r="M926" s="171" t="s">
        <v>3172</v>
      </c>
      <c r="N926" s="171" t="s">
        <v>3171</v>
      </c>
      <c r="O926" s="171" t="s">
        <v>3169</v>
      </c>
      <c r="P926" s="171">
        <v>0</v>
      </c>
      <c r="Q926" s="171">
        <v>91001</v>
      </c>
      <c r="R926" s="171" t="s">
        <v>607</v>
      </c>
      <c r="S926" s="172">
        <v>42053</v>
      </c>
      <c r="T926" s="171">
        <v>7535</v>
      </c>
      <c r="U926" s="173">
        <v>3577300</v>
      </c>
      <c r="V926" s="173">
        <v>7154600</v>
      </c>
      <c r="W926" s="174">
        <v>44255</v>
      </c>
      <c r="X926" s="175" t="s">
        <v>7879</v>
      </c>
      <c r="Y926" s="175" t="s">
        <v>7880</v>
      </c>
      <c r="Z926" s="175" t="s">
        <v>8031</v>
      </c>
    </row>
    <row r="927" spans="1:26" s="187" customFormat="1" ht="24.75" customHeight="1" x14ac:dyDescent="0.2">
      <c r="A927" s="171" t="s">
        <v>8555</v>
      </c>
      <c r="B927" s="175">
        <v>691514005</v>
      </c>
      <c r="C927" s="171" t="s">
        <v>2854</v>
      </c>
      <c r="D927" s="171" t="s">
        <v>633</v>
      </c>
      <c r="E927" s="171" t="s">
        <v>27</v>
      </c>
      <c r="F927" s="171" t="s">
        <v>634</v>
      </c>
      <c r="G927" s="171" t="s">
        <v>29</v>
      </c>
      <c r="H927" s="171">
        <v>0</v>
      </c>
      <c r="I927" s="171">
        <v>0</v>
      </c>
      <c r="J927" s="171" t="s">
        <v>3997</v>
      </c>
      <c r="K927" s="171" t="s">
        <v>3998</v>
      </c>
      <c r="L927" s="171" t="s">
        <v>344</v>
      </c>
      <c r="M927" s="171" t="s">
        <v>3999</v>
      </c>
      <c r="N927" s="171" t="s">
        <v>6385</v>
      </c>
      <c r="O927" s="171" t="s">
        <v>6386</v>
      </c>
      <c r="P927" s="171">
        <v>0</v>
      </c>
      <c r="Q927" s="171">
        <v>91001</v>
      </c>
      <c r="R927" s="171" t="s">
        <v>607</v>
      </c>
      <c r="S927" s="172">
        <v>42053</v>
      </c>
      <c r="T927" s="171">
        <v>7536</v>
      </c>
      <c r="U927" s="173">
        <v>3262498</v>
      </c>
      <c r="V927" s="173">
        <v>3357118</v>
      </c>
      <c r="W927" s="174">
        <v>44255</v>
      </c>
      <c r="X927" s="175" t="s">
        <v>7879</v>
      </c>
      <c r="Y927" s="175" t="s">
        <v>7880</v>
      </c>
      <c r="Z927" s="175" t="s">
        <v>8105</v>
      </c>
    </row>
    <row r="928" spans="1:26" s="187" customFormat="1" ht="24.75" customHeight="1" x14ac:dyDescent="0.2">
      <c r="A928" s="171" t="s">
        <v>8556</v>
      </c>
      <c r="B928" s="175">
        <v>691705005</v>
      </c>
      <c r="C928" s="171" t="s">
        <v>2854</v>
      </c>
      <c r="D928" s="171" t="s">
        <v>633</v>
      </c>
      <c r="E928" s="171" t="s">
        <v>27</v>
      </c>
      <c r="F928" s="171" t="s">
        <v>634</v>
      </c>
      <c r="G928" s="171" t="s">
        <v>29</v>
      </c>
      <c r="H928" s="171">
        <v>0</v>
      </c>
      <c r="I928" s="171">
        <v>0</v>
      </c>
      <c r="J928" s="171" t="s">
        <v>3539</v>
      </c>
      <c r="K928" s="171" t="s">
        <v>3540</v>
      </c>
      <c r="L928" s="171" t="s">
        <v>344</v>
      </c>
      <c r="M928" s="171" t="s">
        <v>3542</v>
      </c>
      <c r="N928" s="171" t="s">
        <v>3541</v>
      </c>
      <c r="O928" s="171">
        <v>0</v>
      </c>
      <c r="P928" s="171">
        <v>0</v>
      </c>
      <c r="Q928" s="171">
        <v>91001</v>
      </c>
      <c r="R928" s="171" t="s">
        <v>607</v>
      </c>
      <c r="S928" s="172">
        <v>42053</v>
      </c>
      <c r="T928" s="171">
        <v>7537</v>
      </c>
      <c r="U928" s="173">
        <v>4730622</v>
      </c>
      <c r="V928" s="173">
        <v>4867821</v>
      </c>
      <c r="W928" s="174">
        <v>44255</v>
      </c>
      <c r="X928" s="175" t="s">
        <v>7879</v>
      </c>
      <c r="Y928" s="175" t="s">
        <v>7880</v>
      </c>
      <c r="Z928" s="175" t="s">
        <v>7995</v>
      </c>
    </row>
    <row r="929" spans="1:26" s="187" customFormat="1" ht="24.75" customHeight="1" x14ac:dyDescent="0.2">
      <c r="A929" s="171" t="s">
        <v>8557</v>
      </c>
      <c r="B929" s="175">
        <v>691411001</v>
      </c>
      <c r="C929" s="171" t="s">
        <v>2854</v>
      </c>
      <c r="D929" s="171" t="s">
        <v>633</v>
      </c>
      <c r="E929" s="171" t="s">
        <v>27</v>
      </c>
      <c r="F929" s="171" t="s">
        <v>634</v>
      </c>
      <c r="G929" s="171" t="s">
        <v>29</v>
      </c>
      <c r="H929" s="171">
        <v>0</v>
      </c>
      <c r="I929" s="171">
        <v>0</v>
      </c>
      <c r="J929" s="171" t="s">
        <v>3087</v>
      </c>
      <c r="K929" s="171" t="s">
        <v>6198</v>
      </c>
      <c r="L929" s="171" t="s">
        <v>6168</v>
      </c>
      <c r="M929" s="171" t="s">
        <v>3089</v>
      </c>
      <c r="N929" s="171" t="s">
        <v>3088</v>
      </c>
      <c r="O929" s="171">
        <v>0</v>
      </c>
      <c r="P929" s="171">
        <v>0</v>
      </c>
      <c r="Q929" s="171">
        <v>91001</v>
      </c>
      <c r="R929" s="171" t="s">
        <v>607</v>
      </c>
      <c r="S929" s="172">
        <v>42053</v>
      </c>
      <c r="T929" s="171">
        <v>7538</v>
      </c>
      <c r="U929" s="173">
        <v>4078122</v>
      </c>
      <c r="V929" s="173">
        <v>4196397</v>
      </c>
      <c r="W929" s="174">
        <v>44255</v>
      </c>
      <c r="X929" s="175" t="s">
        <v>7879</v>
      </c>
      <c r="Y929" s="175" t="s">
        <v>7880</v>
      </c>
      <c r="Z929" s="175" t="s">
        <v>8106</v>
      </c>
    </row>
    <row r="930" spans="1:26" s="187" customFormat="1" ht="24.75" customHeight="1" x14ac:dyDescent="0.2">
      <c r="A930" s="171" t="s">
        <v>8558</v>
      </c>
      <c r="B930" s="175" t="s">
        <v>7826</v>
      </c>
      <c r="C930" s="171" t="s">
        <v>2854</v>
      </c>
      <c r="D930" s="171" t="s">
        <v>633</v>
      </c>
      <c r="E930" s="171" t="s">
        <v>27</v>
      </c>
      <c r="F930" s="171" t="s">
        <v>634</v>
      </c>
      <c r="G930" s="171" t="s">
        <v>29</v>
      </c>
      <c r="H930" s="171">
        <v>0</v>
      </c>
      <c r="I930" s="171">
        <v>0</v>
      </c>
      <c r="J930" s="171" t="s">
        <v>2941</v>
      </c>
      <c r="K930" s="171" t="s">
        <v>2943</v>
      </c>
      <c r="L930" s="171" t="s">
        <v>344</v>
      </c>
      <c r="M930" s="171" t="s">
        <v>2945</v>
      </c>
      <c r="N930" s="171" t="s">
        <v>2944</v>
      </c>
      <c r="O930" s="171" t="s">
        <v>2942</v>
      </c>
      <c r="P930" s="171">
        <v>0</v>
      </c>
      <c r="Q930" s="171">
        <v>91001</v>
      </c>
      <c r="R930" s="171" t="s">
        <v>607</v>
      </c>
      <c r="S930" s="172">
        <v>42053</v>
      </c>
      <c r="T930" s="171">
        <v>7540</v>
      </c>
      <c r="U930" s="173">
        <v>4078122</v>
      </c>
      <c r="V930" s="173">
        <v>4196397</v>
      </c>
      <c r="W930" s="174">
        <v>44255</v>
      </c>
      <c r="X930" s="175" t="s">
        <v>7879</v>
      </c>
      <c r="Y930" s="175" t="s">
        <v>7880</v>
      </c>
      <c r="Z930" s="175" t="s">
        <v>8107</v>
      </c>
    </row>
    <row r="931" spans="1:26" s="187" customFormat="1" ht="24.75" customHeight="1" x14ac:dyDescent="0.2">
      <c r="A931" s="171" t="s">
        <v>8559</v>
      </c>
      <c r="B931" s="175">
        <v>605110118</v>
      </c>
      <c r="C931" s="171" t="s">
        <v>2752</v>
      </c>
      <c r="D931" s="171" t="s">
        <v>2753</v>
      </c>
      <c r="E931" s="171" t="s">
        <v>27</v>
      </c>
      <c r="F931" s="171" t="s">
        <v>2754</v>
      </c>
      <c r="G931" s="171" t="s">
        <v>29</v>
      </c>
      <c r="H931" s="171">
        <v>0</v>
      </c>
      <c r="I931" s="171">
        <v>0</v>
      </c>
      <c r="J931" s="171" t="s">
        <v>2762</v>
      </c>
      <c r="K931" s="171" t="s">
        <v>2763</v>
      </c>
      <c r="L931" s="171" t="s">
        <v>217</v>
      </c>
      <c r="M931" s="171" t="s">
        <v>683</v>
      </c>
      <c r="N931" s="171" t="s">
        <v>2764</v>
      </c>
      <c r="O931" s="171">
        <v>0</v>
      </c>
      <c r="P931" s="171">
        <v>0</v>
      </c>
      <c r="Q931" s="171">
        <v>91001</v>
      </c>
      <c r="R931" s="171" t="s">
        <v>607</v>
      </c>
      <c r="S931" s="172">
        <v>42054</v>
      </c>
      <c r="T931" s="171">
        <v>7542</v>
      </c>
      <c r="U931" s="173">
        <v>11905254</v>
      </c>
      <c r="V931" s="173">
        <v>23810508</v>
      </c>
      <c r="W931" s="174">
        <v>44255</v>
      </c>
      <c r="X931" s="175" t="s">
        <v>7879</v>
      </c>
      <c r="Y931" s="175" t="s">
        <v>7880</v>
      </c>
      <c r="Z931" s="175" t="s">
        <v>7900</v>
      </c>
    </row>
    <row r="932" spans="1:26" s="187" customFormat="1" ht="24.75" customHeight="1" x14ac:dyDescent="0.2">
      <c r="A932" s="171" t="s">
        <v>8560</v>
      </c>
      <c r="B932" s="175">
        <v>690716003</v>
      </c>
      <c r="C932" s="171" t="s">
        <v>2854</v>
      </c>
      <c r="D932" s="171" t="s">
        <v>633</v>
      </c>
      <c r="E932" s="171" t="s">
        <v>27</v>
      </c>
      <c r="F932" s="171" t="s">
        <v>634</v>
      </c>
      <c r="G932" s="171" t="s">
        <v>29</v>
      </c>
      <c r="H932" s="171">
        <v>0</v>
      </c>
      <c r="I932" s="171">
        <v>0</v>
      </c>
      <c r="J932" s="171" t="s">
        <v>7124</v>
      </c>
      <c r="K932" s="171" t="s">
        <v>4057</v>
      </c>
      <c r="L932" s="171" t="s">
        <v>50</v>
      </c>
      <c r="M932" s="171" t="s">
        <v>4058</v>
      </c>
      <c r="N932" s="171" t="s">
        <v>7126</v>
      </c>
      <c r="O932" s="171" t="s">
        <v>7125</v>
      </c>
      <c r="P932" s="171">
        <v>0</v>
      </c>
      <c r="Q932" s="171">
        <v>91001</v>
      </c>
      <c r="R932" s="171" t="s">
        <v>607</v>
      </c>
      <c r="S932" s="172">
        <v>42058</v>
      </c>
      <c r="T932" s="171">
        <v>7543</v>
      </c>
      <c r="U932" s="173">
        <v>3577300</v>
      </c>
      <c r="V932" s="173">
        <v>7154600</v>
      </c>
      <c r="W932" s="174">
        <v>44255</v>
      </c>
      <c r="X932" s="175" t="s">
        <v>7879</v>
      </c>
      <c r="Y932" s="175" t="s">
        <v>7880</v>
      </c>
      <c r="Z932" s="175" t="s">
        <v>8108</v>
      </c>
    </row>
    <row r="933" spans="1:26" s="187" customFormat="1" ht="24.75" customHeight="1" x14ac:dyDescent="0.2">
      <c r="A933" s="171" t="s">
        <v>8561</v>
      </c>
      <c r="B933" s="175">
        <v>735686003</v>
      </c>
      <c r="C933" s="171" t="s">
        <v>2854</v>
      </c>
      <c r="D933" s="171" t="s">
        <v>633</v>
      </c>
      <c r="E933" s="171" t="s">
        <v>27</v>
      </c>
      <c r="F933" s="171" t="s">
        <v>634</v>
      </c>
      <c r="G933" s="171" t="s">
        <v>29</v>
      </c>
      <c r="H933" s="171">
        <v>0</v>
      </c>
      <c r="I933" s="171">
        <v>0</v>
      </c>
      <c r="J933" s="171" t="s">
        <v>3110</v>
      </c>
      <c r="K933" s="171" t="s">
        <v>3112</v>
      </c>
      <c r="L933" s="171" t="s">
        <v>630</v>
      </c>
      <c r="M933" s="171" t="s">
        <v>3114</v>
      </c>
      <c r="N933" s="171" t="s">
        <v>3111</v>
      </c>
      <c r="O933" s="171" t="s">
        <v>3113</v>
      </c>
      <c r="P933" s="171">
        <v>0</v>
      </c>
      <c r="Q933" s="171">
        <v>91001</v>
      </c>
      <c r="R933" s="171" t="s">
        <v>607</v>
      </c>
      <c r="S933" s="172">
        <v>42059</v>
      </c>
      <c r="T933" s="171">
        <v>7544</v>
      </c>
      <c r="U933" s="173">
        <v>4149668</v>
      </c>
      <c r="V933" s="173">
        <v>4270018</v>
      </c>
      <c r="W933" s="174">
        <v>44255</v>
      </c>
      <c r="X933" s="175" t="s">
        <v>7879</v>
      </c>
      <c r="Y933" s="175" t="s">
        <v>7880</v>
      </c>
      <c r="Z933" s="175" t="s">
        <v>8039</v>
      </c>
    </row>
    <row r="934" spans="1:26" s="187" customFormat="1" ht="24.75" customHeight="1" x14ac:dyDescent="0.2">
      <c r="A934" s="171" t="s">
        <v>8650</v>
      </c>
      <c r="B934" s="175">
        <v>690608006</v>
      </c>
      <c r="C934" s="171" t="s">
        <v>2854</v>
      </c>
      <c r="D934" s="171" t="s">
        <v>633</v>
      </c>
      <c r="E934" s="171" t="s">
        <v>27</v>
      </c>
      <c r="F934" s="171" t="s">
        <v>634</v>
      </c>
      <c r="G934" s="171" t="s">
        <v>29</v>
      </c>
      <c r="H934" s="171">
        <v>0</v>
      </c>
      <c r="I934" s="171">
        <v>0</v>
      </c>
      <c r="J934" s="171" t="s">
        <v>3714</v>
      </c>
      <c r="K934" s="171" t="s">
        <v>3715</v>
      </c>
      <c r="L934" s="171" t="s">
        <v>630</v>
      </c>
      <c r="M934" s="171" t="s">
        <v>3717</v>
      </c>
      <c r="N934" s="171" t="s">
        <v>6622</v>
      </c>
      <c r="O934" s="171" t="s">
        <v>6623</v>
      </c>
      <c r="P934" s="171">
        <v>0</v>
      </c>
      <c r="Q934" s="171">
        <v>91001</v>
      </c>
      <c r="R934" s="171" t="s">
        <v>607</v>
      </c>
      <c r="S934" s="172">
        <v>42059</v>
      </c>
      <c r="T934" s="171">
        <v>7545</v>
      </c>
      <c r="U934" s="173">
        <v>3681050</v>
      </c>
      <c r="V934" s="173">
        <v>3681050</v>
      </c>
      <c r="W934" s="174">
        <v>44255</v>
      </c>
      <c r="X934" s="175" t="s">
        <v>7879</v>
      </c>
      <c r="Y934" s="175" t="s">
        <v>7880</v>
      </c>
      <c r="Z934" s="175" t="s">
        <v>8029</v>
      </c>
    </row>
    <row r="935" spans="1:26" s="187" customFormat="1" ht="24.75" customHeight="1" x14ac:dyDescent="0.2">
      <c r="A935" s="171" t="s">
        <v>8562</v>
      </c>
      <c r="B935" s="175" t="s">
        <v>7836</v>
      </c>
      <c r="C935" s="171" t="s">
        <v>2854</v>
      </c>
      <c r="D935" s="171" t="s">
        <v>633</v>
      </c>
      <c r="E935" s="171" t="s">
        <v>27</v>
      </c>
      <c r="F935" s="171" t="s">
        <v>634</v>
      </c>
      <c r="G935" s="171" t="s">
        <v>29</v>
      </c>
      <c r="H935" s="171">
        <v>0</v>
      </c>
      <c r="I935" s="171">
        <v>0</v>
      </c>
      <c r="J935" s="171" t="s">
        <v>3231</v>
      </c>
      <c r="K935" s="171" t="s">
        <v>3233</v>
      </c>
      <c r="L935" s="171" t="s">
        <v>6167</v>
      </c>
      <c r="M935" s="171" t="s">
        <v>3235</v>
      </c>
      <c r="N935" s="171" t="s">
        <v>3234</v>
      </c>
      <c r="O935" s="171" t="s">
        <v>3232</v>
      </c>
      <c r="P935" s="171">
        <v>0</v>
      </c>
      <c r="Q935" s="171">
        <v>91001</v>
      </c>
      <c r="R935" s="171" t="s">
        <v>607</v>
      </c>
      <c r="S935" s="172">
        <v>42059</v>
      </c>
      <c r="T935" s="171">
        <v>7546</v>
      </c>
      <c r="U935" s="173">
        <v>27978452</v>
      </c>
      <c r="V935" s="173">
        <v>28073072</v>
      </c>
      <c r="W935" s="174">
        <v>44255</v>
      </c>
      <c r="X935" s="175" t="s">
        <v>7879</v>
      </c>
      <c r="Y935" s="175" t="s">
        <v>7880</v>
      </c>
      <c r="Z935" s="175" t="s">
        <v>7955</v>
      </c>
    </row>
    <row r="936" spans="1:26" s="187" customFormat="1" ht="24.75" customHeight="1" x14ac:dyDescent="0.2">
      <c r="A936" s="171" t="s">
        <v>8563</v>
      </c>
      <c r="B936" s="175">
        <v>692519000</v>
      </c>
      <c r="C936" s="171" t="s">
        <v>2854</v>
      </c>
      <c r="D936" s="171" t="s">
        <v>633</v>
      </c>
      <c r="E936" s="171" t="s">
        <v>27</v>
      </c>
      <c r="F936" s="171" t="s">
        <v>634</v>
      </c>
      <c r="G936" s="171" t="s">
        <v>29</v>
      </c>
      <c r="H936" s="171">
        <v>0</v>
      </c>
      <c r="I936" s="171">
        <v>0</v>
      </c>
      <c r="J936" s="171" t="s">
        <v>2866</v>
      </c>
      <c r="K936" s="171" t="s">
        <v>2867</v>
      </c>
      <c r="L936" s="171" t="s">
        <v>6167</v>
      </c>
      <c r="M936" s="171" t="s">
        <v>2869</v>
      </c>
      <c r="N936" s="171" t="s">
        <v>2868</v>
      </c>
      <c r="O936" s="171">
        <v>0</v>
      </c>
      <c r="P936" s="171">
        <v>0</v>
      </c>
      <c r="Q936" s="171">
        <v>91001</v>
      </c>
      <c r="R936" s="171" t="s">
        <v>607</v>
      </c>
      <c r="S936" s="172">
        <v>42059</v>
      </c>
      <c r="T936" s="171">
        <v>7547</v>
      </c>
      <c r="U936" s="173">
        <v>4730622</v>
      </c>
      <c r="V936" s="173">
        <v>4867821</v>
      </c>
      <c r="W936" s="174">
        <v>44255</v>
      </c>
      <c r="X936" s="175" t="s">
        <v>7879</v>
      </c>
      <c r="Y936" s="175" t="s">
        <v>7880</v>
      </c>
      <c r="Z936" s="175" t="s">
        <v>8109</v>
      </c>
    </row>
    <row r="937" spans="1:26" s="187" customFormat="1" ht="24.75" customHeight="1" x14ac:dyDescent="0.2">
      <c r="A937" s="171" t="s">
        <v>8564</v>
      </c>
      <c r="B937" s="175">
        <v>690304007</v>
      </c>
      <c r="C937" s="171" t="s">
        <v>2854</v>
      </c>
      <c r="D937" s="171" t="s">
        <v>633</v>
      </c>
      <c r="E937" s="171" t="s">
        <v>633</v>
      </c>
      <c r="F937" s="171" t="s">
        <v>634</v>
      </c>
      <c r="G937" s="171" t="s">
        <v>29</v>
      </c>
      <c r="H937" s="171">
        <v>0</v>
      </c>
      <c r="I937" s="171">
        <v>0</v>
      </c>
      <c r="J937" s="171" t="s">
        <v>6578</v>
      </c>
      <c r="K937" s="171" t="s">
        <v>4055</v>
      </c>
      <c r="L937" s="171" t="s">
        <v>6167</v>
      </c>
      <c r="M937" s="171" t="s">
        <v>1938</v>
      </c>
      <c r="N937" s="171" t="s">
        <v>6579</v>
      </c>
      <c r="O937" s="171" t="s">
        <v>4054</v>
      </c>
      <c r="P937" s="171">
        <v>0</v>
      </c>
      <c r="Q937" s="171">
        <v>91001</v>
      </c>
      <c r="R937" s="171" t="s">
        <v>607</v>
      </c>
      <c r="S937" s="172">
        <v>42059</v>
      </c>
      <c r="T937" s="171">
        <v>7548</v>
      </c>
      <c r="U937" s="173">
        <v>3751872</v>
      </c>
      <c r="V937" s="173">
        <v>3860685</v>
      </c>
      <c r="W937" s="174">
        <v>44255</v>
      </c>
      <c r="X937" s="175" t="s">
        <v>7879</v>
      </c>
      <c r="Y937" s="175" t="s">
        <v>7880</v>
      </c>
      <c r="Z937" s="175" t="s">
        <v>8110</v>
      </c>
    </row>
    <row r="938" spans="1:26" s="187" customFormat="1" ht="24.75" customHeight="1" x14ac:dyDescent="0.2">
      <c r="A938" s="171" t="s">
        <v>8565</v>
      </c>
      <c r="B938" s="175">
        <v>690301008</v>
      </c>
      <c r="C938" s="171" t="s">
        <v>2854</v>
      </c>
      <c r="D938" s="171" t="s">
        <v>633</v>
      </c>
      <c r="E938" s="171" t="s">
        <v>27</v>
      </c>
      <c r="F938" s="171" t="s">
        <v>634</v>
      </c>
      <c r="G938" s="171" t="s">
        <v>29</v>
      </c>
      <c r="H938" s="171">
        <v>0</v>
      </c>
      <c r="I938" s="171">
        <v>0</v>
      </c>
      <c r="J938" s="171" t="s">
        <v>3020</v>
      </c>
      <c r="K938" s="171" t="s">
        <v>3022</v>
      </c>
      <c r="L938" s="171" t="s">
        <v>6167</v>
      </c>
      <c r="M938" s="171" t="s">
        <v>3024</v>
      </c>
      <c r="N938" s="171" t="s">
        <v>3023</v>
      </c>
      <c r="O938" s="171" t="s">
        <v>3021</v>
      </c>
      <c r="P938" s="171">
        <v>0</v>
      </c>
      <c r="Q938" s="171">
        <v>91001</v>
      </c>
      <c r="R938" s="171" t="s">
        <v>607</v>
      </c>
      <c r="S938" s="172">
        <v>42059</v>
      </c>
      <c r="T938" s="171">
        <v>7549</v>
      </c>
      <c r="U938" s="173">
        <v>9461244</v>
      </c>
      <c r="V938" s="173">
        <v>27447546</v>
      </c>
      <c r="W938" s="174">
        <v>44255</v>
      </c>
      <c r="X938" s="175" t="s">
        <v>7879</v>
      </c>
      <c r="Y938" s="175" t="s">
        <v>7880</v>
      </c>
      <c r="Z938" s="175" t="s">
        <v>8038</v>
      </c>
    </row>
    <row r="939" spans="1:26" s="187" customFormat="1" ht="24.75" customHeight="1" x14ac:dyDescent="0.2">
      <c r="A939" s="171" t="s">
        <v>8566</v>
      </c>
      <c r="B939" s="175">
        <v>692503007</v>
      </c>
      <c r="C939" s="171" t="s">
        <v>2854</v>
      </c>
      <c r="D939" s="171" t="s">
        <v>633</v>
      </c>
      <c r="E939" s="171" t="s">
        <v>27</v>
      </c>
      <c r="F939" s="171" t="s">
        <v>634</v>
      </c>
      <c r="G939" s="171" t="s">
        <v>29</v>
      </c>
      <c r="H939" s="171">
        <v>0</v>
      </c>
      <c r="I939" s="171">
        <v>0</v>
      </c>
      <c r="J939" s="171" t="s">
        <v>3694</v>
      </c>
      <c r="K939" s="171" t="s">
        <v>3696</v>
      </c>
      <c r="L939" s="171" t="s">
        <v>6222</v>
      </c>
      <c r="M939" s="171" t="s">
        <v>3698</v>
      </c>
      <c r="N939" s="171" t="s">
        <v>3697</v>
      </c>
      <c r="O939" s="171" t="s">
        <v>3695</v>
      </c>
      <c r="P939" s="171">
        <v>0</v>
      </c>
      <c r="Q939" s="171">
        <v>91001</v>
      </c>
      <c r="R939" s="171" t="s">
        <v>3040</v>
      </c>
      <c r="S939" s="172">
        <v>42059</v>
      </c>
      <c r="T939" s="171">
        <v>7550</v>
      </c>
      <c r="U939" s="173">
        <v>5265786</v>
      </c>
      <c r="V939" s="173">
        <v>5418506</v>
      </c>
      <c r="W939" s="174">
        <v>44255</v>
      </c>
      <c r="X939" s="175" t="s">
        <v>7879</v>
      </c>
      <c r="Y939" s="175" t="s">
        <v>7880</v>
      </c>
      <c r="Z939" s="175" t="s">
        <v>8020</v>
      </c>
    </row>
    <row r="940" spans="1:26" s="187" customFormat="1" ht="24.75" customHeight="1" x14ac:dyDescent="0.2">
      <c r="A940" s="171" t="s">
        <v>8567</v>
      </c>
      <c r="B940" s="175">
        <v>692518004</v>
      </c>
      <c r="C940" s="171" t="s">
        <v>2854</v>
      </c>
      <c r="D940" s="171" t="s">
        <v>633</v>
      </c>
      <c r="E940" s="171" t="s">
        <v>27</v>
      </c>
      <c r="F940" s="171" t="s">
        <v>634</v>
      </c>
      <c r="G940" s="171" t="s">
        <v>29</v>
      </c>
      <c r="H940" s="171">
        <v>0</v>
      </c>
      <c r="I940" s="171">
        <v>0</v>
      </c>
      <c r="J940" s="171" t="s">
        <v>3950</v>
      </c>
      <c r="K940" s="171" t="s">
        <v>3952</v>
      </c>
      <c r="L940" s="171" t="s">
        <v>6166</v>
      </c>
      <c r="M940" s="171" t="s">
        <v>3954</v>
      </c>
      <c r="N940" s="171" t="s">
        <v>3953</v>
      </c>
      <c r="O940" s="171" t="s">
        <v>3951</v>
      </c>
      <c r="P940" s="171">
        <v>0</v>
      </c>
      <c r="Q940" s="171">
        <v>91001</v>
      </c>
      <c r="R940" s="171" t="s">
        <v>3040</v>
      </c>
      <c r="S940" s="172">
        <v>42061</v>
      </c>
      <c r="T940" s="171">
        <v>7553</v>
      </c>
      <c r="U940" s="173">
        <v>3262498</v>
      </c>
      <c r="V940" s="173">
        <v>3357118</v>
      </c>
      <c r="W940" s="174">
        <v>44255</v>
      </c>
      <c r="X940" s="175" t="s">
        <v>7879</v>
      </c>
      <c r="Y940" s="175" t="s">
        <v>7880</v>
      </c>
      <c r="Z940" s="175" t="s">
        <v>8111</v>
      </c>
    </row>
    <row r="941" spans="1:26" s="187" customFormat="1" ht="24.75" customHeight="1" x14ac:dyDescent="0.2">
      <c r="A941" s="171" t="s">
        <v>8568</v>
      </c>
      <c r="B941" s="175">
        <v>690703009</v>
      </c>
      <c r="C941" s="171" t="s">
        <v>2854</v>
      </c>
      <c r="D941" s="171" t="s">
        <v>633</v>
      </c>
      <c r="E941" s="171" t="s">
        <v>27</v>
      </c>
      <c r="F941" s="171" t="s">
        <v>634</v>
      </c>
      <c r="G941" s="171" t="s">
        <v>29</v>
      </c>
      <c r="H941" s="171">
        <v>0</v>
      </c>
      <c r="I941" s="171">
        <v>0</v>
      </c>
      <c r="J941" s="171" t="s">
        <v>3710</v>
      </c>
      <c r="K941" s="171" t="s">
        <v>3711</v>
      </c>
      <c r="L941" s="171" t="s">
        <v>50</v>
      </c>
      <c r="M941" s="171" t="s">
        <v>852</v>
      </c>
      <c r="N941" s="171" t="s">
        <v>3712</v>
      </c>
      <c r="O941" s="171" t="s">
        <v>6665</v>
      </c>
      <c r="P941" s="171">
        <v>0</v>
      </c>
      <c r="Q941" s="171">
        <v>91001</v>
      </c>
      <c r="R941" s="171" t="s">
        <v>3040</v>
      </c>
      <c r="S941" s="172">
        <v>42061</v>
      </c>
      <c r="T941" s="171">
        <v>7554</v>
      </c>
      <c r="U941" s="173">
        <v>0</v>
      </c>
      <c r="V941" s="173">
        <v>4006576</v>
      </c>
      <c r="W941" s="174">
        <v>44255</v>
      </c>
      <c r="X941" s="175" t="s">
        <v>7879</v>
      </c>
      <c r="Y941" s="175" t="s">
        <v>7880</v>
      </c>
      <c r="Z941" s="175" t="s">
        <v>78</v>
      </c>
    </row>
    <row r="942" spans="1:26" s="187" customFormat="1" ht="24.75" customHeight="1" x14ac:dyDescent="0.2">
      <c r="A942" s="171" t="s">
        <v>8569</v>
      </c>
      <c r="B942" s="175">
        <v>692203003</v>
      </c>
      <c r="C942" s="171" t="s">
        <v>2854</v>
      </c>
      <c r="D942" s="171" t="s">
        <v>633</v>
      </c>
      <c r="E942" s="171" t="s">
        <v>27</v>
      </c>
      <c r="F942" s="171" t="s">
        <v>634</v>
      </c>
      <c r="G942" s="171" t="s">
        <v>29</v>
      </c>
      <c r="H942" s="171">
        <v>0</v>
      </c>
      <c r="I942" s="171">
        <v>0</v>
      </c>
      <c r="J942" s="171" t="s">
        <v>3415</v>
      </c>
      <c r="K942" s="171" t="s">
        <v>3416</v>
      </c>
      <c r="L942" s="171" t="s">
        <v>6166</v>
      </c>
      <c r="M942" s="171" t="s">
        <v>3418</v>
      </c>
      <c r="N942" s="171" t="s">
        <v>3417</v>
      </c>
      <c r="O942" s="171" t="s">
        <v>3422</v>
      </c>
      <c r="P942" s="171">
        <v>0</v>
      </c>
      <c r="Q942" s="171">
        <v>91001</v>
      </c>
      <c r="R942" s="171" t="s">
        <v>3040</v>
      </c>
      <c r="S942" s="172">
        <v>42061</v>
      </c>
      <c r="T942" s="171">
        <v>7555</v>
      </c>
      <c r="U942" s="173">
        <v>4893746</v>
      </c>
      <c r="V942" s="173">
        <v>5035676</v>
      </c>
      <c r="W942" s="174">
        <v>44255</v>
      </c>
      <c r="X942" s="175" t="s">
        <v>7879</v>
      </c>
      <c r="Y942" s="175" t="s">
        <v>7880</v>
      </c>
      <c r="Z942" s="175" t="s">
        <v>8053</v>
      </c>
    </row>
    <row r="943" spans="1:26" s="187" customFormat="1" ht="24.75" customHeight="1" x14ac:dyDescent="0.2">
      <c r="A943" s="171" t="s">
        <v>8570</v>
      </c>
      <c r="B943" s="175">
        <v>691103005</v>
      </c>
      <c r="C943" s="171" t="s">
        <v>2854</v>
      </c>
      <c r="D943" s="171" t="s">
        <v>633</v>
      </c>
      <c r="E943" s="171" t="s">
        <v>27</v>
      </c>
      <c r="F943" s="171" t="s">
        <v>634</v>
      </c>
      <c r="G943" s="171" t="s">
        <v>29</v>
      </c>
      <c r="H943" s="171">
        <v>0</v>
      </c>
      <c r="I943" s="171">
        <v>0</v>
      </c>
      <c r="J943" s="171" t="s">
        <v>3174</v>
      </c>
      <c r="K943" s="171" t="s">
        <v>3175</v>
      </c>
      <c r="L943" s="171" t="s">
        <v>6171</v>
      </c>
      <c r="M943" s="171" t="s">
        <v>1324</v>
      </c>
      <c r="N943" s="171" t="s">
        <v>3176</v>
      </c>
      <c r="O943" s="171">
        <v>0</v>
      </c>
      <c r="P943" s="171">
        <v>0</v>
      </c>
      <c r="Q943" s="171">
        <v>91001</v>
      </c>
      <c r="R943" s="171" t="s">
        <v>607</v>
      </c>
      <c r="S943" s="172">
        <v>42068</v>
      </c>
      <c r="T943" s="171">
        <v>7557</v>
      </c>
      <c r="U943" s="173">
        <v>3751872</v>
      </c>
      <c r="V943" s="173">
        <v>3860685</v>
      </c>
      <c r="W943" s="174">
        <v>44255</v>
      </c>
      <c r="X943" s="175" t="s">
        <v>7879</v>
      </c>
      <c r="Y943" s="175" t="s">
        <v>7880</v>
      </c>
      <c r="Z943" s="175" t="s">
        <v>7990</v>
      </c>
    </row>
    <row r="944" spans="1:26" s="187" customFormat="1" ht="24.75" customHeight="1" x14ac:dyDescent="0.2">
      <c r="A944" s="171" t="s">
        <v>8571</v>
      </c>
      <c r="B944" s="175" t="s">
        <v>7828</v>
      </c>
      <c r="C944" s="171" t="s">
        <v>2854</v>
      </c>
      <c r="D944" s="171" t="s">
        <v>633</v>
      </c>
      <c r="E944" s="171" t="s">
        <v>27</v>
      </c>
      <c r="F944" s="171" t="s">
        <v>634</v>
      </c>
      <c r="G944" s="171" t="s">
        <v>29</v>
      </c>
      <c r="H944" s="171">
        <v>0</v>
      </c>
      <c r="I944" s="171">
        <v>0</v>
      </c>
      <c r="J944" s="171" t="s">
        <v>3016</v>
      </c>
      <c r="K944" s="171" t="s">
        <v>3017</v>
      </c>
      <c r="L944" s="171" t="s">
        <v>6171</v>
      </c>
      <c r="M944" s="171" t="s">
        <v>1324</v>
      </c>
      <c r="N944" s="171" t="s">
        <v>3018</v>
      </c>
      <c r="O944" s="171">
        <v>0</v>
      </c>
      <c r="P944" s="171">
        <v>0</v>
      </c>
      <c r="Q944" s="171">
        <v>91001</v>
      </c>
      <c r="R944" s="171" t="s">
        <v>607</v>
      </c>
      <c r="S944" s="172">
        <v>42068</v>
      </c>
      <c r="T944" s="171">
        <v>7558</v>
      </c>
      <c r="U944" s="173">
        <v>3588747</v>
      </c>
      <c r="V944" s="173">
        <v>3692829</v>
      </c>
      <c r="W944" s="174">
        <v>44255</v>
      </c>
      <c r="X944" s="175" t="s">
        <v>7879</v>
      </c>
      <c r="Y944" s="175" t="s">
        <v>7880</v>
      </c>
      <c r="Z944" s="175" t="s">
        <v>8112</v>
      </c>
    </row>
    <row r="945" spans="1:26" s="187" customFormat="1" ht="24.75" customHeight="1" x14ac:dyDescent="0.2">
      <c r="A945" s="171" t="s">
        <v>8572</v>
      </c>
      <c r="B945" s="175">
        <v>690910004</v>
      </c>
      <c r="C945" s="171" t="s">
        <v>2854</v>
      </c>
      <c r="D945" s="171" t="s">
        <v>633</v>
      </c>
      <c r="E945" s="171" t="s">
        <v>27</v>
      </c>
      <c r="F945" s="171" t="s">
        <v>634</v>
      </c>
      <c r="G945" s="171" t="s">
        <v>29</v>
      </c>
      <c r="H945" s="171">
        <v>0</v>
      </c>
      <c r="I945" s="171">
        <v>0</v>
      </c>
      <c r="J945" s="171" t="s">
        <v>3612</v>
      </c>
      <c r="K945" s="171" t="s">
        <v>3614</v>
      </c>
      <c r="L945" s="171" t="s">
        <v>6170</v>
      </c>
      <c r="M945" s="171" t="s">
        <v>3615</v>
      </c>
      <c r="N945" s="171">
        <v>0</v>
      </c>
      <c r="O945" s="171" t="s">
        <v>3613</v>
      </c>
      <c r="P945" s="171">
        <v>0</v>
      </c>
      <c r="Q945" s="171">
        <v>91001</v>
      </c>
      <c r="R945" s="171" t="s">
        <v>607</v>
      </c>
      <c r="S945" s="172">
        <v>42080</v>
      </c>
      <c r="T945" s="171">
        <v>7559</v>
      </c>
      <c r="U945" s="173">
        <v>3291116</v>
      </c>
      <c r="V945" s="173">
        <v>3386566</v>
      </c>
      <c r="W945" s="174">
        <v>44255</v>
      </c>
      <c r="X945" s="175" t="s">
        <v>7879</v>
      </c>
      <c r="Y945" s="175" t="s">
        <v>7880</v>
      </c>
      <c r="Z945" s="175" t="s">
        <v>8113</v>
      </c>
    </row>
    <row r="946" spans="1:26" s="187" customFormat="1" ht="24.75" customHeight="1" x14ac:dyDescent="0.2">
      <c r="A946" s="171" t="s">
        <v>8573</v>
      </c>
      <c r="B946" s="175">
        <v>690201003</v>
      </c>
      <c r="C946" s="171" t="s">
        <v>2854</v>
      </c>
      <c r="D946" s="171" t="s">
        <v>633</v>
      </c>
      <c r="E946" s="171" t="s">
        <v>27</v>
      </c>
      <c r="F946" s="171" t="s">
        <v>634</v>
      </c>
      <c r="G946" s="171" t="s">
        <v>29</v>
      </c>
      <c r="H946" s="171">
        <v>0</v>
      </c>
      <c r="I946" s="171">
        <v>0</v>
      </c>
      <c r="J946" s="171" t="s">
        <v>4066</v>
      </c>
      <c r="K946" s="171" t="s">
        <v>4068</v>
      </c>
      <c r="L946" s="171" t="s">
        <v>6167</v>
      </c>
      <c r="M946" s="171" t="s">
        <v>4070</v>
      </c>
      <c r="N946" s="171" t="s">
        <v>4069</v>
      </c>
      <c r="O946" s="171" t="s">
        <v>4067</v>
      </c>
      <c r="P946" s="171">
        <v>0</v>
      </c>
      <c r="Q946" s="171">
        <v>91001</v>
      </c>
      <c r="R946" s="171" t="s">
        <v>607</v>
      </c>
      <c r="S946" s="172">
        <v>42087</v>
      </c>
      <c r="T946" s="171">
        <v>7560</v>
      </c>
      <c r="U946" s="173">
        <v>4212628</v>
      </c>
      <c r="V946" s="173">
        <v>4334804</v>
      </c>
      <c r="W946" s="174">
        <v>44255</v>
      </c>
      <c r="X946" s="175" t="s">
        <v>7879</v>
      </c>
      <c r="Y946" s="175" t="s">
        <v>7880</v>
      </c>
      <c r="Z946" s="175" t="s">
        <v>8045</v>
      </c>
    </row>
    <row r="947" spans="1:26" s="187" customFormat="1" ht="24.75" customHeight="1" x14ac:dyDescent="0.2">
      <c r="A947" s="171" t="s">
        <v>8574</v>
      </c>
      <c r="B947" s="175">
        <v>692309006</v>
      </c>
      <c r="C947" s="171" t="s">
        <v>2854</v>
      </c>
      <c r="D947" s="171" t="s">
        <v>633</v>
      </c>
      <c r="E947" s="171" t="s">
        <v>27</v>
      </c>
      <c r="F947" s="171" t="s">
        <v>634</v>
      </c>
      <c r="G947" s="171" t="s">
        <v>29</v>
      </c>
      <c r="H947" s="171">
        <v>0</v>
      </c>
      <c r="I947" s="171">
        <v>0</v>
      </c>
      <c r="J947" s="171" t="s">
        <v>3800</v>
      </c>
      <c r="K947" s="171" t="s">
        <v>3802</v>
      </c>
      <c r="L947" s="171" t="s">
        <v>6166</v>
      </c>
      <c r="M947" s="171" t="s">
        <v>3804</v>
      </c>
      <c r="N947" s="171" t="s">
        <v>3801</v>
      </c>
      <c r="O947" s="171" t="s">
        <v>3803</v>
      </c>
      <c r="P947" s="171">
        <v>0</v>
      </c>
      <c r="Q947" s="171">
        <v>91001</v>
      </c>
      <c r="R947" s="171" t="s">
        <v>607</v>
      </c>
      <c r="S947" s="172">
        <v>42110</v>
      </c>
      <c r="T947" s="171">
        <v>7562</v>
      </c>
      <c r="U947" s="173">
        <v>5494733</v>
      </c>
      <c r="V947" s="173">
        <v>5654093</v>
      </c>
      <c r="W947" s="174">
        <v>44255</v>
      </c>
      <c r="X947" s="175" t="s">
        <v>7879</v>
      </c>
      <c r="Y947" s="175" t="s">
        <v>7880</v>
      </c>
      <c r="Z947" s="175" t="s">
        <v>8114</v>
      </c>
    </row>
    <row r="948" spans="1:26" s="187" customFormat="1" ht="24.75" customHeight="1" x14ac:dyDescent="0.2">
      <c r="A948" s="171" t="s">
        <v>8575</v>
      </c>
      <c r="B948" s="175">
        <v>650980085</v>
      </c>
      <c r="C948" s="171" t="s">
        <v>5337</v>
      </c>
      <c r="D948" s="171" t="s">
        <v>5338</v>
      </c>
      <c r="E948" s="171" t="s">
        <v>7543</v>
      </c>
      <c r="F948" s="171" t="s">
        <v>6115</v>
      </c>
      <c r="G948" s="171" t="s">
        <v>5339</v>
      </c>
      <c r="H948" s="171" t="s">
        <v>1571</v>
      </c>
      <c r="I948" s="171" t="s">
        <v>6483</v>
      </c>
      <c r="J948" s="171" t="s">
        <v>7544</v>
      </c>
      <c r="K948" s="171" t="s">
        <v>6505</v>
      </c>
      <c r="L948" s="171" t="s">
        <v>630</v>
      </c>
      <c r="M948" s="171" t="s">
        <v>205</v>
      </c>
      <c r="N948" s="171" t="s">
        <v>6504</v>
      </c>
      <c r="O948" s="171" t="s">
        <v>5340</v>
      </c>
      <c r="P948" s="171">
        <v>0</v>
      </c>
      <c r="Q948" s="171" t="s">
        <v>419</v>
      </c>
      <c r="R948" s="171" t="s">
        <v>7549</v>
      </c>
      <c r="S948" s="172">
        <v>42131</v>
      </c>
      <c r="T948" s="171">
        <v>7565</v>
      </c>
      <c r="U948" s="173">
        <v>6192421</v>
      </c>
      <c r="V948" s="173">
        <v>13407361</v>
      </c>
      <c r="W948" s="174">
        <v>44255</v>
      </c>
      <c r="X948" s="175" t="s">
        <v>7879</v>
      </c>
      <c r="Y948" s="175" t="s">
        <v>7880</v>
      </c>
      <c r="Z948" s="175" t="s">
        <v>7888</v>
      </c>
    </row>
    <row r="949" spans="1:26" s="187" customFormat="1" ht="24.75" customHeight="1" x14ac:dyDescent="0.2">
      <c r="A949" s="171" t="s">
        <v>8576</v>
      </c>
      <c r="B949" s="175">
        <v>605111394</v>
      </c>
      <c r="C949" s="171" t="s">
        <v>2752</v>
      </c>
      <c r="D949" s="171" t="s">
        <v>2758</v>
      </c>
      <c r="E949" s="171" t="s">
        <v>27</v>
      </c>
      <c r="F949" s="171" t="s">
        <v>2754</v>
      </c>
      <c r="G949" s="171" t="s">
        <v>29</v>
      </c>
      <c r="H949" s="171">
        <v>0</v>
      </c>
      <c r="I949" s="171">
        <v>0</v>
      </c>
      <c r="J949" s="171" t="s">
        <v>2801</v>
      </c>
      <c r="K949" s="171" t="s">
        <v>2803</v>
      </c>
      <c r="L949" s="171" t="s">
        <v>217</v>
      </c>
      <c r="M949" s="171" t="s">
        <v>2805</v>
      </c>
      <c r="N949" s="171" t="s">
        <v>2804</v>
      </c>
      <c r="O949" s="171" t="s">
        <v>2802</v>
      </c>
      <c r="P949" s="171">
        <v>0</v>
      </c>
      <c r="Q949" s="171">
        <v>91001</v>
      </c>
      <c r="R949" s="171" t="s">
        <v>607</v>
      </c>
      <c r="S949" s="172">
        <v>42136</v>
      </c>
      <c r="T949" s="171">
        <v>7566</v>
      </c>
      <c r="U949" s="173">
        <v>5580588</v>
      </c>
      <c r="V949" s="173">
        <v>5742438</v>
      </c>
      <c r="W949" s="174">
        <v>44255</v>
      </c>
      <c r="X949" s="175" t="s">
        <v>7879</v>
      </c>
      <c r="Y949" s="175" t="s">
        <v>7880</v>
      </c>
      <c r="Z949" s="175" t="s">
        <v>8115</v>
      </c>
    </row>
    <row r="950" spans="1:26" s="187" customFormat="1" ht="24.75" customHeight="1" x14ac:dyDescent="0.2">
      <c r="A950" s="171" t="s">
        <v>8577</v>
      </c>
      <c r="B950" s="175">
        <v>690510006</v>
      </c>
      <c r="C950" s="171" t="s">
        <v>2854</v>
      </c>
      <c r="D950" s="171" t="s">
        <v>3206</v>
      </c>
      <c r="E950" s="171" t="s">
        <v>27</v>
      </c>
      <c r="F950" s="171" t="s">
        <v>634</v>
      </c>
      <c r="G950" s="171" t="s">
        <v>29</v>
      </c>
      <c r="H950" s="171">
        <v>0</v>
      </c>
      <c r="I950" s="171">
        <v>0</v>
      </c>
      <c r="J950" s="171" t="s">
        <v>4001</v>
      </c>
      <c r="K950" s="171" t="s">
        <v>6292</v>
      </c>
      <c r="L950" s="171" t="s">
        <v>630</v>
      </c>
      <c r="M950" s="171" t="s">
        <v>4003</v>
      </c>
      <c r="N950" s="171" t="s">
        <v>6293</v>
      </c>
      <c r="O950" s="171" t="s">
        <v>4002</v>
      </c>
      <c r="P950" s="171">
        <v>0</v>
      </c>
      <c r="Q950" s="171">
        <v>91001</v>
      </c>
      <c r="R950" s="171" t="s">
        <v>607</v>
      </c>
      <c r="S950" s="172">
        <v>42195</v>
      </c>
      <c r="T950" s="171">
        <v>7572</v>
      </c>
      <c r="U950" s="173">
        <v>6471381</v>
      </c>
      <c r="V950" s="173">
        <v>6575131</v>
      </c>
      <c r="W950" s="174">
        <v>44255</v>
      </c>
      <c r="X950" s="175" t="s">
        <v>7879</v>
      </c>
      <c r="Y950" s="175" t="s">
        <v>7880</v>
      </c>
      <c r="Z950" s="175" t="s">
        <v>8116</v>
      </c>
    </row>
    <row r="951" spans="1:26" s="187" customFormat="1" ht="24.75" customHeight="1" x14ac:dyDescent="0.2">
      <c r="A951" s="171" t="s">
        <v>8578</v>
      </c>
      <c r="B951" s="175">
        <v>650856899</v>
      </c>
      <c r="C951" s="171" t="s">
        <v>1566</v>
      </c>
      <c r="D951" s="171" t="s">
        <v>2442</v>
      </c>
      <c r="E951" s="171" t="s">
        <v>7318</v>
      </c>
      <c r="F951" s="171" t="s">
        <v>2443</v>
      </c>
      <c r="G951" s="171" t="s">
        <v>2444</v>
      </c>
      <c r="H951" s="171" t="s">
        <v>1796</v>
      </c>
      <c r="I951" s="171" t="s">
        <v>139</v>
      </c>
      <c r="J951" s="171" t="s">
        <v>2445</v>
      </c>
      <c r="K951" s="171" t="s">
        <v>7319</v>
      </c>
      <c r="L951" s="171" t="s">
        <v>6168</v>
      </c>
      <c r="M951" s="171" t="s">
        <v>2446</v>
      </c>
      <c r="N951" s="171" t="s">
        <v>7320</v>
      </c>
      <c r="O951" s="171" t="s">
        <v>7321</v>
      </c>
      <c r="P951" s="171">
        <v>0</v>
      </c>
      <c r="Q951" s="171">
        <v>93401</v>
      </c>
      <c r="R951" s="171" t="s">
        <v>7327</v>
      </c>
      <c r="S951" s="172">
        <v>42202</v>
      </c>
      <c r="T951" s="171">
        <v>7574</v>
      </c>
      <c r="U951" s="173">
        <v>43973895</v>
      </c>
      <c r="V951" s="173">
        <v>69184360</v>
      </c>
      <c r="W951" s="174">
        <v>44255</v>
      </c>
      <c r="X951" s="175" t="s">
        <v>7879</v>
      </c>
      <c r="Y951" s="175" t="s">
        <v>7880</v>
      </c>
      <c r="Z951" s="175" t="s">
        <v>7911</v>
      </c>
    </row>
    <row r="952" spans="1:26" s="187" customFormat="1" ht="24.75" customHeight="1" x14ac:dyDescent="0.2">
      <c r="A952" s="171" t="s">
        <v>8579</v>
      </c>
      <c r="B952" s="175">
        <v>605110231</v>
      </c>
      <c r="C952" s="171" t="s">
        <v>2752</v>
      </c>
      <c r="D952" s="171" t="s">
        <v>2758</v>
      </c>
      <c r="E952" s="171" t="s">
        <v>27</v>
      </c>
      <c r="F952" s="171" t="s">
        <v>2754</v>
      </c>
      <c r="G952" s="171" t="s">
        <v>29</v>
      </c>
      <c r="H952" s="171">
        <v>0</v>
      </c>
      <c r="I952" s="171">
        <v>0</v>
      </c>
      <c r="J952" s="171" t="s">
        <v>2783</v>
      </c>
      <c r="K952" s="171" t="s">
        <v>2784</v>
      </c>
      <c r="L952" s="171" t="s">
        <v>6167</v>
      </c>
      <c r="M952" s="171" t="s">
        <v>2786</v>
      </c>
      <c r="N952" s="171" t="s">
        <v>2785</v>
      </c>
      <c r="O952" s="171">
        <v>0</v>
      </c>
      <c r="P952" s="171">
        <v>0</v>
      </c>
      <c r="Q952" s="171">
        <v>91001</v>
      </c>
      <c r="R952" s="171" t="s">
        <v>607</v>
      </c>
      <c r="S952" s="172">
        <v>42206</v>
      </c>
      <c r="T952" s="171">
        <v>7575</v>
      </c>
      <c r="U952" s="173">
        <v>0</v>
      </c>
      <c r="V952" s="173">
        <v>8208998</v>
      </c>
      <c r="W952" s="174">
        <v>44255</v>
      </c>
      <c r="X952" s="175" t="s">
        <v>7879</v>
      </c>
      <c r="Y952" s="175" t="s">
        <v>7880</v>
      </c>
      <c r="Z952" s="175" t="s">
        <v>7883</v>
      </c>
    </row>
    <row r="953" spans="1:26" s="187" customFormat="1" ht="24.75" customHeight="1" x14ac:dyDescent="0.2">
      <c r="A953" s="171" t="s">
        <v>8651</v>
      </c>
      <c r="B953" s="175">
        <v>690617005</v>
      </c>
      <c r="C953" s="171" t="s">
        <v>2854</v>
      </c>
      <c r="D953" s="171" t="s">
        <v>3206</v>
      </c>
      <c r="E953" s="171" t="s">
        <v>27</v>
      </c>
      <c r="F953" s="171" t="s">
        <v>634</v>
      </c>
      <c r="G953" s="171" t="s">
        <v>29</v>
      </c>
      <c r="H953" s="171">
        <v>0</v>
      </c>
      <c r="I953" s="171">
        <v>0</v>
      </c>
      <c r="J953" s="171" t="s">
        <v>3207</v>
      </c>
      <c r="K953" s="171" t="s">
        <v>3208</v>
      </c>
      <c r="L953" s="171" t="s">
        <v>630</v>
      </c>
      <c r="M953" s="171" t="s">
        <v>3210</v>
      </c>
      <c r="N953" s="171" t="s">
        <v>6378</v>
      </c>
      <c r="O953" s="171" t="s">
        <v>3209</v>
      </c>
      <c r="P953" s="171">
        <v>0</v>
      </c>
      <c r="Q953" s="171">
        <v>91001</v>
      </c>
      <c r="R953" s="171" t="s">
        <v>607</v>
      </c>
      <c r="S953" s="172">
        <v>42215</v>
      </c>
      <c r="T953" s="171">
        <v>7577</v>
      </c>
      <c r="U953" s="173">
        <v>124500</v>
      </c>
      <c r="V953" s="173">
        <v>124500</v>
      </c>
      <c r="W953" s="174">
        <v>44255</v>
      </c>
      <c r="X953" s="175" t="s">
        <v>7879</v>
      </c>
      <c r="Y953" s="175" t="s">
        <v>7880</v>
      </c>
      <c r="Z953" s="175" t="s">
        <v>7964</v>
      </c>
    </row>
    <row r="954" spans="1:26" s="187" customFormat="1" ht="24.75" customHeight="1" x14ac:dyDescent="0.2">
      <c r="A954" s="171" t="s">
        <v>8580</v>
      </c>
      <c r="B954" s="175">
        <v>605110223</v>
      </c>
      <c r="C954" s="171" t="s">
        <v>2752</v>
      </c>
      <c r="D954" s="171" t="s">
        <v>2758</v>
      </c>
      <c r="E954" s="171" t="s">
        <v>27</v>
      </c>
      <c r="F954" s="171" t="s">
        <v>2754</v>
      </c>
      <c r="G954" s="171" t="s">
        <v>29</v>
      </c>
      <c r="H954" s="171">
        <v>0</v>
      </c>
      <c r="I954" s="171">
        <v>0</v>
      </c>
      <c r="J954" s="171" t="s">
        <v>2759</v>
      </c>
      <c r="K954" s="171" t="s">
        <v>2760</v>
      </c>
      <c r="L954" s="171" t="s">
        <v>6167</v>
      </c>
      <c r="M954" s="171" t="s">
        <v>1833</v>
      </c>
      <c r="N954" s="171">
        <v>0</v>
      </c>
      <c r="O954" s="171">
        <v>0</v>
      </c>
      <c r="P954" s="171">
        <v>0</v>
      </c>
      <c r="Q954" s="171">
        <v>91001</v>
      </c>
      <c r="R954" s="171" t="s">
        <v>607</v>
      </c>
      <c r="S954" s="172">
        <v>42226</v>
      </c>
      <c r="T954" s="171">
        <v>7580</v>
      </c>
      <c r="U954" s="173">
        <v>0</v>
      </c>
      <c r="V954" s="173">
        <v>292160</v>
      </c>
      <c r="W954" s="174">
        <v>44255</v>
      </c>
      <c r="X954" s="175" t="s">
        <v>7879</v>
      </c>
      <c r="Y954" s="175" t="s">
        <v>7880</v>
      </c>
      <c r="Z954" s="175" t="s">
        <v>7882</v>
      </c>
    </row>
    <row r="955" spans="1:26" s="187" customFormat="1" ht="24.75" customHeight="1" x14ac:dyDescent="0.2">
      <c r="A955" s="171" t="s">
        <v>8652</v>
      </c>
      <c r="B955" s="175">
        <v>691804003</v>
      </c>
      <c r="C955" s="171" t="s">
        <v>2854</v>
      </c>
      <c r="D955" s="171" t="s">
        <v>3206</v>
      </c>
      <c r="E955" s="171" t="s">
        <v>27</v>
      </c>
      <c r="F955" s="171" t="s">
        <v>634</v>
      </c>
      <c r="G955" s="171" t="s">
        <v>29</v>
      </c>
      <c r="H955" s="171">
        <v>0</v>
      </c>
      <c r="I955" s="171">
        <v>0</v>
      </c>
      <c r="J955" s="171" t="s">
        <v>3836</v>
      </c>
      <c r="K955" s="171" t="s">
        <v>3838</v>
      </c>
      <c r="L955" s="171" t="s">
        <v>51</v>
      </c>
      <c r="M955" s="171" t="s">
        <v>3840</v>
      </c>
      <c r="N955" s="171" t="s">
        <v>3839</v>
      </c>
      <c r="O955" s="171" t="s">
        <v>3837</v>
      </c>
      <c r="P955" s="171">
        <v>0</v>
      </c>
      <c r="Q955" s="171">
        <v>91001</v>
      </c>
      <c r="R955" s="171" t="s">
        <v>607</v>
      </c>
      <c r="S955" s="172">
        <v>42262</v>
      </c>
      <c r="T955" s="171">
        <v>7583</v>
      </c>
      <c r="U955" s="173">
        <v>4196397</v>
      </c>
      <c r="V955" s="173">
        <v>4196397</v>
      </c>
      <c r="W955" s="174">
        <v>44255</v>
      </c>
      <c r="X955" s="175" t="s">
        <v>7879</v>
      </c>
      <c r="Y955" s="175" t="s">
        <v>7880</v>
      </c>
      <c r="Z955" s="175" t="s">
        <v>8661</v>
      </c>
    </row>
    <row r="956" spans="1:26" s="187" customFormat="1" ht="24.75" customHeight="1" x14ac:dyDescent="0.2">
      <c r="A956" s="171" t="s">
        <v>8581</v>
      </c>
      <c r="B956" s="175">
        <v>690507005</v>
      </c>
      <c r="C956" s="171" t="s">
        <v>2854</v>
      </c>
      <c r="D956" s="171" t="s">
        <v>3206</v>
      </c>
      <c r="E956" s="171" t="s">
        <v>27</v>
      </c>
      <c r="F956" s="171" t="s">
        <v>634</v>
      </c>
      <c r="G956" s="171" t="s">
        <v>29</v>
      </c>
      <c r="H956" s="171">
        <v>0</v>
      </c>
      <c r="I956" s="171">
        <v>0</v>
      </c>
      <c r="J956" s="171" t="s">
        <v>3770</v>
      </c>
      <c r="K956" s="171" t="s">
        <v>3772</v>
      </c>
      <c r="L956" s="171" t="s">
        <v>630</v>
      </c>
      <c r="M956" s="171" t="s">
        <v>3774</v>
      </c>
      <c r="N956" s="171" t="s">
        <v>3771</v>
      </c>
      <c r="O956" s="171" t="s">
        <v>3773</v>
      </c>
      <c r="P956" s="171">
        <v>0</v>
      </c>
      <c r="Q956" s="171">
        <v>91001</v>
      </c>
      <c r="R956" s="171" t="s">
        <v>607</v>
      </c>
      <c r="S956" s="172">
        <v>38641</v>
      </c>
      <c r="T956" s="171">
        <v>7584</v>
      </c>
      <c r="U956" s="173">
        <v>0</v>
      </c>
      <c r="V956" s="173">
        <v>3577300</v>
      </c>
      <c r="W956" s="174">
        <v>44255</v>
      </c>
      <c r="X956" s="175" t="s">
        <v>7879</v>
      </c>
      <c r="Y956" s="175" t="s">
        <v>7880</v>
      </c>
      <c r="Z956" s="175" t="s">
        <v>8030</v>
      </c>
    </row>
    <row r="957" spans="1:26" s="187" customFormat="1" ht="24.75" customHeight="1" x14ac:dyDescent="0.2">
      <c r="A957" s="171" t="s">
        <v>8582</v>
      </c>
      <c r="B957" s="175">
        <v>690307006</v>
      </c>
      <c r="C957" s="171" t="s">
        <v>2854</v>
      </c>
      <c r="D957" s="171" t="s">
        <v>3206</v>
      </c>
      <c r="E957" s="171" t="s">
        <v>27</v>
      </c>
      <c r="F957" s="171" t="s">
        <v>634</v>
      </c>
      <c r="G957" s="171" t="s">
        <v>29</v>
      </c>
      <c r="H957" s="171">
        <v>0</v>
      </c>
      <c r="I957" s="171">
        <v>0</v>
      </c>
      <c r="J957" s="171" t="s">
        <v>3289</v>
      </c>
      <c r="K957" s="171" t="s">
        <v>3291</v>
      </c>
      <c r="L957" s="171" t="s">
        <v>6167</v>
      </c>
      <c r="M957" s="171" t="s">
        <v>3293</v>
      </c>
      <c r="N957" s="171" t="s">
        <v>3290</v>
      </c>
      <c r="O957" s="171" t="s">
        <v>3292</v>
      </c>
      <c r="P957" s="171">
        <v>0</v>
      </c>
      <c r="Q957" s="171">
        <v>91001</v>
      </c>
      <c r="R957" s="171" t="s">
        <v>607</v>
      </c>
      <c r="S957" s="172">
        <v>42347</v>
      </c>
      <c r="T957" s="171">
        <v>7586</v>
      </c>
      <c r="U957" s="173">
        <v>3262498</v>
      </c>
      <c r="V957" s="173">
        <v>3357118</v>
      </c>
      <c r="W957" s="174">
        <v>44255</v>
      </c>
      <c r="X957" s="175" t="s">
        <v>7879</v>
      </c>
      <c r="Y957" s="175" t="s">
        <v>7880</v>
      </c>
      <c r="Z957" s="175" t="s">
        <v>7976</v>
      </c>
    </row>
    <row r="958" spans="1:26" s="187" customFormat="1" ht="24.75" customHeight="1" x14ac:dyDescent="0.2">
      <c r="A958" s="171" t="s">
        <v>8653</v>
      </c>
      <c r="B958" s="175">
        <v>605110533</v>
      </c>
      <c r="C958" s="171" t="s">
        <v>2752</v>
      </c>
      <c r="D958" s="171" t="s">
        <v>2758</v>
      </c>
      <c r="E958" s="171" t="s">
        <v>27</v>
      </c>
      <c r="F958" s="171" t="s">
        <v>2754</v>
      </c>
      <c r="G958" s="171" t="s">
        <v>29</v>
      </c>
      <c r="H958" s="171">
        <v>0</v>
      </c>
      <c r="I958" s="171">
        <v>0</v>
      </c>
      <c r="J958" s="171" t="s">
        <v>2792</v>
      </c>
      <c r="K958" s="171" t="s">
        <v>2793</v>
      </c>
      <c r="L958" s="171" t="s">
        <v>630</v>
      </c>
      <c r="M958" s="171" t="s">
        <v>2795</v>
      </c>
      <c r="N958" s="171">
        <v>0</v>
      </c>
      <c r="O958" s="171">
        <v>0</v>
      </c>
      <c r="P958" s="171">
        <v>0</v>
      </c>
      <c r="Q958" s="171">
        <v>91001</v>
      </c>
      <c r="R958" s="171" t="s">
        <v>607</v>
      </c>
      <c r="S958" s="172">
        <v>42348</v>
      </c>
      <c r="T958" s="171">
        <v>7587</v>
      </c>
      <c r="U958" s="173">
        <v>0</v>
      </c>
      <c r="V958" s="173">
        <v>0</v>
      </c>
      <c r="W958" s="174">
        <v>44255</v>
      </c>
      <c r="X958" s="175" t="s">
        <v>7879</v>
      </c>
      <c r="Y958" s="175" t="s">
        <v>7880</v>
      </c>
      <c r="Z958" s="175" t="s">
        <v>7987</v>
      </c>
    </row>
    <row r="959" spans="1:26" s="187" customFormat="1" ht="24.75" customHeight="1" x14ac:dyDescent="0.2">
      <c r="A959" s="171" t="s">
        <v>8583</v>
      </c>
      <c r="B959" s="175">
        <v>691007006</v>
      </c>
      <c r="C959" s="171" t="s">
        <v>2854</v>
      </c>
      <c r="D959" s="171" t="s">
        <v>633</v>
      </c>
      <c r="E959" s="171" t="s">
        <v>27</v>
      </c>
      <c r="F959" s="171" t="s">
        <v>634</v>
      </c>
      <c r="G959" s="171" t="s">
        <v>29</v>
      </c>
      <c r="H959" s="171">
        <v>0</v>
      </c>
      <c r="I959" s="171">
        <v>0</v>
      </c>
      <c r="J959" s="171" t="s">
        <v>7084</v>
      </c>
      <c r="K959" s="171" t="s">
        <v>4096</v>
      </c>
      <c r="L959" s="171" t="s">
        <v>6171</v>
      </c>
      <c r="M959" s="171" t="s">
        <v>4098</v>
      </c>
      <c r="N959" s="171" t="s">
        <v>4097</v>
      </c>
      <c r="O959" s="171" t="s">
        <v>4095</v>
      </c>
      <c r="P959" s="171">
        <v>0</v>
      </c>
      <c r="Q959" s="171">
        <v>91001</v>
      </c>
      <c r="R959" s="171" t="s">
        <v>607</v>
      </c>
      <c r="S959" s="172">
        <v>42383</v>
      </c>
      <c r="T959" s="171">
        <v>7591</v>
      </c>
      <c r="U959" s="173">
        <v>2861840</v>
      </c>
      <c r="V959" s="173">
        <v>2944840</v>
      </c>
      <c r="W959" s="174">
        <v>44255</v>
      </c>
      <c r="X959" s="175" t="s">
        <v>7879</v>
      </c>
      <c r="Y959" s="175" t="s">
        <v>7880</v>
      </c>
      <c r="Z959" s="175" t="s">
        <v>8117</v>
      </c>
    </row>
    <row r="960" spans="1:26" s="187" customFormat="1" ht="24.75" customHeight="1" x14ac:dyDescent="0.2">
      <c r="A960" s="171" t="s">
        <v>8584</v>
      </c>
      <c r="B960" s="175">
        <v>692645006</v>
      </c>
      <c r="C960" s="171" t="s">
        <v>2854</v>
      </c>
      <c r="D960" s="171" t="s">
        <v>633</v>
      </c>
      <c r="E960" s="171" t="s">
        <v>27</v>
      </c>
      <c r="F960" s="171" t="s">
        <v>634</v>
      </c>
      <c r="G960" s="171" t="s">
        <v>29</v>
      </c>
      <c r="H960" s="171">
        <v>0</v>
      </c>
      <c r="I960" s="171">
        <v>0</v>
      </c>
      <c r="J960" s="171" t="s">
        <v>3983</v>
      </c>
      <c r="K960" s="171" t="s">
        <v>3984</v>
      </c>
      <c r="L960" s="171" t="s">
        <v>6171</v>
      </c>
      <c r="M960" s="171" t="s">
        <v>3986</v>
      </c>
      <c r="N960" s="171" t="s">
        <v>6321</v>
      </c>
      <c r="O960" s="171" t="s">
        <v>3985</v>
      </c>
      <c r="P960" s="171">
        <v>0</v>
      </c>
      <c r="Q960" s="171">
        <v>91001</v>
      </c>
      <c r="R960" s="171" t="s">
        <v>607</v>
      </c>
      <c r="S960" s="172">
        <v>42397</v>
      </c>
      <c r="T960" s="171">
        <v>7592</v>
      </c>
      <c r="U960" s="173">
        <v>4722036</v>
      </c>
      <c r="V960" s="173">
        <v>4858986</v>
      </c>
      <c r="W960" s="174">
        <v>44255</v>
      </c>
      <c r="X960" s="175" t="s">
        <v>7879</v>
      </c>
      <c r="Y960" s="175" t="s">
        <v>7880</v>
      </c>
      <c r="Z960" s="175" t="s">
        <v>8118</v>
      </c>
    </row>
    <row r="961" spans="1:26" s="187" customFormat="1" ht="24.75" customHeight="1" x14ac:dyDescent="0.2">
      <c r="A961" s="171" t="s">
        <v>8585</v>
      </c>
      <c r="B961" s="175">
        <v>690513005</v>
      </c>
      <c r="C961" s="171" t="s">
        <v>2854</v>
      </c>
      <c r="D961" s="171" t="s">
        <v>633</v>
      </c>
      <c r="E961" s="171" t="s">
        <v>27</v>
      </c>
      <c r="F961" s="171" t="s">
        <v>634</v>
      </c>
      <c r="G961" s="171" t="s">
        <v>29</v>
      </c>
      <c r="H961" s="171">
        <v>0</v>
      </c>
      <c r="I961" s="171">
        <v>0</v>
      </c>
      <c r="J961" s="171" t="s">
        <v>3875</v>
      </c>
      <c r="K961" s="171" t="s">
        <v>3876</v>
      </c>
      <c r="L961" s="171" t="s">
        <v>630</v>
      </c>
      <c r="M961" s="171" t="s">
        <v>3878</v>
      </c>
      <c r="N961" s="171" t="s">
        <v>3877</v>
      </c>
      <c r="O961" s="171">
        <v>0</v>
      </c>
      <c r="P961" s="171">
        <v>0</v>
      </c>
      <c r="Q961" s="171">
        <v>91001</v>
      </c>
      <c r="R961" s="171" t="s">
        <v>607</v>
      </c>
      <c r="S961" s="172">
        <v>42402</v>
      </c>
      <c r="T961" s="171">
        <v>7593</v>
      </c>
      <c r="U961" s="173">
        <v>3577300</v>
      </c>
      <c r="V961" s="173">
        <v>3681050</v>
      </c>
      <c r="W961" s="174">
        <v>44255</v>
      </c>
      <c r="X961" s="175" t="s">
        <v>7879</v>
      </c>
      <c r="Y961" s="175" t="s">
        <v>7880</v>
      </c>
      <c r="Z961" s="175" t="s">
        <v>8119</v>
      </c>
    </row>
    <row r="962" spans="1:26" s="187" customFormat="1" ht="24.75" customHeight="1" x14ac:dyDescent="0.2">
      <c r="A962" s="171" t="s">
        <v>8586</v>
      </c>
      <c r="B962" s="175">
        <v>691002004</v>
      </c>
      <c r="C962" s="171" t="s">
        <v>2854</v>
      </c>
      <c r="D962" s="171" t="s">
        <v>633</v>
      </c>
      <c r="E962" s="171" t="s">
        <v>27</v>
      </c>
      <c r="F962" s="171" t="s">
        <v>634</v>
      </c>
      <c r="G962" s="171" t="s">
        <v>29</v>
      </c>
      <c r="H962" s="171">
        <v>0</v>
      </c>
      <c r="I962" s="171">
        <v>0</v>
      </c>
      <c r="J962" s="171" t="s">
        <v>3880</v>
      </c>
      <c r="K962" s="171" t="s">
        <v>3882</v>
      </c>
      <c r="L962" s="171" t="s">
        <v>6171</v>
      </c>
      <c r="M962" s="171" t="s">
        <v>3884</v>
      </c>
      <c r="N962" s="171" t="s">
        <v>3881</v>
      </c>
      <c r="O962" s="171" t="s">
        <v>3883</v>
      </c>
      <c r="P962" s="171">
        <v>0</v>
      </c>
      <c r="Q962" s="171">
        <v>91001</v>
      </c>
      <c r="R962" s="171" t="s">
        <v>607</v>
      </c>
      <c r="S962" s="172">
        <v>42402</v>
      </c>
      <c r="T962" s="171">
        <v>7594</v>
      </c>
      <c r="U962" s="173">
        <v>3148024</v>
      </c>
      <c r="V962" s="173">
        <v>3239324</v>
      </c>
      <c r="W962" s="174">
        <v>44255</v>
      </c>
      <c r="X962" s="175" t="s">
        <v>7879</v>
      </c>
      <c r="Y962" s="175" t="s">
        <v>7880</v>
      </c>
      <c r="Z962" s="175" t="s">
        <v>8120</v>
      </c>
    </row>
    <row r="963" spans="1:26" s="187" customFormat="1" ht="24.75" customHeight="1" x14ac:dyDescent="0.2">
      <c r="A963" s="171" t="s">
        <v>8587</v>
      </c>
      <c r="B963" s="175">
        <v>605111211</v>
      </c>
      <c r="C963" s="171" t="s">
        <v>2752</v>
      </c>
      <c r="D963" s="171" t="s">
        <v>2758</v>
      </c>
      <c r="E963" s="171" t="s">
        <v>27</v>
      </c>
      <c r="F963" s="171" t="s">
        <v>2754</v>
      </c>
      <c r="G963" s="171" t="s">
        <v>29</v>
      </c>
      <c r="H963" s="171">
        <v>0</v>
      </c>
      <c r="I963" s="171">
        <v>0</v>
      </c>
      <c r="J963" s="171" t="s">
        <v>2797</v>
      </c>
      <c r="K963" s="171" t="s">
        <v>2798</v>
      </c>
      <c r="L963" s="171" t="s">
        <v>6222</v>
      </c>
      <c r="M963" s="171" t="s">
        <v>881</v>
      </c>
      <c r="N963" s="171" t="s">
        <v>2799</v>
      </c>
      <c r="O963" s="171">
        <v>0</v>
      </c>
      <c r="P963" s="171">
        <v>0</v>
      </c>
      <c r="Q963" s="171">
        <v>91001</v>
      </c>
      <c r="R963" s="171" t="s">
        <v>607</v>
      </c>
      <c r="S963" s="172">
        <v>42405</v>
      </c>
      <c r="T963" s="171">
        <v>7595</v>
      </c>
      <c r="U963" s="173">
        <v>13616635</v>
      </c>
      <c r="V963" s="173">
        <v>14011549</v>
      </c>
      <c r="W963" s="174">
        <v>44255</v>
      </c>
      <c r="X963" s="175" t="s">
        <v>7879</v>
      </c>
      <c r="Y963" s="175" t="s">
        <v>7880</v>
      </c>
      <c r="Z963" s="175" t="s">
        <v>7958</v>
      </c>
    </row>
    <row r="964" spans="1:26" s="187" customFormat="1" ht="24.75" customHeight="1" x14ac:dyDescent="0.2">
      <c r="A964" s="171" t="s">
        <v>8588</v>
      </c>
      <c r="B964" s="175">
        <v>690737000</v>
      </c>
      <c r="C964" s="171" t="s">
        <v>2854</v>
      </c>
      <c r="D964" s="171" t="s">
        <v>633</v>
      </c>
      <c r="E964" s="171" t="s">
        <v>27</v>
      </c>
      <c r="F964" s="171" t="s">
        <v>634</v>
      </c>
      <c r="G964" s="171" t="s">
        <v>29</v>
      </c>
      <c r="H964" s="171">
        <v>0</v>
      </c>
      <c r="I964" s="171">
        <v>0</v>
      </c>
      <c r="J964" s="171" t="s">
        <v>3212</v>
      </c>
      <c r="K964" s="171" t="s">
        <v>3213</v>
      </c>
      <c r="L964" s="171" t="s">
        <v>630</v>
      </c>
      <c r="M964" s="171" t="s">
        <v>3215</v>
      </c>
      <c r="N964" s="171" t="s">
        <v>3214</v>
      </c>
      <c r="O964" s="171">
        <v>0</v>
      </c>
      <c r="P964" s="171">
        <v>0</v>
      </c>
      <c r="Q964" s="171">
        <v>91001</v>
      </c>
      <c r="R964" s="171" t="s">
        <v>607</v>
      </c>
      <c r="S964" s="172">
        <v>42410</v>
      </c>
      <c r="T964" s="171">
        <v>7596</v>
      </c>
      <c r="U964" s="173">
        <v>3577300</v>
      </c>
      <c r="V964" s="173">
        <v>3681050</v>
      </c>
      <c r="W964" s="174">
        <v>44255</v>
      </c>
      <c r="X964" s="175" t="s">
        <v>7879</v>
      </c>
      <c r="Y964" s="175" t="s">
        <v>7880</v>
      </c>
      <c r="Z964" s="175" t="s">
        <v>8121</v>
      </c>
    </row>
    <row r="965" spans="1:26" s="187" customFormat="1" ht="24.75" customHeight="1" x14ac:dyDescent="0.2">
      <c r="A965" s="171" t="s">
        <v>8589</v>
      </c>
      <c r="B965" s="175">
        <v>690406004</v>
      </c>
      <c r="C965" s="171" t="s">
        <v>2854</v>
      </c>
      <c r="D965" s="171" t="s">
        <v>3595</v>
      </c>
      <c r="E965" s="171" t="s">
        <v>27</v>
      </c>
      <c r="F965" s="171" t="s">
        <v>634</v>
      </c>
      <c r="G965" s="171" t="s">
        <v>29</v>
      </c>
      <c r="H965" s="171">
        <v>0</v>
      </c>
      <c r="I965" s="171">
        <v>0</v>
      </c>
      <c r="J965" s="171" t="s">
        <v>6767</v>
      </c>
      <c r="K965" s="171" t="s">
        <v>3596</v>
      </c>
      <c r="L965" s="171" t="s">
        <v>6169</v>
      </c>
      <c r="M965" s="171" t="s">
        <v>6768</v>
      </c>
      <c r="N965" s="171" t="s">
        <v>3597</v>
      </c>
      <c r="O965" s="171" t="s">
        <v>6769</v>
      </c>
      <c r="P965" s="171">
        <v>0</v>
      </c>
      <c r="Q965" s="171">
        <v>91001</v>
      </c>
      <c r="R965" s="171" t="s">
        <v>607</v>
      </c>
      <c r="S965" s="172">
        <v>42416</v>
      </c>
      <c r="T965" s="171">
        <v>7598</v>
      </c>
      <c r="U965" s="173">
        <v>0</v>
      </c>
      <c r="V965" s="173">
        <v>3262498</v>
      </c>
      <c r="W965" s="174">
        <v>44255</v>
      </c>
      <c r="X965" s="175" t="s">
        <v>7879</v>
      </c>
      <c r="Y965" s="175" t="s">
        <v>7880</v>
      </c>
      <c r="Z965" s="175" t="s">
        <v>8122</v>
      </c>
    </row>
    <row r="966" spans="1:26" s="187" customFormat="1" ht="24.75" customHeight="1" x14ac:dyDescent="0.2">
      <c r="A966" s="171" t="s">
        <v>8590</v>
      </c>
      <c r="B966" s="175">
        <v>690402009</v>
      </c>
      <c r="C966" s="171" t="s">
        <v>2854</v>
      </c>
      <c r="D966" s="171" t="s">
        <v>3357</v>
      </c>
      <c r="E966" s="171" t="s">
        <v>27</v>
      </c>
      <c r="F966" s="171" t="s">
        <v>634</v>
      </c>
      <c r="G966" s="171" t="s">
        <v>29</v>
      </c>
      <c r="H966" s="171">
        <v>0</v>
      </c>
      <c r="I966" s="171">
        <v>0</v>
      </c>
      <c r="J966" s="171" t="s">
        <v>3358</v>
      </c>
      <c r="K966" s="171" t="s">
        <v>3359</v>
      </c>
      <c r="L966" s="171" t="s">
        <v>6169</v>
      </c>
      <c r="M966" s="171" t="s">
        <v>3361</v>
      </c>
      <c r="N966" s="171" t="s">
        <v>3360</v>
      </c>
      <c r="O966" s="171">
        <v>0</v>
      </c>
      <c r="P966" s="171">
        <v>0</v>
      </c>
      <c r="Q966" s="171">
        <v>91001</v>
      </c>
      <c r="R966" s="171" t="s">
        <v>607</v>
      </c>
      <c r="S966" s="172">
        <v>42422</v>
      </c>
      <c r="T966" s="171">
        <v>7601</v>
      </c>
      <c r="U966" s="173">
        <v>3823647</v>
      </c>
      <c r="V966" s="173">
        <v>3934541</v>
      </c>
      <c r="W966" s="174">
        <v>44255</v>
      </c>
      <c r="X966" s="175" t="s">
        <v>7879</v>
      </c>
      <c r="Y966" s="175" t="s">
        <v>7880</v>
      </c>
      <c r="Z966" s="175" t="s">
        <v>8123</v>
      </c>
    </row>
    <row r="967" spans="1:26" s="187" customFormat="1" ht="24.75" customHeight="1" x14ac:dyDescent="0.2">
      <c r="A967" s="171" t="s">
        <v>8654</v>
      </c>
      <c r="B967" s="175">
        <v>691913007</v>
      </c>
      <c r="C967" s="171" t="s">
        <v>2854</v>
      </c>
      <c r="D967" s="171" t="s">
        <v>2871</v>
      </c>
      <c r="E967" s="171" t="s">
        <v>27</v>
      </c>
      <c r="F967" s="171" t="s">
        <v>2872</v>
      </c>
      <c r="G967" s="171" t="s">
        <v>29</v>
      </c>
      <c r="H967" s="171">
        <v>0</v>
      </c>
      <c r="I967" s="171">
        <v>0</v>
      </c>
      <c r="J967" s="171" t="s">
        <v>3685</v>
      </c>
      <c r="K967" s="171" t="s">
        <v>3686</v>
      </c>
      <c r="L967" s="171" t="s">
        <v>51</v>
      </c>
      <c r="M967" s="171" t="s">
        <v>3687</v>
      </c>
      <c r="N967" s="171" t="s">
        <v>6330</v>
      </c>
      <c r="O967" s="171" t="s">
        <v>6331</v>
      </c>
      <c r="P967" s="171">
        <v>0</v>
      </c>
      <c r="Q967" s="171">
        <v>91001</v>
      </c>
      <c r="R967" s="171" t="s">
        <v>2875</v>
      </c>
      <c r="S967" s="172">
        <v>42446</v>
      </c>
      <c r="T967" s="171">
        <v>7603</v>
      </c>
      <c r="U967" s="173">
        <v>5035676</v>
      </c>
      <c r="V967" s="173">
        <v>5035676</v>
      </c>
      <c r="W967" s="174">
        <v>44255</v>
      </c>
      <c r="X967" s="175" t="s">
        <v>7879</v>
      </c>
      <c r="Y967" s="175" t="s">
        <v>7880</v>
      </c>
      <c r="Z967" s="175" t="s">
        <v>8050</v>
      </c>
    </row>
    <row r="968" spans="1:26" s="187" customFormat="1" ht="24.75" customHeight="1" x14ac:dyDescent="0.2">
      <c r="A968" s="171" t="s">
        <v>8591</v>
      </c>
      <c r="B968" s="175">
        <v>651131154</v>
      </c>
      <c r="C968" s="171" t="s">
        <v>81</v>
      </c>
      <c r="D968" s="171" t="s">
        <v>686</v>
      </c>
      <c r="E968" s="171" t="s">
        <v>6749</v>
      </c>
      <c r="F968" s="171" t="s">
        <v>687</v>
      </c>
      <c r="G968" s="171" t="s">
        <v>688</v>
      </c>
      <c r="H968" s="171" t="s">
        <v>482</v>
      </c>
      <c r="I968" s="171" t="s">
        <v>689</v>
      </c>
      <c r="J968" s="171" t="s">
        <v>690</v>
      </c>
      <c r="K968" s="171" t="s">
        <v>692</v>
      </c>
      <c r="L968" s="171" t="s">
        <v>6171</v>
      </c>
      <c r="M968" s="171" t="s">
        <v>638</v>
      </c>
      <c r="N968" s="171" t="s">
        <v>693</v>
      </c>
      <c r="O968" s="171" t="s">
        <v>691</v>
      </c>
      <c r="P968" s="171">
        <v>0</v>
      </c>
      <c r="Q968" s="171" t="s">
        <v>419</v>
      </c>
      <c r="R968" s="171" t="s">
        <v>7023</v>
      </c>
      <c r="S968" s="172">
        <v>42472</v>
      </c>
      <c r="T968" s="171">
        <v>7605</v>
      </c>
      <c r="U968" s="173">
        <v>29813410</v>
      </c>
      <c r="V968" s="173">
        <v>42056347</v>
      </c>
      <c r="W968" s="174">
        <v>44255</v>
      </c>
      <c r="X968" s="175" t="s">
        <v>7879</v>
      </c>
      <c r="Y968" s="175" t="s">
        <v>7880</v>
      </c>
      <c r="Z968" s="175" t="s">
        <v>7899</v>
      </c>
    </row>
    <row r="969" spans="1:26" s="187" customFormat="1" ht="24.75" customHeight="1" x14ac:dyDescent="0.2">
      <c r="A969" s="171" t="s">
        <v>8592</v>
      </c>
      <c r="B969" s="175" t="s">
        <v>7802</v>
      </c>
      <c r="C969" s="171" t="s">
        <v>53</v>
      </c>
      <c r="D969" s="171" t="s">
        <v>1373</v>
      </c>
      <c r="E969" s="171" t="s">
        <v>8170</v>
      </c>
      <c r="F969" s="171" t="s">
        <v>1374</v>
      </c>
      <c r="G969" s="171" t="s">
        <v>8171</v>
      </c>
      <c r="H969" s="171" t="s">
        <v>567</v>
      </c>
      <c r="I969" s="171" t="s">
        <v>8172</v>
      </c>
      <c r="J969" s="171" t="s">
        <v>1375</v>
      </c>
      <c r="K969" s="171" t="s">
        <v>1376</v>
      </c>
      <c r="L969" s="171" t="s">
        <v>6169</v>
      </c>
      <c r="M969" s="171" t="s">
        <v>1377</v>
      </c>
      <c r="N969" s="171" t="s">
        <v>7780</v>
      </c>
      <c r="O969" s="171" t="s">
        <v>1378</v>
      </c>
      <c r="P969" s="171">
        <v>0</v>
      </c>
      <c r="Q969" s="171" t="s">
        <v>48</v>
      </c>
      <c r="R969" s="171" t="s">
        <v>7756</v>
      </c>
      <c r="S969" s="172">
        <v>42538</v>
      </c>
      <c r="T969" s="171">
        <v>7609</v>
      </c>
      <c r="U969" s="173">
        <v>32306135</v>
      </c>
      <c r="V969" s="173">
        <v>61816022</v>
      </c>
      <c r="W969" s="174">
        <v>44255</v>
      </c>
      <c r="X969" s="175" t="s">
        <v>7879</v>
      </c>
      <c r="Y969" s="175" t="s">
        <v>7880</v>
      </c>
      <c r="Z969" s="175" t="s">
        <v>7916</v>
      </c>
    </row>
    <row r="970" spans="1:26" s="187" customFormat="1" ht="24.75" customHeight="1" x14ac:dyDescent="0.2">
      <c r="A970" s="171" t="s">
        <v>8593</v>
      </c>
      <c r="B970" s="175">
        <v>651185149</v>
      </c>
      <c r="C970" s="171" t="s">
        <v>81</v>
      </c>
      <c r="D970" s="171" t="s">
        <v>4808</v>
      </c>
      <c r="E970" s="171" t="s">
        <v>7270</v>
      </c>
      <c r="F970" s="171" t="s">
        <v>4809</v>
      </c>
      <c r="G970" s="171" t="s">
        <v>4810</v>
      </c>
      <c r="H970" s="171" t="s">
        <v>4811</v>
      </c>
      <c r="I970" s="171" t="s">
        <v>4812</v>
      </c>
      <c r="J970" s="171" t="s">
        <v>4813</v>
      </c>
      <c r="K970" s="171" t="s">
        <v>7271</v>
      </c>
      <c r="L970" s="171" t="s">
        <v>6166</v>
      </c>
      <c r="M970" s="171" t="s">
        <v>1725</v>
      </c>
      <c r="N970" s="171" t="s">
        <v>7272</v>
      </c>
      <c r="O970" s="171" t="s">
        <v>7273</v>
      </c>
      <c r="P970" s="171">
        <v>0</v>
      </c>
      <c r="Q970" s="171" t="s">
        <v>647</v>
      </c>
      <c r="R970" s="171" t="s">
        <v>6878</v>
      </c>
      <c r="S970" s="172">
        <v>42599</v>
      </c>
      <c r="T970" s="171">
        <v>7614</v>
      </c>
      <c r="U970" s="173">
        <v>22735284</v>
      </c>
      <c r="V970" s="173">
        <v>45470568</v>
      </c>
      <c r="W970" s="174">
        <v>44255</v>
      </c>
      <c r="X970" s="175" t="s">
        <v>7879</v>
      </c>
      <c r="Y970" s="175" t="s">
        <v>7880</v>
      </c>
      <c r="Z970" s="175" t="s">
        <v>7908</v>
      </c>
    </row>
    <row r="971" spans="1:26" s="187" customFormat="1" ht="24.75" customHeight="1" x14ac:dyDescent="0.2">
      <c r="A971" s="171" t="s">
        <v>8593</v>
      </c>
      <c r="B971" s="175">
        <v>651185149</v>
      </c>
      <c r="C971" s="171" t="s">
        <v>81</v>
      </c>
      <c r="D971" s="171" t="s">
        <v>4808</v>
      </c>
      <c r="E971" s="171" t="s">
        <v>7270</v>
      </c>
      <c r="F971" s="171" t="s">
        <v>4809</v>
      </c>
      <c r="G971" s="171" t="s">
        <v>4810</v>
      </c>
      <c r="H971" s="171" t="s">
        <v>4811</v>
      </c>
      <c r="I971" s="171" t="s">
        <v>4812</v>
      </c>
      <c r="J971" s="171" t="s">
        <v>4813</v>
      </c>
      <c r="K971" s="171" t="s">
        <v>7271</v>
      </c>
      <c r="L971" s="171" t="s">
        <v>6166</v>
      </c>
      <c r="M971" s="171" t="s">
        <v>1725</v>
      </c>
      <c r="N971" s="171" t="s">
        <v>7272</v>
      </c>
      <c r="O971" s="171" t="s">
        <v>7273</v>
      </c>
      <c r="P971" s="171">
        <v>0</v>
      </c>
      <c r="Q971" s="171" t="s">
        <v>647</v>
      </c>
      <c r="R971" s="171" t="s">
        <v>6878</v>
      </c>
      <c r="S971" s="172">
        <v>42599</v>
      </c>
      <c r="T971" s="171">
        <v>7614</v>
      </c>
      <c r="U971" s="173">
        <v>35647076</v>
      </c>
      <c r="V971" s="173">
        <v>49390528</v>
      </c>
      <c r="W971" s="174">
        <v>44255</v>
      </c>
      <c r="X971" s="175" t="s">
        <v>7879</v>
      </c>
      <c r="Y971" s="175" t="s">
        <v>7880</v>
      </c>
      <c r="Z971" s="175" t="s">
        <v>7924</v>
      </c>
    </row>
    <row r="972" spans="1:26" s="187" customFormat="1" ht="24.75" customHeight="1" x14ac:dyDescent="0.2">
      <c r="A972" s="171" t="s">
        <v>8593</v>
      </c>
      <c r="B972" s="175">
        <v>651185149</v>
      </c>
      <c r="C972" s="171" t="s">
        <v>81</v>
      </c>
      <c r="D972" s="171" t="s">
        <v>4808</v>
      </c>
      <c r="E972" s="171" t="s">
        <v>7270</v>
      </c>
      <c r="F972" s="171" t="s">
        <v>4809</v>
      </c>
      <c r="G972" s="171" t="s">
        <v>4810</v>
      </c>
      <c r="H972" s="171" t="s">
        <v>4811</v>
      </c>
      <c r="I972" s="171" t="s">
        <v>4812</v>
      </c>
      <c r="J972" s="171" t="s">
        <v>4813</v>
      </c>
      <c r="K972" s="171" t="s">
        <v>7271</v>
      </c>
      <c r="L972" s="171" t="s">
        <v>6166</v>
      </c>
      <c r="M972" s="171" t="s">
        <v>1725</v>
      </c>
      <c r="N972" s="171" t="s">
        <v>7272</v>
      </c>
      <c r="O972" s="171" t="s">
        <v>7273</v>
      </c>
      <c r="P972" s="171">
        <v>0</v>
      </c>
      <c r="Q972" s="171" t="s">
        <v>647</v>
      </c>
      <c r="R972" s="171" t="s">
        <v>6878</v>
      </c>
      <c r="S972" s="172">
        <v>42599</v>
      </c>
      <c r="T972" s="171">
        <v>7614</v>
      </c>
      <c r="U972" s="173">
        <v>50971922</v>
      </c>
      <c r="V972" s="173">
        <v>112929727</v>
      </c>
      <c r="W972" s="174">
        <v>44255</v>
      </c>
      <c r="X972" s="175" t="s">
        <v>7879</v>
      </c>
      <c r="Y972" s="175" t="s">
        <v>7880</v>
      </c>
      <c r="Z972" s="175" t="s">
        <v>7928</v>
      </c>
    </row>
    <row r="973" spans="1:26" s="187" customFormat="1" ht="24.75" customHeight="1" x14ac:dyDescent="0.2">
      <c r="A973" s="171" t="s">
        <v>8593</v>
      </c>
      <c r="B973" s="175">
        <v>651185149</v>
      </c>
      <c r="C973" s="171" t="s">
        <v>81</v>
      </c>
      <c r="D973" s="171" t="s">
        <v>4808</v>
      </c>
      <c r="E973" s="171" t="s">
        <v>7270</v>
      </c>
      <c r="F973" s="171" t="s">
        <v>4809</v>
      </c>
      <c r="G973" s="171" t="s">
        <v>4810</v>
      </c>
      <c r="H973" s="171" t="s">
        <v>4811</v>
      </c>
      <c r="I973" s="171" t="s">
        <v>4812</v>
      </c>
      <c r="J973" s="171" t="s">
        <v>4813</v>
      </c>
      <c r="K973" s="171" t="s">
        <v>7271</v>
      </c>
      <c r="L973" s="171" t="s">
        <v>6166</v>
      </c>
      <c r="M973" s="171" t="s">
        <v>1725</v>
      </c>
      <c r="N973" s="171" t="s">
        <v>7272</v>
      </c>
      <c r="O973" s="171" t="s">
        <v>7273</v>
      </c>
      <c r="P973" s="171">
        <v>0</v>
      </c>
      <c r="Q973" s="171" t="s">
        <v>647</v>
      </c>
      <c r="R973" s="171" t="s">
        <v>6878</v>
      </c>
      <c r="S973" s="172">
        <v>42599</v>
      </c>
      <c r="T973" s="171">
        <v>7614</v>
      </c>
      <c r="U973" s="173">
        <v>12884486</v>
      </c>
      <c r="V973" s="173">
        <v>40371388</v>
      </c>
      <c r="W973" s="174">
        <v>44255</v>
      </c>
      <c r="X973" s="175" t="s">
        <v>7879</v>
      </c>
      <c r="Y973" s="175" t="s">
        <v>7880</v>
      </c>
      <c r="Z973" s="175" t="s">
        <v>8019</v>
      </c>
    </row>
    <row r="974" spans="1:26" s="187" customFormat="1" ht="24.75" customHeight="1" x14ac:dyDescent="0.2">
      <c r="A974" s="171" t="s">
        <v>8594</v>
      </c>
      <c r="B974" s="175" t="s">
        <v>7829</v>
      </c>
      <c r="C974" s="171" t="s">
        <v>2854</v>
      </c>
      <c r="D974" s="171" t="s">
        <v>2871</v>
      </c>
      <c r="E974" s="171" t="s">
        <v>27</v>
      </c>
      <c r="F974" s="171" t="s">
        <v>2872</v>
      </c>
      <c r="G974" s="171" t="s">
        <v>29</v>
      </c>
      <c r="H974" s="171">
        <v>0</v>
      </c>
      <c r="I974" s="171">
        <v>0</v>
      </c>
      <c r="J974" s="171" t="s">
        <v>3060</v>
      </c>
      <c r="K974" s="171" t="s">
        <v>3061</v>
      </c>
      <c r="L974" s="171" t="s">
        <v>51</v>
      </c>
      <c r="M974" s="171" t="s">
        <v>3062</v>
      </c>
      <c r="N974" s="171">
        <v>0</v>
      </c>
      <c r="O974" s="171" t="s">
        <v>3063</v>
      </c>
      <c r="P974" s="171">
        <v>0</v>
      </c>
      <c r="Q974" s="171">
        <v>91001</v>
      </c>
      <c r="R974" s="171" t="s">
        <v>2875</v>
      </c>
      <c r="S974" s="172">
        <v>42615</v>
      </c>
      <c r="T974" s="171">
        <v>7615</v>
      </c>
      <c r="U974" s="173">
        <v>4893746</v>
      </c>
      <c r="V974" s="173">
        <v>9787492</v>
      </c>
      <c r="W974" s="174">
        <v>44255</v>
      </c>
      <c r="X974" s="175" t="s">
        <v>7879</v>
      </c>
      <c r="Y974" s="175" t="s">
        <v>7880</v>
      </c>
      <c r="Z974" s="175" t="s">
        <v>8093</v>
      </c>
    </row>
    <row r="975" spans="1:26" s="187" customFormat="1" ht="24.75" customHeight="1" x14ac:dyDescent="0.2">
      <c r="A975" s="171" t="s">
        <v>8595</v>
      </c>
      <c r="B975" s="175">
        <v>732384006</v>
      </c>
      <c r="C975" s="171" t="s">
        <v>1566</v>
      </c>
      <c r="D975" s="171" t="s">
        <v>2255</v>
      </c>
      <c r="E975" s="171" t="s">
        <v>7580</v>
      </c>
      <c r="F975" s="171" t="s">
        <v>2256</v>
      </c>
      <c r="G975" s="171" t="s">
        <v>7581</v>
      </c>
      <c r="H975" s="171" t="s">
        <v>7582</v>
      </c>
      <c r="I975" s="171" t="s">
        <v>7583</v>
      </c>
      <c r="J975" s="171" t="s">
        <v>2258</v>
      </c>
      <c r="K975" s="171" t="s">
        <v>2259</v>
      </c>
      <c r="L975" s="171" t="s">
        <v>50</v>
      </c>
      <c r="M975" s="171" t="s">
        <v>2260</v>
      </c>
      <c r="N975" s="171" t="s">
        <v>7552</v>
      </c>
      <c r="O975" s="171" t="s">
        <v>7553</v>
      </c>
      <c r="P975" s="171">
        <v>0</v>
      </c>
      <c r="Q975" s="171" t="s">
        <v>647</v>
      </c>
      <c r="R975" s="171" t="s">
        <v>7588</v>
      </c>
      <c r="S975" s="172">
        <v>42688</v>
      </c>
      <c r="T975" s="171">
        <v>7620</v>
      </c>
      <c r="U975" s="173">
        <v>62192448</v>
      </c>
      <c r="V975" s="173">
        <v>93987490</v>
      </c>
      <c r="W975" s="174">
        <v>44255</v>
      </c>
      <c r="X975" s="175" t="s">
        <v>7879</v>
      </c>
      <c r="Y975" s="175" t="s">
        <v>7880</v>
      </c>
      <c r="Z975" s="175" t="s">
        <v>7925</v>
      </c>
    </row>
    <row r="976" spans="1:26" s="187" customFormat="1" ht="24.75" customHeight="1" x14ac:dyDescent="0.2">
      <c r="A976" s="171" t="s">
        <v>8596</v>
      </c>
      <c r="B976" s="175" t="s">
        <v>7861</v>
      </c>
      <c r="C976" s="171" t="s">
        <v>81</v>
      </c>
      <c r="D976" s="171" t="s">
        <v>4937</v>
      </c>
      <c r="E976" s="171" t="s">
        <v>7036</v>
      </c>
      <c r="F976" s="171" t="s">
        <v>4938</v>
      </c>
      <c r="G976" s="171" t="s">
        <v>4939</v>
      </c>
      <c r="H976" s="171" t="s">
        <v>2069</v>
      </c>
      <c r="I976" s="171" t="s">
        <v>7145</v>
      </c>
      <c r="J976" s="171" t="s">
        <v>4940</v>
      </c>
      <c r="K976" s="171" t="s">
        <v>4941</v>
      </c>
      <c r="L976" s="171" t="s">
        <v>344</v>
      </c>
      <c r="M976" s="171" t="s">
        <v>4942</v>
      </c>
      <c r="N976" s="171" t="s">
        <v>4943</v>
      </c>
      <c r="O976" s="171" t="s">
        <v>7037</v>
      </c>
      <c r="P976" s="171">
        <v>0</v>
      </c>
      <c r="Q976" s="171" t="s">
        <v>647</v>
      </c>
      <c r="R976" s="171" t="s">
        <v>7038</v>
      </c>
      <c r="S976" s="172">
        <v>42762</v>
      </c>
      <c r="T976" s="171">
        <v>7626</v>
      </c>
      <c r="U976" s="173">
        <v>0</v>
      </c>
      <c r="V976" s="173">
        <v>0</v>
      </c>
      <c r="W976" s="174">
        <v>44255</v>
      </c>
      <c r="X976" s="175" t="s">
        <v>7879</v>
      </c>
      <c r="Y976" s="175" t="s">
        <v>7880</v>
      </c>
      <c r="Z976" s="175" t="s">
        <v>7943</v>
      </c>
    </row>
    <row r="977" spans="1:26" s="187" customFormat="1" ht="24.75" customHeight="1" x14ac:dyDescent="0.2">
      <c r="A977" s="171" t="s">
        <v>8596</v>
      </c>
      <c r="B977" s="175" t="s">
        <v>7861</v>
      </c>
      <c r="C977" s="171" t="s">
        <v>81</v>
      </c>
      <c r="D977" s="171" t="s">
        <v>4937</v>
      </c>
      <c r="E977" s="171" t="s">
        <v>7036</v>
      </c>
      <c r="F977" s="171" t="s">
        <v>4938</v>
      </c>
      <c r="G977" s="171" t="s">
        <v>4939</v>
      </c>
      <c r="H977" s="171" t="s">
        <v>2069</v>
      </c>
      <c r="I977" s="171" t="s">
        <v>7145</v>
      </c>
      <c r="J977" s="171" t="s">
        <v>4940</v>
      </c>
      <c r="K977" s="171" t="s">
        <v>4941</v>
      </c>
      <c r="L977" s="171" t="s">
        <v>344</v>
      </c>
      <c r="M977" s="171" t="s">
        <v>4942</v>
      </c>
      <c r="N977" s="171" t="s">
        <v>4943</v>
      </c>
      <c r="O977" s="171" t="s">
        <v>7037</v>
      </c>
      <c r="P977" s="171">
        <v>0</v>
      </c>
      <c r="Q977" s="171" t="s">
        <v>647</v>
      </c>
      <c r="R977" s="171" t="s">
        <v>7038</v>
      </c>
      <c r="S977" s="172">
        <v>42762</v>
      </c>
      <c r="T977" s="171">
        <v>7626</v>
      </c>
      <c r="U977" s="173">
        <v>37389674</v>
      </c>
      <c r="V977" s="173">
        <v>72679458</v>
      </c>
      <c r="W977" s="174">
        <v>44255</v>
      </c>
      <c r="X977" s="175" t="s">
        <v>7879</v>
      </c>
      <c r="Y977" s="175" t="s">
        <v>7880</v>
      </c>
      <c r="Z977" s="175" t="s">
        <v>187</v>
      </c>
    </row>
    <row r="978" spans="1:26" s="187" customFormat="1" ht="24.75" customHeight="1" x14ac:dyDescent="0.2">
      <c r="A978" s="171" t="s">
        <v>8597</v>
      </c>
      <c r="B978" s="175" t="s">
        <v>7800</v>
      </c>
      <c r="C978" s="171" t="s">
        <v>958</v>
      </c>
      <c r="D978" s="171" t="s">
        <v>959</v>
      </c>
      <c r="E978" s="171" t="s">
        <v>7677</v>
      </c>
      <c r="F978" s="171" t="s">
        <v>960</v>
      </c>
      <c r="G978" s="171" t="s">
        <v>7678</v>
      </c>
      <c r="H978" s="171" t="s">
        <v>961</v>
      </c>
      <c r="I978" s="171" t="s">
        <v>7679</v>
      </c>
      <c r="J978" s="171" t="s">
        <v>7680</v>
      </c>
      <c r="K978" s="171" t="s">
        <v>963</v>
      </c>
      <c r="L978" s="171" t="s">
        <v>6171</v>
      </c>
      <c r="M978" s="171" t="s">
        <v>965</v>
      </c>
      <c r="N978" s="171" t="s">
        <v>964</v>
      </c>
      <c r="O978" s="171" t="s">
        <v>962</v>
      </c>
      <c r="P978" s="171">
        <v>0</v>
      </c>
      <c r="Q978" s="171">
        <v>93401</v>
      </c>
      <c r="R978" s="171" t="s">
        <v>7693</v>
      </c>
      <c r="S978" s="172">
        <v>43014</v>
      </c>
      <c r="T978" s="171">
        <v>7638</v>
      </c>
      <c r="U978" s="173">
        <v>17162364</v>
      </c>
      <c r="V978" s="173">
        <v>24415113</v>
      </c>
      <c r="W978" s="174">
        <v>44255</v>
      </c>
      <c r="X978" s="175" t="s">
        <v>7879</v>
      </c>
      <c r="Y978" s="175" t="s">
        <v>7880</v>
      </c>
      <c r="Z978" s="175" t="s">
        <v>7993</v>
      </c>
    </row>
    <row r="979" spans="1:26" s="187" customFormat="1" ht="24.75" customHeight="1" x14ac:dyDescent="0.2">
      <c r="A979" s="171" t="s">
        <v>8598</v>
      </c>
      <c r="B979" s="175">
        <v>651519810</v>
      </c>
      <c r="C979" s="171" t="s">
        <v>405</v>
      </c>
      <c r="D979" s="171" t="s">
        <v>5596</v>
      </c>
      <c r="E979" s="171" t="s">
        <v>5597</v>
      </c>
      <c r="F979" s="171" t="s">
        <v>6117</v>
      </c>
      <c r="G979" s="171" t="s">
        <v>5598</v>
      </c>
      <c r="H979" s="171" t="s">
        <v>5599</v>
      </c>
      <c r="I979" s="171" t="s">
        <v>5600</v>
      </c>
      <c r="J979" s="171" t="s">
        <v>5601</v>
      </c>
      <c r="K979" s="171" t="s">
        <v>5602</v>
      </c>
      <c r="L979" s="171" t="s">
        <v>344</v>
      </c>
      <c r="M979" s="171" t="s">
        <v>5603</v>
      </c>
      <c r="N979" s="171">
        <v>0</v>
      </c>
      <c r="O979" s="171">
        <v>0</v>
      </c>
      <c r="P979" s="171">
        <v>0</v>
      </c>
      <c r="Q979" s="171" t="s">
        <v>704</v>
      </c>
      <c r="R979" s="171" t="s">
        <v>6932</v>
      </c>
      <c r="S979" s="172">
        <v>43165</v>
      </c>
      <c r="T979" s="171">
        <v>7644</v>
      </c>
      <c r="U979" s="173">
        <v>9930240</v>
      </c>
      <c r="V979" s="173">
        <v>33233203</v>
      </c>
      <c r="W979" s="174">
        <v>44255</v>
      </c>
      <c r="X979" s="175" t="s">
        <v>7879</v>
      </c>
      <c r="Y979" s="175" t="s">
        <v>7880</v>
      </c>
      <c r="Z979" s="175" t="s">
        <v>7908</v>
      </c>
    </row>
    <row r="980" spans="1:26" s="187" customFormat="1" ht="24.75" customHeight="1" x14ac:dyDescent="0.2">
      <c r="A980" s="171" t="s">
        <v>8598</v>
      </c>
      <c r="B980" s="175">
        <v>651519810</v>
      </c>
      <c r="C980" s="171" t="s">
        <v>405</v>
      </c>
      <c r="D980" s="171" t="s">
        <v>5596</v>
      </c>
      <c r="E980" s="171" t="s">
        <v>5597</v>
      </c>
      <c r="F980" s="171" t="s">
        <v>6117</v>
      </c>
      <c r="G980" s="171" t="s">
        <v>5598</v>
      </c>
      <c r="H980" s="171" t="s">
        <v>5599</v>
      </c>
      <c r="I980" s="171" t="s">
        <v>5600</v>
      </c>
      <c r="J980" s="171" t="s">
        <v>5601</v>
      </c>
      <c r="K980" s="171" t="s">
        <v>5602</v>
      </c>
      <c r="L980" s="171" t="s">
        <v>344</v>
      </c>
      <c r="M980" s="171" t="s">
        <v>5603</v>
      </c>
      <c r="N980" s="171">
        <v>0</v>
      </c>
      <c r="O980" s="171">
        <v>0</v>
      </c>
      <c r="P980" s="171">
        <v>0</v>
      </c>
      <c r="Q980" s="171" t="s">
        <v>704</v>
      </c>
      <c r="R980" s="171" t="s">
        <v>6932</v>
      </c>
      <c r="S980" s="172">
        <v>43165</v>
      </c>
      <c r="T980" s="171">
        <v>7644</v>
      </c>
      <c r="U980" s="173">
        <v>8515077</v>
      </c>
      <c r="V980" s="173">
        <v>8515077</v>
      </c>
      <c r="W980" s="174">
        <v>44255</v>
      </c>
      <c r="X980" s="175" t="s">
        <v>7879</v>
      </c>
      <c r="Y980" s="175" t="s">
        <v>7880</v>
      </c>
      <c r="Z980" s="175" t="s">
        <v>7935</v>
      </c>
    </row>
    <row r="981" spans="1:26" s="187" customFormat="1" ht="24.75" customHeight="1" x14ac:dyDescent="0.2">
      <c r="A981" s="171" t="s">
        <v>8598</v>
      </c>
      <c r="B981" s="175">
        <v>651519810</v>
      </c>
      <c r="C981" s="171" t="s">
        <v>405</v>
      </c>
      <c r="D981" s="171" t="s">
        <v>5596</v>
      </c>
      <c r="E981" s="171" t="s">
        <v>5597</v>
      </c>
      <c r="F981" s="171" t="s">
        <v>6117</v>
      </c>
      <c r="G981" s="171" t="s">
        <v>5598</v>
      </c>
      <c r="H981" s="171" t="s">
        <v>5599</v>
      </c>
      <c r="I981" s="171" t="s">
        <v>5600</v>
      </c>
      <c r="J981" s="171" t="s">
        <v>5601</v>
      </c>
      <c r="K981" s="171" t="s">
        <v>5602</v>
      </c>
      <c r="L981" s="171" t="s">
        <v>344</v>
      </c>
      <c r="M981" s="171" t="s">
        <v>5603</v>
      </c>
      <c r="N981" s="171">
        <v>0</v>
      </c>
      <c r="O981" s="171">
        <v>0</v>
      </c>
      <c r="P981" s="171">
        <v>0</v>
      </c>
      <c r="Q981" s="171" t="s">
        <v>704</v>
      </c>
      <c r="R981" s="171" t="s">
        <v>6932</v>
      </c>
      <c r="S981" s="172">
        <v>43165</v>
      </c>
      <c r="T981" s="171">
        <v>7644</v>
      </c>
      <c r="U981" s="173">
        <v>33622949</v>
      </c>
      <c r="V981" s="173">
        <v>47110234</v>
      </c>
      <c r="W981" s="174">
        <v>44255</v>
      </c>
      <c r="X981" s="175" t="s">
        <v>7879</v>
      </c>
      <c r="Y981" s="175" t="s">
        <v>7880</v>
      </c>
      <c r="Z981" s="175" t="s">
        <v>8077</v>
      </c>
    </row>
    <row r="982" spans="1:26" s="187" customFormat="1" ht="24.75" customHeight="1" x14ac:dyDescent="0.2">
      <c r="A982" s="171" t="s">
        <v>8598</v>
      </c>
      <c r="B982" s="175">
        <v>651519810</v>
      </c>
      <c r="C982" s="171" t="s">
        <v>405</v>
      </c>
      <c r="D982" s="171" t="s">
        <v>5596</v>
      </c>
      <c r="E982" s="171" t="s">
        <v>5597</v>
      </c>
      <c r="F982" s="171" t="s">
        <v>6117</v>
      </c>
      <c r="G982" s="171" t="s">
        <v>5598</v>
      </c>
      <c r="H982" s="171" t="s">
        <v>5599</v>
      </c>
      <c r="I982" s="171" t="s">
        <v>5600</v>
      </c>
      <c r="J982" s="171" t="s">
        <v>5601</v>
      </c>
      <c r="K982" s="171" t="s">
        <v>5602</v>
      </c>
      <c r="L982" s="171" t="s">
        <v>344</v>
      </c>
      <c r="M982" s="171" t="s">
        <v>5603</v>
      </c>
      <c r="N982" s="171">
        <v>0</v>
      </c>
      <c r="O982" s="171">
        <v>0</v>
      </c>
      <c r="P982" s="171">
        <v>0</v>
      </c>
      <c r="Q982" s="171" t="s">
        <v>704</v>
      </c>
      <c r="R982" s="171" t="s">
        <v>6932</v>
      </c>
      <c r="S982" s="172">
        <v>43165</v>
      </c>
      <c r="T982" s="171">
        <v>7644</v>
      </c>
      <c r="U982" s="173">
        <v>13905372</v>
      </c>
      <c r="V982" s="173">
        <v>18467931</v>
      </c>
      <c r="W982" s="174">
        <v>44255</v>
      </c>
      <c r="X982" s="175" t="s">
        <v>7879</v>
      </c>
      <c r="Y982" s="175" t="s">
        <v>7880</v>
      </c>
      <c r="Z982" s="175" t="s">
        <v>7938</v>
      </c>
    </row>
    <row r="983" spans="1:26" s="187" customFormat="1" ht="24.75" customHeight="1" x14ac:dyDescent="0.2">
      <c r="A983" s="171" t="s">
        <v>8599</v>
      </c>
      <c r="B983" s="175">
        <v>651539161</v>
      </c>
      <c r="C983" s="171" t="s">
        <v>1579</v>
      </c>
      <c r="D983" s="171" t="s">
        <v>6144</v>
      </c>
      <c r="E983" s="171" t="s">
        <v>7060</v>
      </c>
      <c r="F983" s="171" t="s">
        <v>2717</v>
      </c>
      <c r="G983" s="171" t="s">
        <v>7061</v>
      </c>
      <c r="H983" s="171" t="s">
        <v>2718</v>
      </c>
      <c r="I983" s="171" t="s">
        <v>2719</v>
      </c>
      <c r="J983" s="171" t="s">
        <v>7062</v>
      </c>
      <c r="K983" s="171" t="s">
        <v>6501</v>
      </c>
      <c r="L983" s="171" t="s">
        <v>630</v>
      </c>
      <c r="M983" s="171" t="s">
        <v>462</v>
      </c>
      <c r="N983" s="171" t="s">
        <v>6500</v>
      </c>
      <c r="O983" s="171" t="s">
        <v>6502</v>
      </c>
      <c r="P983" s="171">
        <v>0</v>
      </c>
      <c r="Q983" s="171" t="s">
        <v>1591</v>
      </c>
      <c r="R983" s="171" t="s">
        <v>7071</v>
      </c>
      <c r="S983" s="172">
        <v>43180</v>
      </c>
      <c r="T983" s="171">
        <v>7645</v>
      </c>
      <c r="U983" s="173">
        <v>82144406</v>
      </c>
      <c r="V983" s="173">
        <v>191206890</v>
      </c>
      <c r="W983" s="174">
        <v>44255</v>
      </c>
      <c r="X983" s="175" t="s">
        <v>7879</v>
      </c>
      <c r="Y983" s="175" t="s">
        <v>7880</v>
      </c>
      <c r="Z983" s="175" t="s">
        <v>7900</v>
      </c>
    </row>
    <row r="984" spans="1:26" s="187" customFormat="1" ht="24.75" customHeight="1" x14ac:dyDescent="0.2">
      <c r="A984" s="171" t="s">
        <v>8599</v>
      </c>
      <c r="B984" s="175">
        <v>651539161</v>
      </c>
      <c r="C984" s="171" t="s">
        <v>1579</v>
      </c>
      <c r="D984" s="171" t="s">
        <v>6144</v>
      </c>
      <c r="E984" s="171" t="s">
        <v>7060</v>
      </c>
      <c r="F984" s="171" t="s">
        <v>2717</v>
      </c>
      <c r="G984" s="171" t="s">
        <v>7061</v>
      </c>
      <c r="H984" s="171" t="s">
        <v>2718</v>
      </c>
      <c r="I984" s="171" t="s">
        <v>2719</v>
      </c>
      <c r="J984" s="171" t="s">
        <v>7062</v>
      </c>
      <c r="K984" s="171" t="s">
        <v>6501</v>
      </c>
      <c r="L984" s="171" t="s">
        <v>630</v>
      </c>
      <c r="M984" s="171" t="s">
        <v>462</v>
      </c>
      <c r="N984" s="171" t="s">
        <v>6500</v>
      </c>
      <c r="O984" s="171" t="s">
        <v>6502</v>
      </c>
      <c r="P984" s="171">
        <v>0</v>
      </c>
      <c r="Q984" s="171" t="s">
        <v>1591</v>
      </c>
      <c r="R984" s="171" t="s">
        <v>7071</v>
      </c>
      <c r="S984" s="172">
        <v>43180</v>
      </c>
      <c r="T984" s="171">
        <v>7645</v>
      </c>
      <c r="U984" s="173">
        <v>27853082</v>
      </c>
      <c r="V984" s="173">
        <v>76542910</v>
      </c>
      <c r="W984" s="174">
        <v>44255</v>
      </c>
      <c r="X984" s="175" t="s">
        <v>7879</v>
      </c>
      <c r="Y984" s="175" t="s">
        <v>7880</v>
      </c>
      <c r="Z984" s="175" t="s">
        <v>7954</v>
      </c>
    </row>
    <row r="985" spans="1:26" s="187" customFormat="1" ht="24.75" customHeight="1" x14ac:dyDescent="0.2">
      <c r="A985" s="171" t="s">
        <v>8599</v>
      </c>
      <c r="B985" s="175">
        <v>651539161</v>
      </c>
      <c r="C985" s="171" t="s">
        <v>1579</v>
      </c>
      <c r="D985" s="171" t="s">
        <v>6144</v>
      </c>
      <c r="E985" s="171" t="s">
        <v>7060</v>
      </c>
      <c r="F985" s="171" t="s">
        <v>2717</v>
      </c>
      <c r="G985" s="171" t="s">
        <v>7061</v>
      </c>
      <c r="H985" s="171" t="s">
        <v>2718</v>
      </c>
      <c r="I985" s="171" t="s">
        <v>2719</v>
      </c>
      <c r="J985" s="171" t="s">
        <v>7062</v>
      </c>
      <c r="K985" s="171" t="s">
        <v>6501</v>
      </c>
      <c r="L985" s="171" t="s">
        <v>630</v>
      </c>
      <c r="M985" s="171" t="s">
        <v>462</v>
      </c>
      <c r="N985" s="171" t="s">
        <v>6500</v>
      </c>
      <c r="O985" s="171" t="s">
        <v>6502</v>
      </c>
      <c r="P985" s="171">
        <v>0</v>
      </c>
      <c r="Q985" s="171" t="s">
        <v>1591</v>
      </c>
      <c r="R985" s="171" t="s">
        <v>7071</v>
      </c>
      <c r="S985" s="172">
        <v>43180</v>
      </c>
      <c r="T985" s="171">
        <v>7645</v>
      </c>
      <c r="U985" s="173">
        <v>16809000</v>
      </c>
      <c r="V985" s="173">
        <v>34135200</v>
      </c>
      <c r="W985" s="174">
        <v>44255</v>
      </c>
      <c r="X985" s="175" t="s">
        <v>7879</v>
      </c>
      <c r="Y985" s="175" t="s">
        <v>7880</v>
      </c>
      <c r="Z985" s="175" t="s">
        <v>7960</v>
      </c>
    </row>
    <row r="986" spans="1:26" s="187" customFormat="1" ht="24.75" customHeight="1" x14ac:dyDescent="0.2">
      <c r="A986" s="171" t="s">
        <v>8600</v>
      </c>
      <c r="B986" s="175">
        <v>651589657</v>
      </c>
      <c r="C986" s="171" t="s">
        <v>970</v>
      </c>
      <c r="D986" s="171" t="s">
        <v>971</v>
      </c>
      <c r="E986" s="171" t="s">
        <v>7681</v>
      </c>
      <c r="F986" s="171" t="s">
        <v>972</v>
      </c>
      <c r="G986" s="171" t="s">
        <v>7707</v>
      </c>
      <c r="H986" s="171" t="s">
        <v>973</v>
      </c>
      <c r="I986" s="171" t="s">
        <v>7708</v>
      </c>
      <c r="J986" s="171" t="s">
        <v>974</v>
      </c>
      <c r="K986" s="171" t="s">
        <v>7682</v>
      </c>
      <c r="L986" s="171" t="s">
        <v>50</v>
      </c>
      <c r="M986" s="171" t="s">
        <v>1489</v>
      </c>
      <c r="N986" s="171" t="s">
        <v>7683</v>
      </c>
      <c r="O986" s="171" t="s">
        <v>7684</v>
      </c>
      <c r="P986" s="171">
        <v>0</v>
      </c>
      <c r="Q986" s="171" t="s">
        <v>92</v>
      </c>
      <c r="R986" s="171" t="s">
        <v>7692</v>
      </c>
      <c r="S986" s="172">
        <v>43276</v>
      </c>
      <c r="T986" s="171">
        <v>7650</v>
      </c>
      <c r="U986" s="173">
        <v>8231762</v>
      </c>
      <c r="V986" s="173">
        <v>8231762</v>
      </c>
      <c r="W986" s="174">
        <v>44255</v>
      </c>
      <c r="X986" s="175" t="s">
        <v>7879</v>
      </c>
      <c r="Y986" s="175" t="s">
        <v>7880</v>
      </c>
      <c r="Z986" s="175" t="s">
        <v>8662</v>
      </c>
    </row>
    <row r="987" spans="1:26" s="187" customFormat="1" ht="24.75" customHeight="1" x14ac:dyDescent="0.2">
      <c r="A987" s="171" t="s">
        <v>8600</v>
      </c>
      <c r="B987" s="175">
        <v>651589657</v>
      </c>
      <c r="C987" s="171" t="s">
        <v>970</v>
      </c>
      <c r="D987" s="171" t="s">
        <v>971</v>
      </c>
      <c r="E987" s="171" t="s">
        <v>7681</v>
      </c>
      <c r="F987" s="171" t="s">
        <v>972</v>
      </c>
      <c r="G987" s="171" t="s">
        <v>7707</v>
      </c>
      <c r="H987" s="171" t="s">
        <v>973</v>
      </c>
      <c r="I987" s="171" t="s">
        <v>7708</v>
      </c>
      <c r="J987" s="171" t="s">
        <v>974</v>
      </c>
      <c r="K987" s="171" t="s">
        <v>7682</v>
      </c>
      <c r="L987" s="171" t="s">
        <v>50</v>
      </c>
      <c r="M987" s="171" t="s">
        <v>1489</v>
      </c>
      <c r="N987" s="171" t="s">
        <v>7683</v>
      </c>
      <c r="O987" s="171" t="s">
        <v>7684</v>
      </c>
      <c r="P987" s="171">
        <v>0</v>
      </c>
      <c r="Q987" s="171" t="s">
        <v>92</v>
      </c>
      <c r="R987" s="171" t="s">
        <v>7692</v>
      </c>
      <c r="S987" s="172">
        <v>43276</v>
      </c>
      <c r="T987" s="171">
        <v>7650</v>
      </c>
      <c r="U987" s="173">
        <v>6413280</v>
      </c>
      <c r="V987" s="173">
        <v>12826560</v>
      </c>
      <c r="W987" s="174">
        <v>44255</v>
      </c>
      <c r="X987" s="175" t="s">
        <v>7879</v>
      </c>
      <c r="Y987" s="175" t="s">
        <v>7880</v>
      </c>
      <c r="Z987" s="175" t="s">
        <v>7950</v>
      </c>
    </row>
    <row r="988" spans="1:26" s="187" customFormat="1" ht="24.75" customHeight="1" x14ac:dyDescent="0.2">
      <c r="A988" s="171" t="s">
        <v>8600</v>
      </c>
      <c r="B988" s="175">
        <v>651589657</v>
      </c>
      <c r="C988" s="171" t="s">
        <v>970</v>
      </c>
      <c r="D988" s="171" t="s">
        <v>971</v>
      </c>
      <c r="E988" s="171" t="s">
        <v>7681</v>
      </c>
      <c r="F988" s="171" t="s">
        <v>972</v>
      </c>
      <c r="G988" s="171" t="s">
        <v>7707</v>
      </c>
      <c r="H988" s="171" t="s">
        <v>973</v>
      </c>
      <c r="I988" s="171" t="s">
        <v>7708</v>
      </c>
      <c r="J988" s="171" t="s">
        <v>974</v>
      </c>
      <c r="K988" s="171" t="s">
        <v>7682</v>
      </c>
      <c r="L988" s="171" t="s">
        <v>50</v>
      </c>
      <c r="M988" s="171" t="s">
        <v>1489</v>
      </c>
      <c r="N988" s="171" t="s">
        <v>7683</v>
      </c>
      <c r="O988" s="171" t="s">
        <v>7684</v>
      </c>
      <c r="P988" s="171">
        <v>0</v>
      </c>
      <c r="Q988" s="171" t="s">
        <v>92</v>
      </c>
      <c r="R988" s="171" t="s">
        <v>7692</v>
      </c>
      <c r="S988" s="172">
        <v>43276</v>
      </c>
      <c r="T988" s="171">
        <v>7650</v>
      </c>
      <c r="U988" s="173">
        <v>6413280</v>
      </c>
      <c r="V988" s="173">
        <v>12826560</v>
      </c>
      <c r="W988" s="174">
        <v>44255</v>
      </c>
      <c r="X988" s="175" t="s">
        <v>7879</v>
      </c>
      <c r="Y988" s="175" t="s">
        <v>7880</v>
      </c>
      <c r="Z988" s="175" t="s">
        <v>7948</v>
      </c>
    </row>
    <row r="989" spans="1:26" s="187" customFormat="1" ht="24.75" customHeight="1" x14ac:dyDescent="0.2">
      <c r="A989" s="171" t="s">
        <v>8601</v>
      </c>
      <c r="B989" s="175">
        <v>659070006</v>
      </c>
      <c r="C989" s="171" t="s">
        <v>640</v>
      </c>
      <c r="D989" s="171" t="s">
        <v>641</v>
      </c>
      <c r="E989" s="171" t="s">
        <v>642</v>
      </c>
      <c r="F989" s="171" t="s">
        <v>643</v>
      </c>
      <c r="G989" s="171" t="s">
        <v>644</v>
      </c>
      <c r="H989" s="171" t="s">
        <v>645</v>
      </c>
      <c r="I989" s="171" t="s">
        <v>7063</v>
      </c>
      <c r="J989" s="171" t="s">
        <v>6650</v>
      </c>
      <c r="K989" s="171" t="s">
        <v>7066</v>
      </c>
      <c r="L989" s="171" t="s">
        <v>6169</v>
      </c>
      <c r="M989" s="171" t="s">
        <v>646</v>
      </c>
      <c r="N989" s="171" t="s">
        <v>7064</v>
      </c>
      <c r="O989" s="171" t="s">
        <v>7065</v>
      </c>
      <c r="P989" s="171" t="s">
        <v>6649</v>
      </c>
      <c r="Q989" s="171" t="s">
        <v>647</v>
      </c>
      <c r="R989" s="171" t="s">
        <v>6925</v>
      </c>
      <c r="S989" s="172">
        <v>43307</v>
      </c>
      <c r="T989" s="171">
        <v>7652</v>
      </c>
      <c r="U989" s="173">
        <v>10980141</v>
      </c>
      <c r="V989" s="173">
        <v>17405367</v>
      </c>
      <c r="W989" s="174">
        <v>44255</v>
      </c>
      <c r="X989" s="175" t="s">
        <v>7879</v>
      </c>
      <c r="Y989" s="175" t="s">
        <v>7880</v>
      </c>
      <c r="Z989" s="175" t="s">
        <v>7892</v>
      </c>
    </row>
    <row r="990" spans="1:26" s="187" customFormat="1" ht="24.75" customHeight="1" x14ac:dyDescent="0.2">
      <c r="A990" s="171" t="s">
        <v>8601</v>
      </c>
      <c r="B990" s="175">
        <v>659070006</v>
      </c>
      <c r="C990" s="171" t="s">
        <v>640</v>
      </c>
      <c r="D990" s="171" t="s">
        <v>641</v>
      </c>
      <c r="E990" s="171" t="s">
        <v>642</v>
      </c>
      <c r="F990" s="171" t="s">
        <v>643</v>
      </c>
      <c r="G990" s="171" t="s">
        <v>644</v>
      </c>
      <c r="H990" s="171" t="s">
        <v>645</v>
      </c>
      <c r="I990" s="171" t="s">
        <v>7063</v>
      </c>
      <c r="J990" s="171" t="s">
        <v>6650</v>
      </c>
      <c r="K990" s="171" t="s">
        <v>7066</v>
      </c>
      <c r="L990" s="171" t="s">
        <v>6169</v>
      </c>
      <c r="M990" s="171" t="s">
        <v>646</v>
      </c>
      <c r="N990" s="171" t="s">
        <v>7064</v>
      </c>
      <c r="O990" s="171" t="s">
        <v>7065</v>
      </c>
      <c r="P990" s="171" t="s">
        <v>6649</v>
      </c>
      <c r="Q990" s="171" t="s">
        <v>647</v>
      </c>
      <c r="R990" s="171" t="s">
        <v>6925</v>
      </c>
      <c r="S990" s="172">
        <v>43307</v>
      </c>
      <c r="T990" s="171">
        <v>7652</v>
      </c>
      <c r="U990" s="173">
        <v>27088734</v>
      </c>
      <c r="V990" s="173">
        <v>43489927</v>
      </c>
      <c r="W990" s="174">
        <v>44255</v>
      </c>
      <c r="X990" s="175" t="s">
        <v>7879</v>
      </c>
      <c r="Y990" s="175" t="s">
        <v>7880</v>
      </c>
      <c r="Z990" s="175" t="s">
        <v>7917</v>
      </c>
    </row>
    <row r="991" spans="1:26" s="187" customFormat="1" ht="24.75" customHeight="1" x14ac:dyDescent="0.2">
      <c r="A991" s="171" t="s">
        <v>8655</v>
      </c>
      <c r="B991" s="175">
        <v>652942806</v>
      </c>
      <c r="C991" s="171" t="s">
        <v>1579</v>
      </c>
      <c r="D991" s="171" t="s">
        <v>2557</v>
      </c>
      <c r="E991" s="171" t="s">
        <v>7661</v>
      </c>
      <c r="F991" s="171" t="s">
        <v>2558</v>
      </c>
      <c r="G991" s="171" t="s">
        <v>7662</v>
      </c>
      <c r="H991" s="171" t="s">
        <v>2559</v>
      </c>
      <c r="I991" s="171" t="s">
        <v>7663</v>
      </c>
      <c r="J991" s="171" t="s">
        <v>7664</v>
      </c>
      <c r="K991" s="171" t="s">
        <v>2560</v>
      </c>
      <c r="L991" s="171" t="s">
        <v>50</v>
      </c>
      <c r="M991" s="171" t="s">
        <v>2561</v>
      </c>
      <c r="N991" s="171" t="s">
        <v>2562</v>
      </c>
      <c r="O991" s="171" t="s">
        <v>2563</v>
      </c>
      <c r="P991" s="171">
        <v>0</v>
      </c>
      <c r="Q991" s="171" t="s">
        <v>1591</v>
      </c>
      <c r="R991" s="171" t="s">
        <v>7517</v>
      </c>
      <c r="S991" s="172">
        <v>43353</v>
      </c>
      <c r="T991" s="171">
        <v>7655</v>
      </c>
      <c r="U991" s="173">
        <v>19873664</v>
      </c>
      <c r="V991" s="173">
        <v>19873664</v>
      </c>
      <c r="W991" s="174">
        <v>44255</v>
      </c>
      <c r="X991" s="175" t="s">
        <v>7879</v>
      </c>
      <c r="Y991" s="175" t="s">
        <v>7880</v>
      </c>
      <c r="Z991" s="175" t="s">
        <v>6479</v>
      </c>
    </row>
    <row r="992" spans="1:26" s="187" customFormat="1" ht="24.75" customHeight="1" x14ac:dyDescent="0.2">
      <c r="A992" s="171" t="s">
        <v>8602</v>
      </c>
      <c r="B992" s="175">
        <v>651354765</v>
      </c>
      <c r="C992" s="171" t="s">
        <v>405</v>
      </c>
      <c r="D992" s="171" t="s">
        <v>406</v>
      </c>
      <c r="E992" s="171" t="s">
        <v>6647</v>
      </c>
      <c r="F992" s="171" t="s">
        <v>407</v>
      </c>
      <c r="G992" s="171" t="s">
        <v>7007</v>
      </c>
      <c r="H992" s="171" t="s">
        <v>408</v>
      </c>
      <c r="I992" s="171" t="s">
        <v>7008</v>
      </c>
      <c r="J992" s="171" t="s">
        <v>409</v>
      </c>
      <c r="K992" s="171" t="s">
        <v>6794</v>
      </c>
      <c r="L992" s="171" t="s">
        <v>630</v>
      </c>
      <c r="M992" s="171" t="s">
        <v>387</v>
      </c>
      <c r="N992" s="171">
        <v>984478316</v>
      </c>
      <c r="O992" s="171" t="s">
        <v>6648</v>
      </c>
      <c r="P992" s="171">
        <v>0</v>
      </c>
      <c r="Q992" s="171" t="s">
        <v>92</v>
      </c>
      <c r="R992" s="171" t="s">
        <v>7022</v>
      </c>
      <c r="S992" s="172">
        <v>43374</v>
      </c>
      <c r="T992" s="171">
        <v>7657</v>
      </c>
      <c r="U992" s="173">
        <v>16033200</v>
      </c>
      <c r="V992" s="173">
        <v>32066400</v>
      </c>
      <c r="W992" s="174">
        <v>44255</v>
      </c>
      <c r="X992" s="175" t="s">
        <v>7879</v>
      </c>
      <c r="Y992" s="175" t="s">
        <v>7880</v>
      </c>
      <c r="Z992" s="175" t="s">
        <v>7942</v>
      </c>
    </row>
    <row r="993" spans="1:26" s="187" customFormat="1" ht="24.75" customHeight="1" x14ac:dyDescent="0.2">
      <c r="A993" s="171" t="s">
        <v>8602</v>
      </c>
      <c r="B993" s="175">
        <v>651354765</v>
      </c>
      <c r="C993" s="171" t="s">
        <v>405</v>
      </c>
      <c r="D993" s="171" t="s">
        <v>406</v>
      </c>
      <c r="E993" s="171" t="s">
        <v>6647</v>
      </c>
      <c r="F993" s="171" t="s">
        <v>407</v>
      </c>
      <c r="G993" s="171" t="s">
        <v>7007</v>
      </c>
      <c r="H993" s="171" t="s">
        <v>408</v>
      </c>
      <c r="I993" s="171" t="s">
        <v>7008</v>
      </c>
      <c r="J993" s="171" t="s">
        <v>409</v>
      </c>
      <c r="K993" s="171" t="s">
        <v>6794</v>
      </c>
      <c r="L993" s="171" t="s">
        <v>630</v>
      </c>
      <c r="M993" s="171" t="s">
        <v>387</v>
      </c>
      <c r="N993" s="171">
        <v>984478316</v>
      </c>
      <c r="O993" s="171" t="s">
        <v>6648</v>
      </c>
      <c r="P993" s="171">
        <v>0</v>
      </c>
      <c r="Q993" s="171" t="s">
        <v>92</v>
      </c>
      <c r="R993" s="171" t="s">
        <v>7022</v>
      </c>
      <c r="S993" s="172">
        <v>43374</v>
      </c>
      <c r="T993" s="171">
        <v>7657</v>
      </c>
      <c r="U993" s="173">
        <v>32707728</v>
      </c>
      <c r="V993" s="173">
        <v>48740928</v>
      </c>
      <c r="W993" s="174">
        <v>44255</v>
      </c>
      <c r="X993" s="175" t="s">
        <v>7879</v>
      </c>
      <c r="Y993" s="175" t="s">
        <v>7880</v>
      </c>
      <c r="Z993" s="175" t="s">
        <v>7949</v>
      </c>
    </row>
    <row r="994" spans="1:26" s="187" customFormat="1" ht="24.75" customHeight="1" x14ac:dyDescent="0.2">
      <c r="A994" s="171" t="s">
        <v>8602</v>
      </c>
      <c r="B994" s="175">
        <v>651354765</v>
      </c>
      <c r="C994" s="171" t="s">
        <v>405</v>
      </c>
      <c r="D994" s="171" t="s">
        <v>406</v>
      </c>
      <c r="E994" s="171" t="s">
        <v>6647</v>
      </c>
      <c r="F994" s="171" t="s">
        <v>407</v>
      </c>
      <c r="G994" s="171" t="s">
        <v>7007</v>
      </c>
      <c r="H994" s="171" t="s">
        <v>408</v>
      </c>
      <c r="I994" s="171" t="s">
        <v>7008</v>
      </c>
      <c r="J994" s="171" t="s">
        <v>409</v>
      </c>
      <c r="K994" s="171" t="s">
        <v>6794</v>
      </c>
      <c r="L994" s="171" t="s">
        <v>630</v>
      </c>
      <c r="M994" s="171" t="s">
        <v>387</v>
      </c>
      <c r="N994" s="171">
        <v>984478316</v>
      </c>
      <c r="O994" s="171" t="s">
        <v>6648</v>
      </c>
      <c r="P994" s="171">
        <v>0</v>
      </c>
      <c r="Q994" s="171" t="s">
        <v>92</v>
      </c>
      <c r="R994" s="171" t="s">
        <v>7022</v>
      </c>
      <c r="S994" s="172">
        <v>43374</v>
      </c>
      <c r="T994" s="171">
        <v>7657</v>
      </c>
      <c r="U994" s="173">
        <v>1923984</v>
      </c>
      <c r="V994" s="173">
        <v>3329028</v>
      </c>
      <c r="W994" s="174">
        <v>44255</v>
      </c>
      <c r="X994" s="175" t="s">
        <v>7879</v>
      </c>
      <c r="Y994" s="175" t="s">
        <v>7880</v>
      </c>
      <c r="Z994" s="175" t="s">
        <v>7946</v>
      </c>
    </row>
    <row r="995" spans="1:26" s="187" customFormat="1" ht="24.75" customHeight="1" x14ac:dyDescent="0.2">
      <c r="A995" s="171" t="s">
        <v>8602</v>
      </c>
      <c r="B995" s="175">
        <v>651354765</v>
      </c>
      <c r="C995" s="171" t="s">
        <v>405</v>
      </c>
      <c r="D995" s="171" t="s">
        <v>406</v>
      </c>
      <c r="E995" s="171" t="s">
        <v>6647</v>
      </c>
      <c r="F995" s="171" t="s">
        <v>407</v>
      </c>
      <c r="G995" s="171" t="s">
        <v>7007</v>
      </c>
      <c r="H995" s="171" t="s">
        <v>408</v>
      </c>
      <c r="I995" s="171" t="s">
        <v>7008</v>
      </c>
      <c r="J995" s="171" t="s">
        <v>409</v>
      </c>
      <c r="K995" s="171" t="s">
        <v>6794</v>
      </c>
      <c r="L995" s="171" t="s">
        <v>630</v>
      </c>
      <c r="M995" s="171" t="s">
        <v>387</v>
      </c>
      <c r="N995" s="171">
        <v>984478316</v>
      </c>
      <c r="O995" s="171" t="s">
        <v>6648</v>
      </c>
      <c r="P995" s="171">
        <v>0</v>
      </c>
      <c r="Q995" s="171" t="s">
        <v>92</v>
      </c>
      <c r="R995" s="171" t="s">
        <v>7022</v>
      </c>
      <c r="S995" s="172">
        <v>43374</v>
      </c>
      <c r="T995" s="171">
        <v>7657</v>
      </c>
      <c r="U995" s="173">
        <v>48934878</v>
      </c>
      <c r="V995" s="173">
        <v>85539708</v>
      </c>
      <c r="W995" s="174">
        <v>44255</v>
      </c>
      <c r="X995" s="175" t="s">
        <v>7879</v>
      </c>
      <c r="Y995" s="175" t="s">
        <v>7880</v>
      </c>
      <c r="Z995" s="175" t="s">
        <v>7951</v>
      </c>
    </row>
    <row r="996" spans="1:26" s="187" customFormat="1" ht="24.75" customHeight="1" x14ac:dyDescent="0.2">
      <c r="A996" s="171" t="s">
        <v>8602</v>
      </c>
      <c r="B996" s="175">
        <v>651354765</v>
      </c>
      <c r="C996" s="171" t="s">
        <v>405</v>
      </c>
      <c r="D996" s="171" t="s">
        <v>406</v>
      </c>
      <c r="E996" s="171" t="s">
        <v>6647</v>
      </c>
      <c r="F996" s="171" t="s">
        <v>407</v>
      </c>
      <c r="G996" s="171" t="s">
        <v>7007</v>
      </c>
      <c r="H996" s="171" t="s">
        <v>408</v>
      </c>
      <c r="I996" s="171" t="s">
        <v>7008</v>
      </c>
      <c r="J996" s="171" t="s">
        <v>409</v>
      </c>
      <c r="K996" s="171" t="s">
        <v>6794</v>
      </c>
      <c r="L996" s="171" t="s">
        <v>630</v>
      </c>
      <c r="M996" s="171" t="s">
        <v>387</v>
      </c>
      <c r="N996" s="171">
        <v>984478316</v>
      </c>
      <c r="O996" s="171" t="s">
        <v>6648</v>
      </c>
      <c r="P996" s="171">
        <v>0</v>
      </c>
      <c r="Q996" s="171" t="s">
        <v>92</v>
      </c>
      <c r="R996" s="171" t="s">
        <v>7022</v>
      </c>
      <c r="S996" s="172">
        <v>43374</v>
      </c>
      <c r="T996" s="171">
        <v>7657</v>
      </c>
      <c r="U996" s="173">
        <v>46819947</v>
      </c>
      <c r="V996" s="173">
        <v>57584374</v>
      </c>
      <c r="W996" s="174">
        <v>44255</v>
      </c>
      <c r="X996" s="175" t="s">
        <v>7879</v>
      </c>
      <c r="Y996" s="175" t="s">
        <v>7880</v>
      </c>
      <c r="Z996" s="175" t="s">
        <v>78</v>
      </c>
    </row>
    <row r="997" spans="1:26" s="187" customFormat="1" ht="24.75" customHeight="1" x14ac:dyDescent="0.2">
      <c r="A997" s="171" t="s">
        <v>8602</v>
      </c>
      <c r="B997" s="175">
        <v>651354765</v>
      </c>
      <c r="C997" s="171" t="s">
        <v>405</v>
      </c>
      <c r="D997" s="171" t="s">
        <v>406</v>
      </c>
      <c r="E997" s="171" t="s">
        <v>6647</v>
      </c>
      <c r="F997" s="171" t="s">
        <v>407</v>
      </c>
      <c r="G997" s="171" t="s">
        <v>7007</v>
      </c>
      <c r="H997" s="171" t="s">
        <v>408</v>
      </c>
      <c r="I997" s="171" t="s">
        <v>7008</v>
      </c>
      <c r="J997" s="171" t="s">
        <v>409</v>
      </c>
      <c r="K997" s="171" t="s">
        <v>6794</v>
      </c>
      <c r="L997" s="171" t="s">
        <v>630</v>
      </c>
      <c r="M997" s="171" t="s">
        <v>387</v>
      </c>
      <c r="N997" s="171">
        <v>984478316</v>
      </c>
      <c r="O997" s="171" t="s">
        <v>6648</v>
      </c>
      <c r="P997" s="171">
        <v>0</v>
      </c>
      <c r="Q997" s="171" t="s">
        <v>92</v>
      </c>
      <c r="R997" s="171" t="s">
        <v>7022</v>
      </c>
      <c r="S997" s="172">
        <v>43374</v>
      </c>
      <c r="T997" s="171">
        <v>7657</v>
      </c>
      <c r="U997" s="173">
        <v>7623750</v>
      </c>
      <c r="V997" s="173">
        <v>17967750</v>
      </c>
      <c r="W997" s="174">
        <v>44255</v>
      </c>
      <c r="X997" s="175" t="s">
        <v>7879</v>
      </c>
      <c r="Y997" s="175" t="s">
        <v>7880</v>
      </c>
      <c r="Z997" s="175" t="s">
        <v>8000</v>
      </c>
    </row>
    <row r="998" spans="1:26" s="187" customFormat="1" ht="24.75" customHeight="1" x14ac:dyDescent="0.2">
      <c r="A998" s="171" t="s">
        <v>8603</v>
      </c>
      <c r="B998" s="175">
        <v>650964950</v>
      </c>
      <c r="C998" s="171" t="s">
        <v>1566</v>
      </c>
      <c r="D998" s="171" t="s">
        <v>2321</v>
      </c>
      <c r="E998" s="171" t="s">
        <v>2322</v>
      </c>
      <c r="F998" s="171" t="s">
        <v>2323</v>
      </c>
      <c r="G998" s="171" t="s">
        <v>2324</v>
      </c>
      <c r="H998" s="171" t="s">
        <v>2325</v>
      </c>
      <c r="I998" s="171" t="s">
        <v>2326</v>
      </c>
      <c r="J998" s="171" t="s">
        <v>2327</v>
      </c>
      <c r="K998" s="171" t="s">
        <v>6193</v>
      </c>
      <c r="L998" s="171" t="s">
        <v>6168</v>
      </c>
      <c r="M998" s="171" t="s">
        <v>2329</v>
      </c>
      <c r="N998" s="171">
        <v>0</v>
      </c>
      <c r="O998" s="171" t="s">
        <v>2328</v>
      </c>
      <c r="P998" s="171">
        <v>0</v>
      </c>
      <c r="Q998" s="171" t="s">
        <v>92</v>
      </c>
      <c r="R998" s="171" t="s">
        <v>6977</v>
      </c>
      <c r="S998" s="172">
        <v>43374</v>
      </c>
      <c r="T998" s="171">
        <v>7658</v>
      </c>
      <c r="U998" s="173">
        <v>26854848</v>
      </c>
      <c r="V998" s="173">
        <v>37574226</v>
      </c>
      <c r="W998" s="174">
        <v>44255</v>
      </c>
      <c r="X998" s="175" t="s">
        <v>7879</v>
      </c>
      <c r="Y998" s="175" t="s">
        <v>7880</v>
      </c>
      <c r="Z998" s="175" t="s">
        <v>8124</v>
      </c>
    </row>
    <row r="999" spans="1:26" s="187" customFormat="1" ht="24.75" customHeight="1" x14ac:dyDescent="0.2">
      <c r="A999" s="171" t="s">
        <v>8656</v>
      </c>
      <c r="B999" s="175">
        <v>651746019</v>
      </c>
      <c r="C999" s="171" t="s">
        <v>81</v>
      </c>
      <c r="D999" s="171" t="s">
        <v>5662</v>
      </c>
      <c r="E999" s="171" t="s">
        <v>5663</v>
      </c>
      <c r="F999" s="171" t="s">
        <v>6118</v>
      </c>
      <c r="G999" s="171" t="s">
        <v>5664</v>
      </c>
      <c r="H999" s="171" t="s">
        <v>855</v>
      </c>
      <c r="I999" s="171" t="s">
        <v>5665</v>
      </c>
      <c r="J999" s="171" t="s">
        <v>5666</v>
      </c>
      <c r="K999" s="171" t="s">
        <v>5667</v>
      </c>
      <c r="L999" s="171" t="s">
        <v>50</v>
      </c>
      <c r="M999" s="171" t="s">
        <v>2269</v>
      </c>
      <c r="N999" s="171" t="s">
        <v>5668</v>
      </c>
      <c r="O999" s="171" t="s">
        <v>5669</v>
      </c>
      <c r="P999" s="171">
        <v>0</v>
      </c>
      <c r="Q999" s="171" t="s">
        <v>704</v>
      </c>
      <c r="R999" s="171" t="s">
        <v>5670</v>
      </c>
      <c r="S999" s="172">
        <v>43461</v>
      </c>
      <c r="T999" s="171">
        <v>7666</v>
      </c>
      <c r="U999" s="173">
        <v>0</v>
      </c>
      <c r="V999" s="173">
        <v>0</v>
      </c>
      <c r="W999" s="174">
        <v>44255</v>
      </c>
      <c r="X999" s="175" t="s">
        <v>7879</v>
      </c>
      <c r="Y999" s="175" t="s">
        <v>7880</v>
      </c>
      <c r="Z999" s="175" t="s">
        <v>7966</v>
      </c>
    </row>
    <row r="1000" spans="1:26" s="187" customFormat="1" ht="24.75" customHeight="1" x14ac:dyDescent="0.2">
      <c r="A1000" s="171" t="s">
        <v>8604</v>
      </c>
      <c r="B1000" s="175">
        <v>651747023</v>
      </c>
      <c r="C1000" s="171" t="s">
        <v>81</v>
      </c>
      <c r="D1000" s="171" t="s">
        <v>6751</v>
      </c>
      <c r="E1000" s="171" t="s">
        <v>7338</v>
      </c>
      <c r="F1000" s="171" t="s">
        <v>2104</v>
      </c>
      <c r="G1000" s="171" t="s">
        <v>2103</v>
      </c>
      <c r="H1000" s="171" t="s">
        <v>2069</v>
      </c>
      <c r="I1000" s="171" t="s">
        <v>2105</v>
      </c>
      <c r="J1000" s="171" t="s">
        <v>2106</v>
      </c>
      <c r="K1000" s="171" t="s">
        <v>7339</v>
      </c>
      <c r="L1000" s="171" t="s">
        <v>50</v>
      </c>
      <c r="M1000" s="171" t="s">
        <v>1489</v>
      </c>
      <c r="N1000" s="171">
        <v>226698697</v>
      </c>
      <c r="O1000" s="171" t="s">
        <v>2107</v>
      </c>
      <c r="P1000" s="171">
        <v>0</v>
      </c>
      <c r="Q1000" s="171" t="s">
        <v>704</v>
      </c>
      <c r="R1000" s="171" t="s">
        <v>7779</v>
      </c>
      <c r="S1000" s="172">
        <v>43503</v>
      </c>
      <c r="T1000" s="171">
        <v>7670</v>
      </c>
      <c r="U1000" s="173">
        <v>9466713</v>
      </c>
      <c r="V1000" s="173">
        <v>24938003</v>
      </c>
      <c r="W1000" s="174">
        <v>44255</v>
      </c>
      <c r="X1000" s="175" t="s">
        <v>7879</v>
      </c>
      <c r="Y1000" s="175" t="s">
        <v>7880</v>
      </c>
      <c r="Z1000" s="175" t="s">
        <v>6479</v>
      </c>
    </row>
    <row r="1001" spans="1:26" s="187" customFormat="1" ht="24.75" customHeight="1" x14ac:dyDescent="0.2">
      <c r="A1001" s="171" t="s">
        <v>8605</v>
      </c>
      <c r="B1001" s="175">
        <v>605110436</v>
      </c>
      <c r="C1001" s="171" t="s">
        <v>2752</v>
      </c>
      <c r="D1001" s="171" t="s">
        <v>2753</v>
      </c>
      <c r="E1001" s="171" t="s">
        <v>27</v>
      </c>
      <c r="F1001" s="171" t="s">
        <v>3030</v>
      </c>
      <c r="G1001" s="171" t="s">
        <v>29</v>
      </c>
      <c r="H1001" s="171">
        <v>0</v>
      </c>
      <c r="I1001" s="171">
        <v>0</v>
      </c>
      <c r="J1001" s="171" t="s">
        <v>3031</v>
      </c>
      <c r="K1001" s="171" t="s">
        <v>3032</v>
      </c>
      <c r="L1001" s="171" t="s">
        <v>6169</v>
      </c>
      <c r="M1001" s="171" t="s">
        <v>3034</v>
      </c>
      <c r="N1001" s="171" t="s">
        <v>3033</v>
      </c>
      <c r="O1001" s="171">
        <v>0</v>
      </c>
      <c r="P1001" s="171">
        <v>0</v>
      </c>
      <c r="Q1001" s="171">
        <v>91001</v>
      </c>
      <c r="R1001" s="171" t="s">
        <v>620</v>
      </c>
      <c r="S1001" s="172">
        <v>43553</v>
      </c>
      <c r="T1001" s="171">
        <v>7672</v>
      </c>
      <c r="U1001" s="173">
        <v>16139950</v>
      </c>
      <c r="V1001" s="173">
        <v>21729346</v>
      </c>
      <c r="W1001" s="174">
        <v>44255</v>
      </c>
      <c r="X1001" s="175" t="s">
        <v>7879</v>
      </c>
      <c r="Y1001" s="175" t="s">
        <v>7880</v>
      </c>
      <c r="Z1001" s="175" t="s">
        <v>7916</v>
      </c>
    </row>
    <row r="1002" spans="1:26" s="187" customFormat="1" ht="24.75" customHeight="1" x14ac:dyDescent="0.2">
      <c r="A1002" s="171" t="s">
        <v>8605</v>
      </c>
      <c r="B1002" s="175">
        <v>605110436</v>
      </c>
      <c r="C1002" s="171" t="s">
        <v>2752</v>
      </c>
      <c r="D1002" s="171" t="s">
        <v>2753</v>
      </c>
      <c r="E1002" s="171" t="s">
        <v>27</v>
      </c>
      <c r="F1002" s="171" t="s">
        <v>3030</v>
      </c>
      <c r="G1002" s="171" t="s">
        <v>29</v>
      </c>
      <c r="H1002" s="171">
        <v>0</v>
      </c>
      <c r="I1002" s="171">
        <v>0</v>
      </c>
      <c r="J1002" s="171" t="s">
        <v>3031</v>
      </c>
      <c r="K1002" s="171" t="s">
        <v>3032</v>
      </c>
      <c r="L1002" s="171" t="s">
        <v>6169</v>
      </c>
      <c r="M1002" s="171" t="s">
        <v>3034</v>
      </c>
      <c r="N1002" s="171" t="s">
        <v>3033</v>
      </c>
      <c r="O1002" s="171">
        <v>0</v>
      </c>
      <c r="P1002" s="171">
        <v>0</v>
      </c>
      <c r="Q1002" s="171">
        <v>91001</v>
      </c>
      <c r="R1002" s="171" t="s">
        <v>620</v>
      </c>
      <c r="S1002" s="172">
        <v>43553</v>
      </c>
      <c r="T1002" s="171">
        <v>7672</v>
      </c>
      <c r="U1002" s="173">
        <v>0</v>
      </c>
      <c r="V1002" s="173">
        <v>0</v>
      </c>
      <c r="W1002" s="174">
        <v>44255</v>
      </c>
      <c r="X1002" s="175" t="s">
        <v>7879</v>
      </c>
      <c r="Y1002" s="175" t="s">
        <v>7880</v>
      </c>
      <c r="Z1002" s="175" t="s">
        <v>8041</v>
      </c>
    </row>
    <row r="1003" spans="1:26" s="187" customFormat="1" ht="24.75" customHeight="1" x14ac:dyDescent="0.2">
      <c r="A1003" s="171" t="s">
        <v>8606</v>
      </c>
      <c r="B1003" s="175">
        <v>650837746</v>
      </c>
      <c r="C1003" s="171">
        <v>0</v>
      </c>
      <c r="D1003" s="171" t="s">
        <v>6994</v>
      </c>
      <c r="E1003" s="171" t="s">
        <v>6995</v>
      </c>
      <c r="F1003" s="171" t="s">
        <v>6996</v>
      </c>
      <c r="G1003" s="171" t="s">
        <v>6997</v>
      </c>
      <c r="H1003" s="171" t="s">
        <v>6522</v>
      </c>
      <c r="I1003" s="171" t="s">
        <v>7456</v>
      </c>
      <c r="J1003" s="171" t="s">
        <v>6998</v>
      </c>
      <c r="K1003" s="171" t="s">
        <v>6999</v>
      </c>
      <c r="L1003" s="171" t="s">
        <v>6171</v>
      </c>
      <c r="M1003" s="171" t="s">
        <v>1325</v>
      </c>
      <c r="N1003" s="171" t="s">
        <v>7000</v>
      </c>
      <c r="O1003" s="171" t="s">
        <v>7001</v>
      </c>
      <c r="P1003" s="171">
        <v>0</v>
      </c>
      <c r="Q1003" s="171">
        <v>93401</v>
      </c>
      <c r="R1003" s="171" t="s">
        <v>6888</v>
      </c>
      <c r="S1003" s="172">
        <v>43990</v>
      </c>
      <c r="T1003" s="171">
        <v>7706</v>
      </c>
      <c r="U1003" s="173">
        <v>10008517</v>
      </c>
      <c r="V1003" s="173">
        <v>15399516</v>
      </c>
      <c r="W1003" s="174">
        <v>44255</v>
      </c>
      <c r="X1003" s="175" t="s">
        <v>7879</v>
      </c>
      <c r="Y1003" s="175" t="s">
        <v>7880</v>
      </c>
      <c r="Z1003" s="175" t="s">
        <v>7914</v>
      </c>
    </row>
    <row r="1004" spans="1:26" s="187" customFormat="1" ht="24.75" customHeight="1" x14ac:dyDescent="0.2">
      <c r="A1004" s="171" t="s">
        <v>8606</v>
      </c>
      <c r="B1004" s="175">
        <v>650837746</v>
      </c>
      <c r="C1004" s="171">
        <v>0</v>
      </c>
      <c r="D1004" s="171" t="s">
        <v>6994</v>
      </c>
      <c r="E1004" s="171" t="s">
        <v>6995</v>
      </c>
      <c r="F1004" s="171" t="s">
        <v>6996</v>
      </c>
      <c r="G1004" s="171" t="s">
        <v>6997</v>
      </c>
      <c r="H1004" s="171" t="s">
        <v>6522</v>
      </c>
      <c r="I1004" s="171" t="s">
        <v>7456</v>
      </c>
      <c r="J1004" s="171" t="s">
        <v>6998</v>
      </c>
      <c r="K1004" s="171" t="s">
        <v>6999</v>
      </c>
      <c r="L1004" s="171" t="s">
        <v>6171</v>
      </c>
      <c r="M1004" s="171" t="s">
        <v>1325</v>
      </c>
      <c r="N1004" s="171" t="s">
        <v>7000</v>
      </c>
      <c r="O1004" s="171" t="s">
        <v>7001</v>
      </c>
      <c r="P1004" s="171">
        <v>0</v>
      </c>
      <c r="Q1004" s="171">
        <v>93401</v>
      </c>
      <c r="R1004" s="171" t="s">
        <v>6888</v>
      </c>
      <c r="S1004" s="172">
        <v>43990</v>
      </c>
      <c r="T1004" s="171">
        <v>7706</v>
      </c>
      <c r="U1004" s="173">
        <v>19508784</v>
      </c>
      <c r="V1004" s="173">
        <v>19508784</v>
      </c>
      <c r="W1004" s="174">
        <v>44255</v>
      </c>
      <c r="X1004" s="175" t="s">
        <v>7879</v>
      </c>
      <c r="Y1004" s="175" t="s">
        <v>7880</v>
      </c>
      <c r="Z1004" s="175" t="s">
        <v>7899</v>
      </c>
    </row>
    <row r="1005" spans="1:26" ht="24.75" customHeight="1" x14ac:dyDescent="0.2">
      <c r="A1005" s="176"/>
      <c r="B1005" s="180"/>
      <c r="R1005" s="167"/>
      <c r="S1005" s="2"/>
      <c r="T1005" s="168"/>
      <c r="U1005" s="177">
        <f>SUM(U7:U1004)</f>
        <v>17335399902</v>
      </c>
      <c r="V1005" s="177">
        <f>SUM(V7:V1004)</f>
        <v>32495346071</v>
      </c>
      <c r="W1005" s="2"/>
    </row>
    <row r="1006" spans="1:26" ht="24.75" customHeight="1" x14ac:dyDescent="0.2">
      <c r="A1006" s="176"/>
      <c r="B1006" s="180"/>
      <c r="R1006" s="167"/>
      <c r="S1006" s="2"/>
      <c r="T1006" s="168"/>
      <c r="V1006" s="167"/>
      <c r="W1006" s="2"/>
    </row>
    <row r="1007" spans="1:26" ht="24.75" customHeight="1" x14ac:dyDescent="0.2">
      <c r="A1007" s="176"/>
      <c r="B1007" s="180"/>
      <c r="R1007" s="167"/>
      <c r="S1007" s="2"/>
      <c r="T1007" s="168"/>
      <c r="V1007" s="167"/>
      <c r="W1007" s="2"/>
    </row>
    <row r="1008" spans="1:26" ht="24.75" customHeight="1" x14ac:dyDescent="0.2">
      <c r="A1008" s="176"/>
      <c r="B1008" s="180"/>
      <c r="R1008" s="167"/>
      <c r="S1008" s="2"/>
      <c r="T1008" s="168"/>
      <c r="V1008" s="167"/>
      <c r="W1008" s="2"/>
    </row>
    <row r="1009" spans="1:23" ht="24.75" customHeight="1" x14ac:dyDescent="0.2">
      <c r="A1009" s="176"/>
      <c r="B1009" s="180"/>
      <c r="R1009" s="167"/>
      <c r="S1009" s="2"/>
      <c r="T1009" s="168"/>
      <c r="V1009" s="167"/>
      <c r="W1009" s="2"/>
    </row>
    <row r="1010" spans="1:23" ht="24.75" customHeight="1" x14ac:dyDescent="0.2">
      <c r="A1010" s="176"/>
      <c r="B1010" s="180"/>
      <c r="R1010" s="167"/>
      <c r="S1010" s="2"/>
      <c r="T1010" s="168"/>
      <c r="V1010" s="167"/>
      <c r="W1010" s="2"/>
    </row>
    <row r="1011" spans="1:23" ht="24.75" customHeight="1" x14ac:dyDescent="0.2">
      <c r="A1011" s="176"/>
      <c r="B1011" s="180"/>
      <c r="R1011" s="167"/>
      <c r="S1011" s="2"/>
      <c r="T1011" s="168"/>
      <c r="V1011" s="167"/>
      <c r="W1011" s="2"/>
    </row>
    <row r="1012" spans="1:23" ht="24.75" customHeight="1" x14ac:dyDescent="0.2">
      <c r="A1012" s="176"/>
      <c r="B1012" s="180"/>
      <c r="R1012" s="167"/>
      <c r="S1012" s="2"/>
      <c r="T1012" s="168"/>
      <c r="V1012" s="167"/>
      <c r="W1012" s="2"/>
    </row>
    <row r="1013" spans="1:23" ht="24.75" customHeight="1" x14ac:dyDescent="0.2">
      <c r="A1013" s="176"/>
      <c r="B1013" s="180"/>
      <c r="R1013" s="167"/>
      <c r="S1013" s="2"/>
      <c r="T1013" s="168"/>
      <c r="V1013" s="167"/>
      <c r="W1013" s="2"/>
    </row>
    <row r="1014" spans="1:23" ht="24.75" customHeight="1" x14ac:dyDescent="0.2">
      <c r="A1014" s="176"/>
      <c r="B1014" s="180"/>
      <c r="R1014" s="167"/>
      <c r="S1014" s="2"/>
      <c r="T1014" s="168"/>
      <c r="V1014" s="167"/>
      <c r="W1014" s="2"/>
    </row>
  </sheetData>
  <mergeCells count="4">
    <mergeCell ref="A1:O1"/>
    <mergeCell ref="A2:O2"/>
    <mergeCell ref="A3:O3"/>
    <mergeCell ref="A4:O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5"/>
  <sheetViews>
    <sheetView workbookViewId="0">
      <selection activeCell="B8" sqref="B8:AA1005"/>
    </sheetView>
  </sheetViews>
  <sheetFormatPr baseColWidth="10" defaultRowHeight="12.75" x14ac:dyDescent="0.2"/>
  <cols>
    <col min="1" max="1" width="11.5703125" bestFit="1" customWidth="1"/>
    <col min="2" max="2" width="50.28515625" style="2" customWidth="1"/>
    <col min="3" max="3" width="17.5703125" style="184" customWidth="1"/>
    <col min="4" max="4" width="12.42578125" bestFit="1" customWidth="1"/>
    <col min="17" max="17" width="11.5703125" style="126" bestFit="1" customWidth="1"/>
    <col min="20" max="20" width="11.5703125" style="1" bestFit="1" customWidth="1"/>
    <col min="21" max="21" width="11.5703125" bestFit="1" customWidth="1"/>
    <col min="22" max="22" width="14.28515625" style="3" bestFit="1" customWidth="1"/>
    <col min="23" max="23" width="15.85546875" style="3" bestFit="1" customWidth="1"/>
    <col min="24" max="24" width="13.28515625" style="125" bestFit="1" customWidth="1"/>
    <col min="25" max="25" width="11.42578125" style="126"/>
    <col min="26" max="26" width="24.140625" style="126" customWidth="1"/>
    <col min="27" max="27" width="19.140625" style="126" customWidth="1"/>
  </cols>
  <sheetData>
    <row r="1" spans="1:27" ht="20.25" customHeight="1" x14ac:dyDescent="0.2">
      <c r="B1" s="188" t="s">
        <v>1</v>
      </c>
      <c r="C1" s="189"/>
      <c r="D1" s="189"/>
      <c r="E1" s="188"/>
      <c r="F1" s="189"/>
      <c r="G1" s="188"/>
      <c r="H1" s="188"/>
      <c r="I1" s="188"/>
      <c r="J1" s="188"/>
      <c r="K1" s="188"/>
      <c r="L1" s="188"/>
      <c r="M1" s="188"/>
      <c r="N1" s="188"/>
      <c r="O1" s="188"/>
      <c r="P1" s="188"/>
    </row>
    <row r="2" spans="1:27" ht="20.25" customHeight="1" x14ac:dyDescent="0.2">
      <c r="B2" s="190" t="s">
        <v>6793</v>
      </c>
      <c r="C2" s="191"/>
      <c r="D2" s="191"/>
      <c r="E2" s="190"/>
      <c r="F2" s="191"/>
      <c r="G2" s="190"/>
      <c r="H2" s="190"/>
      <c r="I2" s="190"/>
      <c r="J2" s="190"/>
      <c r="K2" s="190"/>
      <c r="L2" s="190"/>
      <c r="M2" s="190"/>
      <c r="N2" s="190"/>
      <c r="O2" s="190"/>
      <c r="P2" s="190"/>
    </row>
    <row r="3" spans="1:27" ht="20.25" customHeight="1" x14ac:dyDescent="0.2">
      <c r="B3" s="190" t="s">
        <v>8669</v>
      </c>
      <c r="C3" s="191"/>
      <c r="D3" s="191"/>
      <c r="E3" s="190"/>
      <c r="F3" s="191"/>
      <c r="G3" s="190"/>
      <c r="H3" s="190"/>
      <c r="I3" s="190"/>
      <c r="J3" s="190"/>
      <c r="K3" s="190"/>
      <c r="L3" s="190"/>
      <c r="M3" s="190"/>
      <c r="N3" s="190"/>
      <c r="O3" s="190"/>
      <c r="P3" s="190"/>
    </row>
    <row r="4" spans="1:27" ht="20.25" customHeight="1" x14ac:dyDescent="0.2">
      <c r="B4" s="192" t="s">
        <v>7876</v>
      </c>
      <c r="C4" s="193"/>
      <c r="D4" s="193"/>
      <c r="E4" s="192"/>
      <c r="F4" s="193"/>
      <c r="G4" s="192"/>
      <c r="H4" s="192"/>
      <c r="I4" s="192"/>
      <c r="J4" s="192"/>
      <c r="K4" s="192"/>
      <c r="L4" s="192"/>
      <c r="M4" s="192"/>
      <c r="N4" s="192"/>
      <c r="O4" s="192"/>
      <c r="P4" s="192"/>
    </row>
    <row r="5" spans="1:27" ht="20.25" customHeight="1" x14ac:dyDescent="0.2">
      <c r="B5" s="2">
        <v>2</v>
      </c>
      <c r="C5" s="184">
        <v>3</v>
      </c>
      <c r="D5" s="2">
        <v>4</v>
      </c>
      <c r="E5" s="12">
        <v>5</v>
      </c>
      <c r="F5" s="2">
        <v>6</v>
      </c>
      <c r="G5" s="12">
        <v>7</v>
      </c>
      <c r="H5" s="2">
        <v>8</v>
      </c>
      <c r="I5" s="12">
        <v>9</v>
      </c>
      <c r="J5" s="2">
        <v>10</v>
      </c>
      <c r="K5" s="12">
        <v>11</v>
      </c>
      <c r="L5" s="2">
        <v>12</v>
      </c>
      <c r="M5" s="12">
        <v>13</v>
      </c>
      <c r="N5" s="2">
        <v>14</v>
      </c>
      <c r="O5" s="12">
        <v>15</v>
      </c>
      <c r="P5" s="2">
        <v>16</v>
      </c>
      <c r="Q5" s="184">
        <v>17</v>
      </c>
      <c r="R5" s="2">
        <v>18</v>
      </c>
      <c r="S5" s="12">
        <v>19</v>
      </c>
      <c r="T5" s="167">
        <v>20</v>
      </c>
    </row>
    <row r="6" spans="1:27" s="10" customFormat="1" ht="20.25" customHeight="1" x14ac:dyDescent="0.2">
      <c r="A6" s="124"/>
      <c r="B6" s="4" t="s">
        <v>2</v>
      </c>
      <c r="C6" s="179" t="s">
        <v>3</v>
      </c>
      <c r="D6" s="5" t="s">
        <v>4</v>
      </c>
      <c r="E6" s="4" t="s">
        <v>5</v>
      </c>
      <c r="F6" s="4" t="s">
        <v>6</v>
      </c>
      <c r="G6" s="4" t="s">
        <v>7</v>
      </c>
      <c r="H6" s="4" t="s">
        <v>8</v>
      </c>
      <c r="I6" s="4" t="s">
        <v>10</v>
      </c>
      <c r="J6" s="4" t="s">
        <v>22</v>
      </c>
      <c r="K6" s="4" t="s">
        <v>9</v>
      </c>
      <c r="L6" s="4" t="s">
        <v>11</v>
      </c>
      <c r="M6" s="4" t="s">
        <v>12</v>
      </c>
      <c r="N6" s="4" t="s">
        <v>13</v>
      </c>
      <c r="O6" s="4" t="s">
        <v>23</v>
      </c>
      <c r="P6" s="4" t="s">
        <v>14</v>
      </c>
      <c r="Q6" s="4" t="s">
        <v>0</v>
      </c>
      <c r="R6" s="4" t="s">
        <v>15</v>
      </c>
      <c r="S6" s="4" t="s">
        <v>16</v>
      </c>
      <c r="T6" s="6" t="s">
        <v>17</v>
      </c>
      <c r="U6" s="7" t="s">
        <v>18</v>
      </c>
      <c r="V6" s="8" t="s">
        <v>8670</v>
      </c>
      <c r="W6" s="8" t="s">
        <v>7877</v>
      </c>
      <c r="X6" s="9" t="s">
        <v>19</v>
      </c>
      <c r="Y6" s="7" t="s">
        <v>20</v>
      </c>
      <c r="Z6" s="7" t="s">
        <v>21</v>
      </c>
      <c r="AA6" s="7" t="s">
        <v>7878</v>
      </c>
    </row>
    <row r="7" spans="1:27" s="11" customFormat="1" x14ac:dyDescent="0.2">
      <c r="A7" s="162"/>
      <c r="B7" s="161" t="s">
        <v>4151</v>
      </c>
      <c r="C7" s="186">
        <v>700700003</v>
      </c>
      <c r="D7" s="162" t="s">
        <v>53</v>
      </c>
      <c r="E7" s="162" t="s">
        <v>4152</v>
      </c>
      <c r="F7" s="162" t="s">
        <v>4153</v>
      </c>
      <c r="G7" s="162" t="s">
        <v>4154</v>
      </c>
      <c r="H7" s="162" t="s">
        <v>6963</v>
      </c>
      <c r="I7" s="162" t="s">
        <v>99</v>
      </c>
      <c r="J7" s="162" t="s">
        <v>6964</v>
      </c>
      <c r="K7" s="162" t="s">
        <v>6965</v>
      </c>
      <c r="L7" s="162" t="s">
        <v>6229</v>
      </c>
      <c r="M7" s="162" t="s">
        <v>6166</v>
      </c>
      <c r="N7" s="162" t="s">
        <v>4157</v>
      </c>
      <c r="O7" s="162" t="s">
        <v>4156</v>
      </c>
      <c r="P7" s="162" t="s">
        <v>4155</v>
      </c>
      <c r="Q7" s="166">
        <v>0</v>
      </c>
      <c r="R7" s="162" t="s">
        <v>4158</v>
      </c>
      <c r="S7" s="162" t="s">
        <v>6978</v>
      </c>
      <c r="T7" s="163">
        <v>37970</v>
      </c>
      <c r="U7" s="162">
        <v>150</v>
      </c>
      <c r="V7" s="164">
        <v>40163042</v>
      </c>
      <c r="W7" s="164">
        <v>420526398</v>
      </c>
      <c r="X7" s="165">
        <v>44165</v>
      </c>
      <c r="Y7" s="166" t="s">
        <v>7879</v>
      </c>
      <c r="Z7" s="166" t="s">
        <v>7880</v>
      </c>
      <c r="AA7" s="166" t="s">
        <v>7881</v>
      </c>
    </row>
    <row r="8" spans="1:27" x14ac:dyDescent="0.2">
      <c r="A8" s="124">
        <v>150</v>
      </c>
      <c r="B8" s="124" t="s">
        <v>8256</v>
      </c>
      <c r="C8" s="185">
        <v>700700003</v>
      </c>
      <c r="D8" s="124" t="str">
        <f>VLOOKUP(A8,BASE.!$A$1:$T$878,4,FALSE)</f>
        <v>Corporación de Derecho Privado</v>
      </c>
      <c r="E8" s="124" t="str">
        <f>VLOOKUP(A8,BASE.!$A$1:$T$878,5,FALSE)</f>
        <v>Otorgado por Decreto Supremo Nº 4.088, de fecha 6 de agosto de 1958, por el Ministerio de Justicia.</v>
      </c>
      <c r="F8" s="124" t="str">
        <f>VLOOKUP(A8,BASE.!$A$1:$T$878,6,FALSE)</f>
        <v>Certificado de Vigencia de fecha 06 de mayo de 2015, emitido por el Servicio de Registro Civil e Identificación. Folio Nº 152063900</v>
      </c>
      <c r="G8" s="124" t="str">
        <f>VLOOKUP(A8,BASE.!$A$1:$T$878,7,FALSE)</f>
        <v xml:space="preserve">Difundir todas las obras de predicación de acuerdo a los preceptos de la Iglesia.
El auxilio moral, espiritual y material a huérfanos, viudas y desamparados, dentro del límite de su posibilidad económica.
</v>
      </c>
      <c r="H8" s="124" t="str">
        <f>VLOOKUP(A8,BASE.!$A$1:$T$878,8,FALSE)</f>
        <v xml:space="preserve">Presidente: Jenaro Bahamondes Urrutia, 
Vicepresidente: Pedro Maquehue Caniqueo, 
Secretario: Ricardo Ojeda Cea, 
Tesorero General: Claudio Andrade Agüero, 
Directores:
José Luis Arcos Castillo, 
Javier Gallegos Arteaga, 
Juan Nilian Nilian, </v>
      </c>
      <c r="I8" s="124" t="str">
        <f>VLOOKUP(A8,BASE.!$A$1:$T$878,9,FALSE)</f>
        <v>un año.</v>
      </c>
      <c r="J8" s="124" t="str">
        <f>VLOOKUP(A8,BASE.!$A$1:$T$878,10,FALSE)</f>
        <v>04 de enero de 2020</v>
      </c>
      <c r="K8" s="124" t="str">
        <f>VLOOKUP(A8,BASE.!$A$1:$T$878,11,FALSE)</f>
        <v>Jenaro Segundo Bahamondes Urrutia      Poder especial: Claudio Bhamondes Sobarzo, RUT N 13.322.314-2 (Director Hogar El Alba)</v>
      </c>
      <c r="L8" s="124" t="str">
        <f>VLOOKUP(A8,BASE.!$A$1:$T$878,12,FALSE)</f>
        <v xml:space="preserve">Los Carrera Nº 429, comuna y ciudad de Osorno,  
</v>
      </c>
      <c r="M8" s="124" t="str">
        <f>VLOOKUP(A8,BASE.!$A$1:$T$878,13,FALSE)</f>
        <v>X</v>
      </c>
      <c r="N8" s="124" t="str">
        <f>VLOOKUP(A8,BASE.!$A$1:$T$878,14,FALSE)</f>
        <v xml:space="preserve"> Osorno</v>
      </c>
      <c r="O8" s="124" t="str">
        <f>VLOOKUP(A8,BASE.!$A$1:$T$878,15,FALSE)</f>
        <v>Teléfonos: (064) 234867 – 233314</v>
      </c>
      <c r="P8" s="124" t="str">
        <f>VLOOKUP(A8,BASE.!$A$1:$T$878,16,FALSE)</f>
        <v>albahogar@yahoo.es</v>
      </c>
      <c r="Q8" s="185">
        <f>VLOOKUP(A8,BASE.!$A$1:$T$878,17,FALSE)</f>
        <v>0</v>
      </c>
      <c r="R8" s="124" t="str">
        <f>VLOOKUP(A8,BASE.!$A$1:$T$878,18,FALSE)</f>
        <v xml:space="preserve">93401: Instituciones de Asistencia Social.
</v>
      </c>
      <c r="S8" s="124" t="str">
        <f>VLOOKUP(A8,BASE.!$A$1:$T$878,19,FALSE)</f>
        <v>Se acompaña antecedentes Financieros correspondiente al año 2019, aprobados por USUFI</v>
      </c>
      <c r="T8" s="182">
        <f>VLOOKUP(A8,BASE.!$A$1:$T$878,20,FALSE)</f>
        <v>37970</v>
      </c>
      <c r="U8" s="124">
        <v>150</v>
      </c>
      <c r="V8" s="181">
        <v>42377299</v>
      </c>
      <c r="W8" s="181">
        <v>81657156</v>
      </c>
      <c r="X8" s="183">
        <v>44255</v>
      </c>
      <c r="Y8" s="166" t="s">
        <v>7879</v>
      </c>
      <c r="Z8" s="166" t="s">
        <v>7880</v>
      </c>
      <c r="AA8" s="124" t="s">
        <v>7881</v>
      </c>
    </row>
    <row r="9" spans="1:27" x14ac:dyDescent="0.2">
      <c r="A9" s="124">
        <v>225</v>
      </c>
      <c r="B9" s="124" t="s">
        <v>8257</v>
      </c>
      <c r="C9" s="185">
        <v>704164009</v>
      </c>
      <c r="D9" s="124" t="str">
        <f>VLOOKUP(A9,BASE.!$A$1:$T$878,4,FALSE)</f>
        <v>Corporación de Derecho Privado</v>
      </c>
      <c r="E9" s="124" t="str">
        <f>VLOOKUP(A9,BASE.!$A$1:$T$878,5,FALSE)</f>
        <v>Otorgado por Decreto Supremo Nº 1577, de 21 de agosto 1969, del Ministerio de Justicia.</v>
      </c>
      <c r="F9" s="124" t="str">
        <f>VLOOKUP(A9,BASE.!$A$1:$T$878,6,FALSE)</f>
        <v xml:space="preserve">Certificado de Vigencia de Persona Jurídica Sin Fines de Lucro Folio N° 500356045987, emitido con 13 de noviembre de 2020, por el Servicio de Registro Civil e Identificación.
</v>
      </c>
      <c r="G9" s="124" t="str">
        <f>VLOOKUP(A9,BASE.!$A$1:$T$878,7,FALSE)</f>
        <v>Otorgado por Decreto Supremo Nº 1577, de 21 de agosto 1969, del Ministerio de Justicia.</v>
      </c>
      <c r="H9" s="124" t="str">
        <f>VLOOKUP(A9,BASE.!$A$1:$T$878,8,FALSE)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v>
      </c>
      <c r="I9" s="124" t="str">
        <f>VLOOKUP(A9,BASE.!$A$1:$T$878,9,FALSE)</f>
        <v>: Durarán 2 años en sus cargos, renovándose por mitades cada año.</v>
      </c>
      <c r="J9" s="124" t="str">
        <f>VLOOKUP(A9,BASE.!$A$1:$T$878,10,FALSE)</f>
        <v>Del 04.04.2019. Acompaña Ley N° 21.239, que prorroga mandatos a directores por COVI 19.</v>
      </c>
      <c r="K9" s="124" t="str">
        <f>VLOOKUP(A9,BASE.!$A$1:$T$878,11,FALSE)</f>
        <v xml:space="preserve">Presidente: Karen Gallardo Barraza, 
En su ausencia, Roberto Rondon Villegas,  (Vice Presidente Primero)
Director Ejecutivo: 
Osvaldo Jesús Gallardo Gallardo, </v>
      </c>
      <c r="L9" s="124" t="str">
        <f>VLOOKUP(A9,BASE.!$A$1:$T$878,12,FALSE)</f>
        <v xml:space="preserve">Copiapó Nº595, Antofagasta.
</v>
      </c>
      <c r="M9" s="124" t="str">
        <f>VLOOKUP(A9,BASE.!$A$1:$T$878,13,FALSE)</f>
        <v>II</v>
      </c>
      <c r="N9" s="124" t="str">
        <f>VLOOKUP(A9,BASE.!$A$1:$T$878,14,FALSE)</f>
        <v>Copiapó</v>
      </c>
      <c r="O9" s="124" t="str">
        <f>VLOOKUP(A9,BASE.!$A$1:$T$878,15,FALSE)</f>
        <v xml:space="preserve">(55) 263040 </v>
      </c>
      <c r="P9" s="124">
        <f>VLOOKUP(A9,BASE.!$A$1:$T$878,16,FALSE)</f>
        <v>0</v>
      </c>
      <c r="Q9" s="185">
        <f>VLOOKUP(A9,BASE.!$A$1:$T$878,17,FALSE)</f>
        <v>0</v>
      </c>
      <c r="R9" s="124" t="str">
        <f>VLOOKUP(A9,BASE.!$A$1:$T$878,18,FALSE)</f>
        <v>93509: Otras asociaciones.</v>
      </c>
      <c r="S9" s="124" t="str">
        <f>VLOOKUP(A9,BASE.!$A$1:$T$878,19,FALSE)</f>
        <v>Antecedentes financieros correspondientes al año 2019, aprobados por el Subdepartamento de Supervisión Financiera.</v>
      </c>
      <c r="T9" s="182">
        <f>VLOOKUP(A9,BASE.!$A$1:$T$878,20,FALSE)</f>
        <v>37970</v>
      </c>
      <c r="U9" s="124">
        <v>225</v>
      </c>
      <c r="V9" s="181">
        <v>7811789</v>
      </c>
      <c r="W9" s="181">
        <v>15623578</v>
      </c>
      <c r="X9" s="183">
        <v>44255</v>
      </c>
      <c r="Y9" s="166" t="s">
        <v>7879</v>
      </c>
      <c r="Z9" s="166" t="s">
        <v>7880</v>
      </c>
      <c r="AA9" s="124" t="s">
        <v>7882</v>
      </c>
    </row>
    <row r="10" spans="1:27" x14ac:dyDescent="0.2">
      <c r="A10" s="124">
        <v>225</v>
      </c>
      <c r="B10" s="124" t="s">
        <v>8257</v>
      </c>
      <c r="C10" s="185">
        <v>704164009</v>
      </c>
      <c r="D10" s="124" t="str">
        <f>VLOOKUP(A10,BASE.!$A$1:$T$878,4,FALSE)</f>
        <v>Corporación de Derecho Privado</v>
      </c>
      <c r="E10" s="124" t="str">
        <f>VLOOKUP(A10,BASE.!$A$1:$T$878,5,FALSE)</f>
        <v>Otorgado por Decreto Supremo Nº 1577, de 21 de agosto 1969, del Ministerio de Justicia.</v>
      </c>
      <c r="F10" s="124" t="str">
        <f>VLOOKUP(A10,BASE.!$A$1:$T$878,6,FALSE)</f>
        <v xml:space="preserve">Certificado de Vigencia de Persona Jurídica Sin Fines de Lucro Folio N° 500356045987, emitido con 13 de noviembre de 2020, por el Servicio de Registro Civil e Identificación.
</v>
      </c>
      <c r="G10" s="124" t="str">
        <f>VLOOKUP(A10,BASE.!$A$1:$T$878,7,FALSE)</f>
        <v>Otorgado por Decreto Supremo Nº 1577, de 21 de agosto 1969, del Ministerio de Justicia.</v>
      </c>
      <c r="H10" s="124" t="str">
        <f>VLOOKUP(A10,BASE.!$A$1:$T$878,8,FALSE)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v>
      </c>
      <c r="I10" s="124" t="str">
        <f>VLOOKUP(A10,BASE.!$A$1:$T$878,9,FALSE)</f>
        <v>: Durarán 2 años en sus cargos, renovándose por mitades cada año.</v>
      </c>
      <c r="J10" s="124" t="str">
        <f>VLOOKUP(A10,BASE.!$A$1:$T$878,10,FALSE)</f>
        <v>Del 04.04.2019. Acompaña Ley N° 21.239, que prorroga mandatos a directores por COVI 19.</v>
      </c>
      <c r="K10" s="124" t="str">
        <f>VLOOKUP(A10,BASE.!$A$1:$T$878,11,FALSE)</f>
        <v xml:space="preserve">Presidente: Karen Gallardo Barraza, 
En su ausencia, Roberto Rondon Villegas,  (Vice Presidente Primero)
Director Ejecutivo: 
Osvaldo Jesús Gallardo Gallardo, </v>
      </c>
      <c r="L10" s="124" t="str">
        <f>VLOOKUP(A10,BASE.!$A$1:$T$878,12,FALSE)</f>
        <v xml:space="preserve">Copiapó Nº595, Antofagasta.
</v>
      </c>
      <c r="M10" s="124" t="str">
        <f>VLOOKUP(A10,BASE.!$A$1:$T$878,13,FALSE)</f>
        <v>II</v>
      </c>
      <c r="N10" s="124" t="str">
        <f>VLOOKUP(A10,BASE.!$A$1:$T$878,14,FALSE)</f>
        <v>Copiapó</v>
      </c>
      <c r="O10" s="124" t="str">
        <f>VLOOKUP(A10,BASE.!$A$1:$T$878,15,FALSE)</f>
        <v xml:space="preserve">(55) 263040 </v>
      </c>
      <c r="P10" s="124">
        <f>VLOOKUP(A10,BASE.!$A$1:$T$878,16,FALSE)</f>
        <v>0</v>
      </c>
      <c r="Q10" s="185">
        <f>VLOOKUP(A10,BASE.!$A$1:$T$878,17,FALSE)</f>
        <v>0</v>
      </c>
      <c r="R10" s="124" t="str">
        <f>VLOOKUP(A10,BASE.!$A$1:$T$878,18,FALSE)</f>
        <v>93509: Otras asociaciones.</v>
      </c>
      <c r="S10" s="124" t="str">
        <f>VLOOKUP(A10,BASE.!$A$1:$T$878,19,FALSE)</f>
        <v>Antecedentes financieros correspondientes al año 2019, aprobados por el Subdepartamento de Supervisión Financiera.</v>
      </c>
      <c r="T10" s="182">
        <f>VLOOKUP(A10,BASE.!$A$1:$T$878,20,FALSE)</f>
        <v>37970</v>
      </c>
      <c r="U10" s="124">
        <v>225</v>
      </c>
      <c r="V10" s="181">
        <v>3958635</v>
      </c>
      <c r="W10" s="181">
        <v>8109475</v>
      </c>
      <c r="X10" s="183">
        <v>44255</v>
      </c>
      <c r="Y10" s="166" t="s">
        <v>7879</v>
      </c>
      <c r="Z10" s="166" t="s">
        <v>7880</v>
      </c>
      <c r="AA10" s="124" t="s">
        <v>7883</v>
      </c>
    </row>
    <row r="11" spans="1:27" x14ac:dyDescent="0.2">
      <c r="A11" s="124">
        <v>250</v>
      </c>
      <c r="B11" s="124" t="s">
        <v>8258</v>
      </c>
      <c r="C11" s="185">
        <v>818329008</v>
      </c>
      <c r="D11" s="124" t="str">
        <f>VLOOKUP(A11,BASE.!$A$1:$T$878,4,FALSE)</f>
        <v>Corporación de Derecho Privado.</v>
      </c>
      <c r="E11" s="124" t="str">
        <f>VLOOKUP(A11,BASE.!$A$1:$T$878,5,FALSE)</f>
        <v xml:space="preserve">Otorgado por Decreto Supremo Nº 17755, de fecha 18 de octubre de 1915, por el Ministerio de Justicia.  </v>
      </c>
      <c r="F11" s="124" t="str">
        <f>VLOOKUP(A11,BASE.!$A$1:$T$878,6,FALSE)</f>
        <v>Certificado de vigencia de persona jurídica sin fines de lucro, folio N° 5500343029755, emitido por el Servicio de Registro Civil e Identificación, con fecha 28 de agosto de 2020.</v>
      </c>
      <c r="G11" s="124" t="str">
        <f>VLOOKUP(A11,BASE.!$A$1:$T$878,7,FALSE)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1" s="124" t="str">
        <f>VLOOKUP(A11,BASE.!$A$1:$T$878,8,FALSE)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1" s="124" t="str">
        <f>VLOOKUP(A11,BASE.!$A$1:$T$878,9,FALSE)</f>
        <v xml:space="preserve">Los directores duran tres años en sus cargos, pudiendo ser reelegidos por una sola vez y se renuevan anualmente por terceras partes.
</v>
      </c>
      <c r="J11" s="124" t="str">
        <f>VLOOKUP(A11,BASE.!$A$1:$T$878,10,FALSE)</f>
        <v xml:space="preserve">Ultimo Directorio que consta escritura pública: Del período 2019-2020. 
</v>
      </c>
      <c r="K11" s="124" t="str">
        <f>VLOOKUP(A11,BASE.!$A$1:$T$878,11,FALSE)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1" s="124" t="str">
        <f>VLOOKUP(A11,BASE.!$A$1:$T$878,12,FALSE)</f>
        <v xml:space="preserve">Blanco Nº1117, Valparaíso.Blanco N° 1117, Valparaíso, Región de Valparaíso. 
</v>
      </c>
      <c r="M11" s="124" t="str">
        <f>VLOOKUP(A11,BASE.!$A$1:$T$878,13,FALSE)</f>
        <v>V</v>
      </c>
      <c r="N11" s="124" t="str">
        <f>VLOOKUP(A11,BASE.!$A$1:$T$878,14,FALSE)</f>
        <v>Valparaíso</v>
      </c>
      <c r="O11" s="124" t="str">
        <f>VLOOKUP(A11,BASE.!$A$1:$T$878,15,FALSE)</f>
        <v>(32) 2156900</v>
      </c>
      <c r="P11" s="124" t="str">
        <f>VLOOKUP(A11,BASE.!$A$1:$T$878,16,FALSE)</f>
        <v xml:space="preserve">acjvalpo@gmail.com
</v>
      </c>
      <c r="Q11" s="185">
        <f>VLOOKUP(A11,BASE.!$A$1:$T$878,17,FALSE)</f>
        <v>0</v>
      </c>
      <c r="R11" s="124">
        <f>VLOOKUP(A11,BASE.!$A$1:$T$878,18,FALSE)</f>
        <v>93401</v>
      </c>
      <c r="S11" s="124" t="str">
        <f>VLOOKUP(A11,BASE.!$A$1:$T$878,19,FALSE)</f>
        <v xml:space="preserve">Certificado de Antecedentes Financieros, correspondientes al año 2019, aprobados por el Subdepartamento de Supervisión Financiera Nacional.                                                                                                                                                                                                                                                                                                                                                                                                                                                                                                                                                                                                                                                                                                                                                                                                                                                                                                                                                                                                                                                                                      
</v>
      </c>
      <c r="T11" s="182">
        <f>VLOOKUP(A11,BASE.!$A$1:$T$878,20,FALSE)</f>
        <v>37970</v>
      </c>
      <c r="U11" s="124">
        <v>250</v>
      </c>
      <c r="V11" s="181">
        <v>5074077</v>
      </c>
      <c r="W11" s="181">
        <v>10538467</v>
      </c>
      <c r="X11" s="183">
        <v>44255</v>
      </c>
      <c r="Y11" s="166" t="s">
        <v>7879</v>
      </c>
      <c r="Z11" s="166" t="s">
        <v>7880</v>
      </c>
      <c r="AA11" s="124" t="s">
        <v>7884</v>
      </c>
    </row>
    <row r="12" spans="1:27" x14ac:dyDescent="0.2">
      <c r="A12" s="124">
        <v>250</v>
      </c>
      <c r="B12" s="124" t="s">
        <v>8258</v>
      </c>
      <c r="C12" s="185">
        <v>818329008</v>
      </c>
      <c r="D12" s="124" t="str">
        <f>VLOOKUP(A12,BASE.!$A$1:$T$878,4,FALSE)</f>
        <v>Corporación de Derecho Privado.</v>
      </c>
      <c r="E12" s="124" t="str">
        <f>VLOOKUP(A12,BASE.!$A$1:$T$878,5,FALSE)</f>
        <v xml:space="preserve">Otorgado por Decreto Supremo Nº 17755, de fecha 18 de octubre de 1915, por el Ministerio de Justicia.  </v>
      </c>
      <c r="F12" s="124" t="str">
        <f>VLOOKUP(A12,BASE.!$A$1:$T$878,6,FALSE)</f>
        <v>Certificado de vigencia de persona jurídica sin fines de lucro, folio N° 5500343029755, emitido por el Servicio de Registro Civil e Identificación, con fecha 28 de agosto de 2020.</v>
      </c>
      <c r="G12" s="124" t="str">
        <f>VLOOKUP(A12,BASE.!$A$1:$T$878,7,FALSE)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2" s="124" t="str">
        <f>VLOOKUP(A12,BASE.!$A$1:$T$878,8,FALSE)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2" s="124" t="str">
        <f>VLOOKUP(A12,BASE.!$A$1:$T$878,9,FALSE)</f>
        <v xml:space="preserve">Los directores duran tres años en sus cargos, pudiendo ser reelegidos por una sola vez y se renuevan anualmente por terceras partes.
</v>
      </c>
      <c r="J12" s="124" t="str">
        <f>VLOOKUP(A12,BASE.!$A$1:$T$878,10,FALSE)</f>
        <v xml:space="preserve">Ultimo Directorio que consta escritura pública: Del período 2019-2020. 
</v>
      </c>
      <c r="K12" s="124" t="str">
        <f>VLOOKUP(A12,BASE.!$A$1:$T$878,11,FALSE)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2" s="124" t="str">
        <f>VLOOKUP(A12,BASE.!$A$1:$T$878,12,FALSE)</f>
        <v xml:space="preserve">Blanco Nº1117, Valparaíso.Blanco N° 1117, Valparaíso, Región de Valparaíso. 
</v>
      </c>
      <c r="M12" s="124" t="str">
        <f>VLOOKUP(A12,BASE.!$A$1:$T$878,13,FALSE)</f>
        <v>V</v>
      </c>
      <c r="N12" s="124" t="str">
        <f>VLOOKUP(A12,BASE.!$A$1:$T$878,14,FALSE)</f>
        <v>Valparaíso</v>
      </c>
      <c r="O12" s="124" t="str">
        <f>VLOOKUP(A12,BASE.!$A$1:$T$878,15,FALSE)</f>
        <v>(32) 2156900</v>
      </c>
      <c r="P12" s="124" t="str">
        <f>VLOOKUP(A12,BASE.!$A$1:$T$878,16,FALSE)</f>
        <v xml:space="preserve">acjvalpo@gmail.com
</v>
      </c>
      <c r="Q12" s="185">
        <f>VLOOKUP(A12,BASE.!$A$1:$T$878,17,FALSE)</f>
        <v>0</v>
      </c>
      <c r="R12" s="124">
        <f>VLOOKUP(A12,BASE.!$A$1:$T$878,18,FALSE)</f>
        <v>93401</v>
      </c>
      <c r="S12" s="124" t="str">
        <f>VLOOKUP(A12,BASE.!$A$1:$T$878,19,FALSE)</f>
        <v xml:space="preserve">Certificado de Antecedentes Financieros, correspondientes al año 2019, aprobados por el Subdepartamento de Supervisión Financiera Nacional.                                                                                                                                                                                                                                                                                                                                                                                                                                                                                                                                                                                                                                                                                                                                                                                                                                                                                                                                                                                                                                                                                      
</v>
      </c>
      <c r="T12" s="182">
        <f>VLOOKUP(A12,BASE.!$A$1:$T$878,20,FALSE)</f>
        <v>37970</v>
      </c>
      <c r="U12" s="124">
        <v>250</v>
      </c>
      <c r="V12" s="181">
        <v>16552986</v>
      </c>
      <c r="W12" s="181">
        <v>32400167</v>
      </c>
      <c r="X12" s="183">
        <v>44255</v>
      </c>
      <c r="Y12" s="166" t="s">
        <v>7879</v>
      </c>
      <c r="Z12" s="166" t="s">
        <v>7880</v>
      </c>
      <c r="AA12" s="124" t="s">
        <v>7885</v>
      </c>
    </row>
    <row r="13" spans="1:27" x14ac:dyDescent="0.2">
      <c r="A13" s="124">
        <v>250</v>
      </c>
      <c r="B13" s="124" t="s">
        <v>8258</v>
      </c>
      <c r="C13" s="185">
        <v>818329008</v>
      </c>
      <c r="D13" s="124" t="str">
        <f>VLOOKUP(A13,BASE.!$A$1:$T$878,4,FALSE)</f>
        <v>Corporación de Derecho Privado.</v>
      </c>
      <c r="E13" s="124" t="str">
        <f>VLOOKUP(A13,BASE.!$A$1:$T$878,5,FALSE)</f>
        <v xml:space="preserve">Otorgado por Decreto Supremo Nº 17755, de fecha 18 de octubre de 1915, por el Ministerio de Justicia.  </v>
      </c>
      <c r="F13" s="124" t="str">
        <f>VLOOKUP(A13,BASE.!$A$1:$T$878,6,FALSE)</f>
        <v>Certificado de vigencia de persona jurídica sin fines de lucro, folio N° 5500343029755, emitido por el Servicio de Registro Civil e Identificación, con fecha 28 de agosto de 2020.</v>
      </c>
      <c r="G13" s="124" t="str">
        <f>VLOOKUP(A13,BASE.!$A$1:$T$878,7,FALSE)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3" s="124" t="str">
        <f>VLOOKUP(A13,BASE.!$A$1:$T$878,8,FALSE)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3" s="124" t="str">
        <f>VLOOKUP(A13,BASE.!$A$1:$T$878,9,FALSE)</f>
        <v xml:space="preserve">Los directores duran tres años en sus cargos, pudiendo ser reelegidos por una sola vez y se renuevan anualmente por terceras partes.
</v>
      </c>
      <c r="J13" s="124" t="str">
        <f>VLOOKUP(A13,BASE.!$A$1:$T$878,10,FALSE)</f>
        <v xml:space="preserve">Ultimo Directorio que consta escritura pública: Del período 2019-2020. 
</v>
      </c>
      <c r="K13" s="124" t="str">
        <f>VLOOKUP(A13,BASE.!$A$1:$T$878,11,FALSE)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3" s="124" t="str">
        <f>VLOOKUP(A13,BASE.!$A$1:$T$878,12,FALSE)</f>
        <v xml:space="preserve">Blanco Nº1117, Valparaíso.Blanco N° 1117, Valparaíso, Región de Valparaíso. 
</v>
      </c>
      <c r="M13" s="124" t="str">
        <f>VLOOKUP(A13,BASE.!$A$1:$T$878,13,FALSE)</f>
        <v>V</v>
      </c>
      <c r="N13" s="124" t="str">
        <f>VLOOKUP(A13,BASE.!$A$1:$T$878,14,FALSE)</f>
        <v>Valparaíso</v>
      </c>
      <c r="O13" s="124" t="str">
        <f>VLOOKUP(A13,BASE.!$A$1:$T$878,15,FALSE)</f>
        <v>(32) 2156900</v>
      </c>
      <c r="P13" s="124" t="str">
        <f>VLOOKUP(A13,BASE.!$A$1:$T$878,16,FALSE)</f>
        <v xml:space="preserve">acjvalpo@gmail.com
</v>
      </c>
      <c r="Q13" s="185">
        <f>VLOOKUP(A13,BASE.!$A$1:$T$878,17,FALSE)</f>
        <v>0</v>
      </c>
      <c r="R13" s="124">
        <f>VLOOKUP(A13,BASE.!$A$1:$T$878,18,FALSE)</f>
        <v>93401</v>
      </c>
      <c r="S13" s="124" t="str">
        <f>VLOOKUP(A13,BASE.!$A$1:$T$878,19,FALSE)</f>
        <v xml:space="preserve">Certificado de Antecedentes Financieros, correspondientes al año 2019, aprobados por el Subdepartamento de Supervisión Financiera Nacional.                                                                                                                                                                                                                                                                                                                                                                                                                                                                                                                                                                                                                                                                                                                                                                                                                                                                                                                                                                                                                                                                                      
</v>
      </c>
      <c r="T13" s="182">
        <f>VLOOKUP(A13,BASE.!$A$1:$T$878,20,FALSE)</f>
        <v>37970</v>
      </c>
      <c r="U13" s="124">
        <v>250</v>
      </c>
      <c r="V13" s="181">
        <v>929236</v>
      </c>
      <c r="W13" s="181">
        <v>1725724</v>
      </c>
      <c r="X13" s="183">
        <v>44255</v>
      </c>
      <c r="Y13" s="166" t="s">
        <v>7879</v>
      </c>
      <c r="Z13" s="166" t="s">
        <v>7880</v>
      </c>
      <c r="AA13" s="124" t="s">
        <v>7886</v>
      </c>
    </row>
    <row r="14" spans="1:27" x14ac:dyDescent="0.2">
      <c r="A14" s="124">
        <v>250</v>
      </c>
      <c r="B14" s="124" t="s">
        <v>8258</v>
      </c>
      <c r="C14" s="185">
        <v>818329008</v>
      </c>
      <c r="D14" s="124" t="str">
        <f>VLOOKUP(A14,BASE.!$A$1:$T$878,4,FALSE)</f>
        <v>Corporación de Derecho Privado.</v>
      </c>
      <c r="E14" s="124" t="str">
        <f>VLOOKUP(A14,BASE.!$A$1:$T$878,5,FALSE)</f>
        <v xml:space="preserve">Otorgado por Decreto Supremo Nº 17755, de fecha 18 de octubre de 1915, por el Ministerio de Justicia.  </v>
      </c>
      <c r="F14" s="124" t="str">
        <f>VLOOKUP(A14,BASE.!$A$1:$T$878,6,FALSE)</f>
        <v>Certificado de vigencia de persona jurídica sin fines de lucro, folio N° 5500343029755, emitido por el Servicio de Registro Civil e Identificación, con fecha 28 de agosto de 2020.</v>
      </c>
      <c r="G14" s="124" t="str">
        <f>VLOOKUP(A14,BASE.!$A$1:$T$878,7,FALSE)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4" s="124" t="str">
        <f>VLOOKUP(A14,BASE.!$A$1:$T$878,8,FALSE)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4" s="124" t="str">
        <f>VLOOKUP(A14,BASE.!$A$1:$T$878,9,FALSE)</f>
        <v xml:space="preserve">Los directores duran tres años en sus cargos, pudiendo ser reelegidos por una sola vez y se renuevan anualmente por terceras partes.
</v>
      </c>
      <c r="J14" s="124" t="str">
        <f>VLOOKUP(A14,BASE.!$A$1:$T$878,10,FALSE)</f>
        <v xml:space="preserve">Ultimo Directorio que consta escritura pública: Del período 2019-2020. 
</v>
      </c>
      <c r="K14" s="124" t="str">
        <f>VLOOKUP(A14,BASE.!$A$1:$T$878,11,FALSE)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4" s="124" t="str">
        <f>VLOOKUP(A14,BASE.!$A$1:$T$878,12,FALSE)</f>
        <v xml:space="preserve">Blanco Nº1117, Valparaíso.Blanco N° 1117, Valparaíso, Región de Valparaíso. 
</v>
      </c>
      <c r="M14" s="124" t="str">
        <f>VLOOKUP(A14,BASE.!$A$1:$T$878,13,FALSE)</f>
        <v>V</v>
      </c>
      <c r="N14" s="124" t="str">
        <f>VLOOKUP(A14,BASE.!$A$1:$T$878,14,FALSE)</f>
        <v>Valparaíso</v>
      </c>
      <c r="O14" s="124" t="str">
        <f>VLOOKUP(A14,BASE.!$A$1:$T$878,15,FALSE)</f>
        <v>(32) 2156900</v>
      </c>
      <c r="P14" s="124" t="str">
        <f>VLOOKUP(A14,BASE.!$A$1:$T$878,16,FALSE)</f>
        <v xml:space="preserve">acjvalpo@gmail.com
</v>
      </c>
      <c r="Q14" s="185">
        <f>VLOOKUP(A14,BASE.!$A$1:$T$878,17,FALSE)</f>
        <v>0</v>
      </c>
      <c r="R14" s="124">
        <f>VLOOKUP(A14,BASE.!$A$1:$T$878,18,FALSE)</f>
        <v>93401</v>
      </c>
      <c r="S14" s="124" t="str">
        <f>VLOOKUP(A14,BASE.!$A$1:$T$878,19,FALSE)</f>
        <v xml:space="preserve">Certificado de Antecedentes Financieros, correspondientes al año 2019, aprobados por el Subdepartamento de Supervisión Financiera Nacional.                                                                                                                                                                                                                                                                                                                                                                                                                                                                                                                                                                                                                                                                                                                                                                                                                                                                                                                                                                                                                                                                                      
</v>
      </c>
      <c r="T14" s="182">
        <f>VLOOKUP(A14,BASE.!$A$1:$T$878,20,FALSE)</f>
        <v>37970</v>
      </c>
      <c r="U14" s="124">
        <v>250</v>
      </c>
      <c r="V14" s="181">
        <v>9276500</v>
      </c>
      <c r="W14" s="181">
        <v>18982620</v>
      </c>
      <c r="X14" s="183">
        <v>44255</v>
      </c>
      <c r="Y14" s="166" t="s">
        <v>7879</v>
      </c>
      <c r="Z14" s="166" t="s">
        <v>7880</v>
      </c>
      <c r="AA14" s="124" t="s">
        <v>7887</v>
      </c>
    </row>
    <row r="15" spans="1:27" x14ac:dyDescent="0.2">
      <c r="A15" s="124">
        <v>250</v>
      </c>
      <c r="B15" s="124" t="s">
        <v>8258</v>
      </c>
      <c r="C15" s="185">
        <v>818329008</v>
      </c>
      <c r="D15" s="124" t="str">
        <f>VLOOKUP(A15,BASE.!$A$1:$T$878,4,FALSE)</f>
        <v>Corporación de Derecho Privado.</v>
      </c>
      <c r="E15" s="124" t="str">
        <f>VLOOKUP(A15,BASE.!$A$1:$T$878,5,FALSE)</f>
        <v xml:space="preserve">Otorgado por Decreto Supremo Nº 17755, de fecha 18 de octubre de 1915, por el Ministerio de Justicia.  </v>
      </c>
      <c r="F15" s="124" t="str">
        <f>VLOOKUP(A15,BASE.!$A$1:$T$878,6,FALSE)</f>
        <v>Certificado de vigencia de persona jurídica sin fines de lucro, folio N° 5500343029755, emitido por el Servicio de Registro Civil e Identificación, con fecha 28 de agosto de 2020.</v>
      </c>
      <c r="G15" s="124" t="str">
        <f>VLOOKUP(A15,BASE.!$A$1:$T$878,7,FALSE)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5" s="124" t="str">
        <f>VLOOKUP(A15,BASE.!$A$1:$T$878,8,FALSE)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5" s="124" t="str">
        <f>VLOOKUP(A15,BASE.!$A$1:$T$878,9,FALSE)</f>
        <v xml:space="preserve">Los directores duran tres años en sus cargos, pudiendo ser reelegidos por una sola vez y se renuevan anualmente por terceras partes.
</v>
      </c>
      <c r="J15" s="124" t="str">
        <f>VLOOKUP(A15,BASE.!$A$1:$T$878,10,FALSE)</f>
        <v xml:space="preserve">Ultimo Directorio que consta escritura pública: Del período 2019-2020. 
</v>
      </c>
      <c r="K15" s="124" t="str">
        <f>VLOOKUP(A15,BASE.!$A$1:$T$878,11,FALSE)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5" s="124" t="str">
        <f>VLOOKUP(A15,BASE.!$A$1:$T$878,12,FALSE)</f>
        <v xml:space="preserve">Blanco Nº1117, Valparaíso.Blanco N° 1117, Valparaíso, Región de Valparaíso. 
</v>
      </c>
      <c r="M15" s="124" t="str">
        <f>VLOOKUP(A15,BASE.!$A$1:$T$878,13,FALSE)</f>
        <v>V</v>
      </c>
      <c r="N15" s="124" t="str">
        <f>VLOOKUP(A15,BASE.!$A$1:$T$878,14,FALSE)</f>
        <v>Valparaíso</v>
      </c>
      <c r="O15" s="124" t="str">
        <f>VLOOKUP(A15,BASE.!$A$1:$T$878,15,FALSE)</f>
        <v>(32) 2156900</v>
      </c>
      <c r="P15" s="124" t="str">
        <f>VLOOKUP(A15,BASE.!$A$1:$T$878,16,FALSE)</f>
        <v xml:space="preserve">acjvalpo@gmail.com
</v>
      </c>
      <c r="Q15" s="185">
        <f>VLOOKUP(A15,BASE.!$A$1:$T$878,17,FALSE)</f>
        <v>0</v>
      </c>
      <c r="R15" s="124">
        <f>VLOOKUP(A15,BASE.!$A$1:$T$878,18,FALSE)</f>
        <v>93401</v>
      </c>
      <c r="S15" s="124" t="str">
        <f>VLOOKUP(A15,BASE.!$A$1:$T$878,19,FALSE)</f>
        <v xml:space="preserve">Certificado de Antecedentes Financieros, correspondientes al año 2019, aprobados por el Subdepartamento de Supervisión Financiera Nacional.                                                                                                                                                                                                                                                                                                                                                                                                                                                                                                                                                                                                                                                                                                                                                                                                                                                                                                                                                                                                                                                                                      
</v>
      </c>
      <c r="T15" s="182">
        <f>VLOOKUP(A15,BASE.!$A$1:$T$878,20,FALSE)</f>
        <v>37970</v>
      </c>
      <c r="U15" s="124">
        <v>250</v>
      </c>
      <c r="V15" s="181">
        <v>69158432</v>
      </c>
      <c r="W15" s="181">
        <v>139719124</v>
      </c>
      <c r="X15" s="183">
        <v>44255</v>
      </c>
      <c r="Y15" s="166" t="s">
        <v>7879</v>
      </c>
      <c r="Z15" s="166" t="s">
        <v>7880</v>
      </c>
      <c r="AA15" s="124" t="s">
        <v>7888</v>
      </c>
    </row>
    <row r="16" spans="1:27" x14ac:dyDescent="0.2">
      <c r="A16" s="124">
        <v>250</v>
      </c>
      <c r="B16" s="124" t="s">
        <v>8258</v>
      </c>
      <c r="C16" s="185">
        <v>818329008</v>
      </c>
      <c r="D16" s="124" t="str">
        <f>VLOOKUP(A16,BASE.!$A$1:$T$878,4,FALSE)</f>
        <v>Corporación de Derecho Privado.</v>
      </c>
      <c r="E16" s="124" t="str">
        <f>VLOOKUP(A16,BASE.!$A$1:$T$878,5,FALSE)</f>
        <v xml:space="preserve">Otorgado por Decreto Supremo Nº 17755, de fecha 18 de octubre de 1915, por el Ministerio de Justicia.  </v>
      </c>
      <c r="F16" s="124" t="str">
        <f>VLOOKUP(A16,BASE.!$A$1:$T$878,6,FALSE)</f>
        <v>Certificado de vigencia de persona jurídica sin fines de lucro, folio N° 5500343029755, emitido por el Servicio de Registro Civil e Identificación, con fecha 28 de agosto de 2020.</v>
      </c>
      <c r="G16" s="124" t="str">
        <f>VLOOKUP(A16,BASE.!$A$1:$T$878,7,FALSE)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6" s="124" t="str">
        <f>VLOOKUP(A16,BASE.!$A$1:$T$878,8,FALSE)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6" s="124" t="str">
        <f>VLOOKUP(A16,BASE.!$A$1:$T$878,9,FALSE)</f>
        <v xml:space="preserve">Los directores duran tres años en sus cargos, pudiendo ser reelegidos por una sola vez y se renuevan anualmente por terceras partes.
</v>
      </c>
      <c r="J16" s="124" t="str">
        <f>VLOOKUP(A16,BASE.!$A$1:$T$878,10,FALSE)</f>
        <v xml:space="preserve">Ultimo Directorio que consta escritura pública: Del período 2019-2020. 
</v>
      </c>
      <c r="K16" s="124" t="str">
        <f>VLOOKUP(A16,BASE.!$A$1:$T$878,11,FALSE)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6" s="124" t="str">
        <f>VLOOKUP(A16,BASE.!$A$1:$T$878,12,FALSE)</f>
        <v xml:space="preserve">Blanco Nº1117, Valparaíso.Blanco N° 1117, Valparaíso, Región de Valparaíso. 
</v>
      </c>
      <c r="M16" s="124" t="str">
        <f>VLOOKUP(A16,BASE.!$A$1:$T$878,13,FALSE)</f>
        <v>V</v>
      </c>
      <c r="N16" s="124" t="str">
        <f>VLOOKUP(A16,BASE.!$A$1:$T$878,14,FALSE)</f>
        <v>Valparaíso</v>
      </c>
      <c r="O16" s="124" t="str">
        <f>VLOOKUP(A16,BASE.!$A$1:$T$878,15,FALSE)</f>
        <v>(32) 2156900</v>
      </c>
      <c r="P16" s="124" t="str">
        <f>VLOOKUP(A16,BASE.!$A$1:$T$878,16,FALSE)</f>
        <v xml:space="preserve">acjvalpo@gmail.com
</v>
      </c>
      <c r="Q16" s="185">
        <f>VLOOKUP(A16,BASE.!$A$1:$T$878,17,FALSE)</f>
        <v>0</v>
      </c>
      <c r="R16" s="124">
        <f>VLOOKUP(A16,BASE.!$A$1:$T$878,18,FALSE)</f>
        <v>93401</v>
      </c>
      <c r="S16" s="124" t="str">
        <f>VLOOKUP(A16,BASE.!$A$1:$T$878,19,FALSE)</f>
        <v xml:space="preserve">Certificado de Antecedentes Financieros, correspondientes al año 2019, aprobados por el Subdepartamento de Supervisión Financiera Nacional.                                                                                                                                                                                                                                                                                                                                                                                                                                                                                                                                                                                                                                                                                                                                                                                                                                                                                                                                                                                                                                                                                      
</v>
      </c>
      <c r="T16" s="182">
        <f>VLOOKUP(A16,BASE.!$A$1:$T$878,20,FALSE)</f>
        <v>37970</v>
      </c>
      <c r="U16" s="124">
        <v>250</v>
      </c>
      <c r="V16" s="181">
        <v>37339426</v>
      </c>
      <c r="W16" s="181">
        <v>75139505</v>
      </c>
      <c r="X16" s="183">
        <v>44255</v>
      </c>
      <c r="Y16" s="166" t="s">
        <v>7879</v>
      </c>
      <c r="Z16" s="166" t="s">
        <v>7880</v>
      </c>
      <c r="AA16" s="124" t="s">
        <v>7889</v>
      </c>
    </row>
    <row r="17" spans="1:27" x14ac:dyDescent="0.2">
      <c r="A17" s="124">
        <v>400</v>
      </c>
      <c r="B17" s="124" t="s">
        <v>8259</v>
      </c>
      <c r="C17" s="185">
        <v>700134407</v>
      </c>
      <c r="D17" s="124" t="str">
        <f>VLOOKUP(A17,BASE.!$A$1:$T$878,4,FALSE)</f>
        <v>Corporación de Derecho Privado.</v>
      </c>
      <c r="E17" s="124" t="str">
        <f>VLOOKUP(A17,BASE.!$A$1:$T$878,5,FALSE)</f>
        <v xml:space="preserve">Otorgado por Decreto Supremo Nº1033, de fecha 22 de agosto de 1922, por el Ministerio de Justicia.  </v>
      </c>
      <c r="F17" s="124" t="str">
        <f>VLOOKUP(A17,BASE.!$A$1:$T$878,6,FALSE)</f>
        <v>Certificado de Vigencia de Persona Jurídica sin Fines de Lucro Folio N° 500237858010, de fecha 8 de julio de 2019, emitido por el Servicio de Registro Civil e Identificación.</v>
      </c>
      <c r="G17" s="124" t="str">
        <f>VLOOKUP(A17,BASE.!$A$1:$T$878,7,FALSE)</f>
        <v>Mantener, sostener o colaborar en el funcionamiento de internados para niños.</v>
      </c>
      <c r="H17" s="124" t="str">
        <f>VLOOKUP(A17,BASE.!$A$1:$T$878,8,FALSE)</f>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
      <c r="I17" s="124" t="str">
        <f>VLOOKUP(A17,BASE.!$A$1:$T$878,9,FALSE)</f>
        <v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v>
      </c>
      <c r="J17" s="124" t="str">
        <f>VLOOKUP(A17,BASE.!$A$1:$T$878,10,FALSE)</f>
        <v>Del 23 de abril de 2019 al 23 de abril de 2020</v>
      </c>
      <c r="K17" s="124" t="str">
        <f>VLOOKUP(A17,BASE.!$A$1:$T$878,11,FALSE)</f>
        <v xml:space="preserve">Carlos Alberto Ruiz Artigas, 
Mandato general otorgado a don Oscar Manzano Soko, 
El mandatario Oscar Manzano Soko, podrá delegar su  mandato con las mismas facultades a don Victor González Risopatrón. 
</v>
      </c>
      <c r="L17" s="124" t="str">
        <f>VLOOKUP(A17,BASE.!$A$1:$T$878,12,FALSE)</f>
        <v xml:space="preserve">Blanco Nº1623, oficina Nº403, Valparaíso.
</v>
      </c>
      <c r="M17" s="124" t="str">
        <f>VLOOKUP(A17,BASE.!$A$1:$T$878,13,FALSE)</f>
        <v>V</v>
      </c>
      <c r="N17" s="124" t="str">
        <f>VLOOKUP(A17,BASE.!$A$1:$T$878,14,FALSE)</f>
        <v>Valparaíso</v>
      </c>
      <c r="O17" s="124" t="str">
        <f>VLOOKUP(A17,BASE.!$A$1:$T$878,15,FALSE)</f>
        <v>32- 2541480</v>
      </c>
      <c r="P17" s="124" t="str">
        <f>VLOOKUP(A17,BASE.!$A$1:$T$878,16,FALSE)</f>
        <v xml:space="preserve">asistentegerencia@haprat.cl </v>
      </c>
      <c r="Q17" s="185">
        <f>VLOOKUP(A17,BASE.!$A$1:$T$878,17,FALSE)</f>
        <v>0</v>
      </c>
      <c r="R17" s="124">
        <f>VLOOKUP(A17,BASE.!$A$1:$T$878,18,FALSE)</f>
        <v>93401</v>
      </c>
      <c r="S17" s="124" t="str">
        <f>VLOOKUP(A17,BASE.!$A$1:$T$878,19,FALSE)</f>
        <v>Certificado de Antecedentes Financieros correspondiente al año 2019, aprobados por el Subdepartamento de Supervisión Financiera Nacional.</v>
      </c>
      <c r="T17" s="182">
        <f>VLOOKUP(A17,BASE.!$A$1:$T$878,20,FALSE)</f>
        <v>37970</v>
      </c>
      <c r="U17" s="124">
        <v>400</v>
      </c>
      <c r="V17" s="181">
        <v>28611504</v>
      </c>
      <c r="W17" s="181">
        <v>43251024</v>
      </c>
      <c r="X17" s="183">
        <v>44255</v>
      </c>
      <c r="Y17" s="166" t="s">
        <v>7879</v>
      </c>
      <c r="Z17" s="166" t="s">
        <v>7880</v>
      </c>
      <c r="AA17" s="124" t="s">
        <v>7888</v>
      </c>
    </row>
    <row r="18" spans="1:27" x14ac:dyDescent="0.2">
      <c r="A18" s="124">
        <v>1000</v>
      </c>
      <c r="B18" s="124" t="s">
        <v>8619</v>
      </c>
      <c r="C18" s="185">
        <v>703168000</v>
      </c>
      <c r="D18" s="124" t="str">
        <f>VLOOKUP(A18,BASE.!$A$1:$T$878,4,FALSE)</f>
        <v>Organización Religiosa</v>
      </c>
      <c r="E18" s="124" t="str">
        <f>VLOOKUP(A18,BASE.!$A$1:$T$878,5,FALSE)</f>
        <v>Decreto Supremo Nº 645, de fecha 14 de agosto de 1909, del Ministerio de Justicia</v>
      </c>
      <c r="F18" s="124" t="str">
        <f>VLOOKUP(A18,BASE.!$A$1:$T$878,6,FALSE)</f>
        <v>Indefinida. Consta en certificado S/N, de fecha 11 de octubre de 2011, del Secretario Canciller del Obispado de Temuco, don marcos Uribe Gutiérrez.</v>
      </c>
      <c r="G18" s="124" t="str">
        <f>VLOOKUP(A18,BASE.!$A$1:$T$878,7,FALSE)</f>
        <v>Actividades Religiosas.</v>
      </c>
      <c r="H18" s="124" t="str">
        <f>VLOOKUP(A18,BASE.!$A$1:$T$878,8,FALSE)</f>
        <v>no tiene</v>
      </c>
      <c r="I18" s="124" t="str">
        <f>VLOOKUP(A18,BASE.!$A$1:$T$878,9,FALSE)</f>
        <v>No tiene</v>
      </c>
      <c r="J18" s="124" t="str">
        <f>VLOOKUP(A18,BASE.!$A$1:$T$878,10,FALSE)</f>
        <v>No tiene</v>
      </c>
      <c r="K18" s="124" t="str">
        <f>VLOOKUP(A18,BASE.!$A$1:$T$878,11,FALSE)</f>
        <v xml:space="preserve">Hna. Rosa Rico Mendoza, RUN N° 14.615.041-1 
Superiora Provincial de la Provincia Latinoamericana
</v>
      </c>
      <c r="L18" s="124" t="str">
        <f>VLOOKUP(A18,BASE.!$A$1:$T$878,12,FALSE)</f>
        <v xml:space="preserve">Ignacio Carrera Pinto N° 1050, Población Los Trigales, Temuco, Región de La Araucanía.
</v>
      </c>
      <c r="M18" s="124" t="str">
        <f>VLOOKUP(A18,BASE.!$A$1:$T$878,13,FALSE)</f>
        <v>IX</v>
      </c>
      <c r="N18" s="124" t="str">
        <f>VLOOKUP(A18,BASE.!$A$1:$T$878,14,FALSE)</f>
        <v>temuco</v>
      </c>
      <c r="O18" s="124" t="str">
        <f>VLOOKUP(A18,BASE.!$A$1:$T$878,15,FALSE)</f>
        <v xml:space="preserve">Fono (45) 2861400
Cel 99317337
</v>
      </c>
      <c r="P18" s="124" t="str">
        <f>VLOOKUP(A18,BASE.!$A$1:$T$878,16,FALSE)</f>
        <v xml:space="preserve">rosarico56@hotmail.com      hogarwidmer@yahoo.es </v>
      </c>
      <c r="Q18" s="185">
        <f>VLOOKUP(A18,BASE.!$A$1:$T$878,17,FALSE)</f>
        <v>0</v>
      </c>
      <c r="R18" s="124">
        <f>VLOOKUP(A18,BASE.!$A$1:$T$878,18,FALSE)</f>
        <v>93910</v>
      </c>
      <c r="S18" s="124" t="str">
        <f>VLOOKUP(A18,BASE.!$A$1:$T$878,19,FALSE)</f>
        <v>Se acompaña Certificado de Antecedentes Financieros, correspondientes al año 2018, aprobados por el Subdepartamento de Supervisión Financiera Nacional</v>
      </c>
      <c r="T18" s="182">
        <f>VLOOKUP(A18,BASE.!$A$1:$T$878,20,FALSE)</f>
        <v>37970</v>
      </c>
      <c r="U18" s="124">
        <v>1000</v>
      </c>
      <c r="V18" s="181">
        <v>0</v>
      </c>
      <c r="W18" s="181">
        <v>0</v>
      </c>
      <c r="X18" s="183">
        <v>44255</v>
      </c>
      <c r="Y18" s="166" t="s">
        <v>7879</v>
      </c>
      <c r="Z18" s="166" t="s">
        <v>7880</v>
      </c>
      <c r="AA18" s="124" t="s">
        <v>7890</v>
      </c>
    </row>
    <row r="19" spans="1:27" x14ac:dyDescent="0.2">
      <c r="A19" s="124">
        <v>1050</v>
      </c>
      <c r="B19" s="124" t="s">
        <v>8260</v>
      </c>
      <c r="C19" s="185">
        <v>700006700</v>
      </c>
      <c r="D19" s="124" t="str">
        <f>VLOOKUP(A19,BASE.!$A$1:$T$878,4,FALSE)</f>
        <v>Organización Religiosa</v>
      </c>
      <c r="E19" s="124" t="str">
        <f>VLOOKUP(A19,BASE.!$A$1:$T$878,5,FALSE)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9" s="124" t="str">
        <f>VLOOKUP(A19,BASE.!$A$1:$T$878,6,FALSE)</f>
        <v>Indefinida.</v>
      </c>
      <c r="G19" s="124" t="str">
        <f>VLOOKUP(A19,BASE.!$A$1:$T$878,7,FALSE)</f>
        <v>Actividades Religiosas.</v>
      </c>
      <c r="H19" s="124" t="str">
        <f>VLOOKUP(A19,BASE.!$A$1:$T$878,8,FALSE)</f>
        <v>no tiene</v>
      </c>
      <c r="I19" s="124">
        <f>VLOOKUP(A19,BASE.!$A$1:$T$878,9,FALSE)</f>
        <v>0</v>
      </c>
      <c r="J19" s="124">
        <f>VLOOKUP(A19,BASE.!$A$1:$T$878,10,FALSE)</f>
        <v>0</v>
      </c>
      <c r="K19" s="124" t="str">
        <f>VLOOKUP(A19,BASE.!$A$1:$T$878,11,FALSE)</f>
        <v>Sandra Bertha Suárez Cordero</v>
      </c>
      <c r="L19" s="124" t="str">
        <f>VLOOKUP(A19,BASE.!$A$1:$T$878,12,FALSE)</f>
        <v xml:space="preserve">Mac – Iver Nº702, Santiago. 
</v>
      </c>
      <c r="M19" s="124" t="str">
        <f>VLOOKUP(A19,BASE.!$A$1:$T$878,13,FALSE)</f>
        <v>XIII</v>
      </c>
      <c r="N19" s="124" t="str">
        <f>VLOOKUP(A19,BASE.!$A$1:$T$878,14,FALSE)</f>
        <v>SANTIAGO</v>
      </c>
      <c r="O19" s="124" t="str">
        <f>VLOOKUP(A19,BASE.!$A$1:$T$878,15,FALSE)</f>
        <v>Fono 6325682, fax 6385213.</v>
      </c>
      <c r="P19" s="124" t="str">
        <f>VLOOKUP(A19,BASE.!$A$1:$T$878,16,FALSE)</f>
        <v>Mail: adelarey@gmail.com</v>
      </c>
      <c r="Q19" s="185" t="str">
        <f>VLOOKUP(A19,BASE.!$A$1:$T$878,17,FALSE)</f>
        <v xml:space="preserve">Casilla 51.918 </v>
      </c>
      <c r="R19" s="124" t="str">
        <f>VLOOKUP(A19,BASE.!$A$1:$T$878,18,FALSE)</f>
        <v>93910: Organizaciones  Religiosas.</v>
      </c>
      <c r="S19" s="124" t="str">
        <f>VLOOKUP(A19,BASE.!$A$1:$T$878,19,FALSE)</f>
        <v>Se remite Certificado de Antecedentes Financieros correspondientes al año 2019, aprobados por el al Subdepartamento de Supervisión Financiera Nacional</v>
      </c>
      <c r="T19" s="182">
        <f>VLOOKUP(A19,BASE.!$A$1:$T$878,20,FALSE)</f>
        <v>37970</v>
      </c>
      <c r="U19" s="124">
        <v>1050</v>
      </c>
      <c r="V19" s="181">
        <v>46839891</v>
      </c>
      <c r="W19" s="181">
        <v>70425079</v>
      </c>
      <c r="X19" s="183">
        <v>44255</v>
      </c>
      <c r="Y19" s="166" t="s">
        <v>7879</v>
      </c>
      <c r="Z19" s="166" t="s">
        <v>7880</v>
      </c>
      <c r="AA19" s="124" t="s">
        <v>162</v>
      </c>
    </row>
    <row r="20" spans="1:27" x14ac:dyDescent="0.2">
      <c r="A20" s="124">
        <v>1050</v>
      </c>
      <c r="B20" s="124" t="s">
        <v>8260</v>
      </c>
      <c r="C20" s="185">
        <v>700006700</v>
      </c>
      <c r="D20" s="124" t="str">
        <f>VLOOKUP(A20,BASE.!$A$1:$T$878,4,FALSE)</f>
        <v>Organización Religiosa</v>
      </c>
      <c r="E20" s="124" t="str">
        <f>VLOOKUP(A20,BASE.!$A$1:$T$878,5,FALSE)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20" s="124" t="str">
        <f>VLOOKUP(A20,BASE.!$A$1:$T$878,6,FALSE)</f>
        <v>Indefinida.</v>
      </c>
      <c r="G20" s="124" t="str">
        <f>VLOOKUP(A20,BASE.!$A$1:$T$878,7,FALSE)</f>
        <v>Actividades Religiosas.</v>
      </c>
      <c r="H20" s="124" t="str">
        <f>VLOOKUP(A20,BASE.!$A$1:$T$878,8,FALSE)</f>
        <v>no tiene</v>
      </c>
      <c r="I20" s="124">
        <f>VLOOKUP(A20,BASE.!$A$1:$T$878,9,FALSE)</f>
        <v>0</v>
      </c>
      <c r="J20" s="124">
        <f>VLOOKUP(A20,BASE.!$A$1:$T$878,10,FALSE)</f>
        <v>0</v>
      </c>
      <c r="K20" s="124" t="str">
        <f>VLOOKUP(A20,BASE.!$A$1:$T$878,11,FALSE)</f>
        <v>Sandra Bertha Suárez Cordero</v>
      </c>
      <c r="L20" s="124" t="str">
        <f>VLOOKUP(A20,BASE.!$A$1:$T$878,12,FALSE)</f>
        <v xml:space="preserve">Mac – Iver Nº702, Santiago. 
</v>
      </c>
      <c r="M20" s="124" t="str">
        <f>VLOOKUP(A20,BASE.!$A$1:$T$878,13,FALSE)</f>
        <v>XIII</v>
      </c>
      <c r="N20" s="124" t="str">
        <f>VLOOKUP(A20,BASE.!$A$1:$T$878,14,FALSE)</f>
        <v>SANTIAGO</v>
      </c>
      <c r="O20" s="124" t="str">
        <f>VLOOKUP(A20,BASE.!$A$1:$T$878,15,FALSE)</f>
        <v>Fono 6325682, fax 6385213.</v>
      </c>
      <c r="P20" s="124" t="str">
        <f>VLOOKUP(A20,BASE.!$A$1:$T$878,16,FALSE)</f>
        <v>Mail: adelarey@gmail.com</v>
      </c>
      <c r="Q20" s="185" t="str">
        <f>VLOOKUP(A20,BASE.!$A$1:$T$878,17,FALSE)</f>
        <v xml:space="preserve">Casilla 51.918 </v>
      </c>
      <c r="R20" s="124" t="str">
        <f>VLOOKUP(A20,BASE.!$A$1:$T$878,18,FALSE)</f>
        <v>93910: Organizaciones  Religiosas.</v>
      </c>
      <c r="S20" s="124" t="str">
        <f>VLOOKUP(A20,BASE.!$A$1:$T$878,19,FALSE)</f>
        <v>Se remite Certificado de Antecedentes Financieros correspondientes al año 2019, aprobados por el al Subdepartamento de Supervisión Financiera Nacional</v>
      </c>
      <c r="T20" s="182">
        <f>VLOOKUP(A20,BASE.!$A$1:$T$878,20,FALSE)</f>
        <v>37970</v>
      </c>
      <c r="U20" s="124">
        <v>1050</v>
      </c>
      <c r="V20" s="181">
        <v>16033200</v>
      </c>
      <c r="W20" s="181">
        <v>32066400</v>
      </c>
      <c r="X20" s="183">
        <v>44255</v>
      </c>
      <c r="Y20" s="166" t="s">
        <v>7879</v>
      </c>
      <c r="Z20" s="166" t="s">
        <v>7880</v>
      </c>
      <c r="AA20" s="124" t="s">
        <v>7891</v>
      </c>
    </row>
    <row r="21" spans="1:27" x14ac:dyDescent="0.2">
      <c r="A21" s="124">
        <v>1150</v>
      </c>
      <c r="B21" s="124" t="s">
        <v>8261</v>
      </c>
      <c r="C21" s="185">
        <v>706724001</v>
      </c>
      <c r="D21" s="124" t="str">
        <f>VLOOKUP(A21,BASE.!$A$1:$T$878,4,FALSE)</f>
        <v>Organización Religiosa.</v>
      </c>
      <c r="E21" s="124" t="str">
        <f>VLOOKUP(A21,BASE.!$A$1:$T$878,5,FALSE)</f>
        <v>Decreto Eclesiástico de la Arquidiócesis de la Serena  de 25 de noviembre de 2003.</v>
      </c>
      <c r="F21" s="124" t="str">
        <f>VLOOKUP(A21,BASE.!$A$1:$T$878,6,FALSE)</f>
        <v>Indefinida.</v>
      </c>
      <c r="G21" s="124" t="str">
        <f>VLOOKUP(A21,BASE.!$A$1:$T$878,7,FALSE)</f>
        <v>Actividades Religiosas.</v>
      </c>
      <c r="H21" s="124" t="str">
        <f>VLOOKUP(A21,BASE.!$A$1:$T$878,8,FALSE)</f>
        <v>no tiene</v>
      </c>
      <c r="I21" s="124">
        <f>VLOOKUP(A21,BASE.!$A$1:$T$878,9,FALSE)</f>
        <v>0</v>
      </c>
      <c r="J21" s="124">
        <f>VLOOKUP(A21,BASE.!$A$1:$T$878,10,FALSE)</f>
        <v>0</v>
      </c>
      <c r="K21" s="124" t="str">
        <f>VLOOKUP(A21,BASE.!$A$1:$T$878,11,FALSE)</f>
        <v xml:space="preserve">Superiora General Hna. Verónica del Carmen Collao Aguirre, </v>
      </c>
      <c r="L21" s="124" t="str">
        <f>VLOOKUP(A21,BASE.!$A$1:$T$878,12,FALSE)</f>
        <v xml:space="preserve">Domicilio: Calle Padre Hurtado Nº 911, Comuna de Coquimbo.
</v>
      </c>
      <c r="M21" s="124" t="str">
        <f>VLOOKUP(A21,BASE.!$A$1:$T$878,13,FALSE)</f>
        <v>IV</v>
      </c>
      <c r="N21" s="124" t="str">
        <f>VLOOKUP(A21,BASE.!$A$1:$T$878,14,FALSE)</f>
        <v>coquimbo</v>
      </c>
      <c r="O21" s="124" t="str">
        <f>VLOOKUP(A21,BASE.!$A$1:$T$878,15,FALSE)</f>
        <v>Fono (51) 223268 – 313444</v>
      </c>
      <c r="P21" s="124">
        <f>VLOOKUP(A21,BASE.!$A$1:$T$878,16,FALSE)</f>
        <v>0</v>
      </c>
      <c r="Q21" s="185">
        <f>VLOOKUP(A21,BASE.!$A$1:$T$878,17,FALSE)</f>
        <v>0</v>
      </c>
      <c r="R21" s="124">
        <f>VLOOKUP(A21,BASE.!$A$1:$T$878,18,FALSE)</f>
        <v>93910</v>
      </c>
      <c r="S21" s="124" t="str">
        <f>VLOOKUP(A21,BASE.!$A$1:$T$878,19,FALSE)</f>
        <v>Se acompaña Certificado de Antecedentes Financieros correspondiente al año 2019, aporbado por el  Subdepartamento de Supervisión Financiera Nacional.</v>
      </c>
      <c r="T21" s="182">
        <f>VLOOKUP(A21,BASE.!$A$1:$T$878,20,FALSE)</f>
        <v>37970</v>
      </c>
      <c r="U21" s="124">
        <v>1150</v>
      </c>
      <c r="V21" s="181">
        <v>43367607</v>
      </c>
      <c r="W21" s="181">
        <v>56263550</v>
      </c>
      <c r="X21" s="183">
        <v>44255</v>
      </c>
      <c r="Y21" s="166" t="s">
        <v>7879</v>
      </c>
      <c r="Z21" s="166" t="s">
        <v>7880</v>
      </c>
      <c r="AA21" s="124" t="s">
        <v>7892</v>
      </c>
    </row>
    <row r="22" spans="1:27" x14ac:dyDescent="0.2">
      <c r="A22" s="124">
        <v>1200</v>
      </c>
      <c r="B22" s="124" t="s">
        <v>8262</v>
      </c>
      <c r="C22" s="185">
        <v>702002001</v>
      </c>
      <c r="D22" s="124" t="str">
        <f>VLOOKUP(A22,BASE.!$A$1:$T$878,4,FALSE)</f>
        <v>Organización Religiosa.</v>
      </c>
      <c r="E22" s="124" t="str">
        <f>VLOOKUP(A22,BASE.!$A$1:$T$878,5,FALSE)</f>
        <v>Erigida de acuerdo al Derecho Canónico, en la Arquidiócesis de Santiago.</v>
      </c>
      <c r="F22" s="124" t="str">
        <f>VLOOKUP(A22,BASE.!$A$1:$T$878,6,FALSE)</f>
        <v>Indefinida.</v>
      </c>
      <c r="G22" s="124" t="str">
        <f>VLOOKUP(A22,BASE.!$A$1:$T$878,7,FALSE)</f>
        <v>Actividades Religiosas.</v>
      </c>
      <c r="H22" s="124" t="str">
        <f>VLOOKUP(A22,BASE.!$A$1:$T$878,8,FALSE)</f>
        <v>no tiene</v>
      </c>
      <c r="I22" s="124" t="str">
        <f>VLOOKUP(A22,BASE.!$A$1:$T$878,9,FALSE)</f>
        <v>no tiene</v>
      </c>
      <c r="J22" s="124" t="str">
        <f>VLOOKUP(A22,BASE.!$A$1:$T$878,10,FALSE)</f>
        <v>no tiene</v>
      </c>
      <c r="K22" s="124" t="str">
        <f>VLOOKUP(A22,BASE.!$A$1:$T$878,11,FALSE)</f>
        <v>Hna. Rosana Cortés Castillo, (Ecónoma Provincial)</v>
      </c>
      <c r="L22" s="124" t="str">
        <f>VLOOKUP(A22,BASE.!$A$1:$T$878,12,FALSE)</f>
        <v xml:space="preserve">Venecia Nº1640 C, comuna Independencia.
</v>
      </c>
      <c r="M22" s="124" t="str">
        <f>VLOOKUP(A22,BASE.!$A$1:$T$878,13,FALSE)</f>
        <v>XIII</v>
      </c>
      <c r="N22" s="124" t="str">
        <f>VLOOKUP(A22,BASE.!$A$1:$T$878,14,FALSE)</f>
        <v>INDEPENDENCIA</v>
      </c>
      <c r="O22" s="124" t="str">
        <f>VLOOKUP(A22,BASE.!$A$1:$T$878,15,FALSE)</f>
        <v>Teléfonos: 2-27370395 – 27376415</v>
      </c>
      <c r="P22" s="124" t="str">
        <f>VLOOKUP(A22,BASE.!$A$1:$T$878,16,FALSE)</f>
        <v>Correo: enlacechile@hijasdelacaridad.net</v>
      </c>
      <c r="Q22" s="185">
        <f>VLOOKUP(A22,BASE.!$A$1:$T$878,17,FALSE)</f>
        <v>0</v>
      </c>
      <c r="R22" s="124" t="str">
        <f>VLOOKUP(A22,BASE.!$A$1:$T$878,18,FALSE)</f>
        <v>93910: Organizaciones Religiosas</v>
      </c>
      <c r="S22" s="124" t="str">
        <f>VLOOKUP(A22,BASE.!$A$1:$T$878,19,FALSE)</f>
        <v xml:space="preserve">Certificado de antecedentes financieros correspondientes al año 2019 aprobados por el Subdepartamento de Supervisión Financiera Nacional </v>
      </c>
      <c r="T22" s="182">
        <f>VLOOKUP(A22,BASE.!$A$1:$T$878,20,FALSE)</f>
        <v>37956</v>
      </c>
      <c r="U22" s="124">
        <v>1200</v>
      </c>
      <c r="V22" s="181">
        <v>31090260</v>
      </c>
      <c r="W22" s="181">
        <v>43057039</v>
      </c>
      <c r="X22" s="183">
        <v>44255</v>
      </c>
      <c r="Y22" s="166" t="s">
        <v>7879</v>
      </c>
      <c r="Z22" s="166" t="s">
        <v>7880</v>
      </c>
      <c r="AA22" s="124" t="s">
        <v>7893</v>
      </c>
    </row>
    <row r="23" spans="1:27" x14ac:dyDescent="0.2">
      <c r="A23" s="124">
        <v>1250</v>
      </c>
      <c r="B23" s="124" t="s">
        <v>8263</v>
      </c>
      <c r="C23" s="185">
        <v>826902000</v>
      </c>
      <c r="D23" s="124" t="str">
        <f>VLOOKUP(A23,BASE.!$A$1:$T$878,4,FALSE)</f>
        <v>Organización Religiosa.</v>
      </c>
      <c r="E23" s="124" t="str">
        <f>VLOOKUP(A23,BASE.!$A$1:$T$878,5,FALSE)</f>
        <v xml:space="preserve">Erigida de acuerdo al derecho Canónico, en la Arquidiócesis de Santiago.  </v>
      </c>
      <c r="F23" s="124" t="str">
        <f>VLOOKUP(A23,BASE.!$A$1:$T$878,6,FALSE)</f>
        <v>Indefinida.</v>
      </c>
      <c r="G23" s="124" t="str">
        <f>VLOOKUP(A23,BASE.!$A$1:$T$878,7,FALSE)</f>
        <v>Actividades Religiosas.</v>
      </c>
      <c r="H23" s="124" t="str">
        <f>VLOOKUP(A23,BASE.!$A$1:$T$878,8,FALSE)</f>
        <v>no tiene</v>
      </c>
      <c r="I23" s="124">
        <f>VLOOKUP(A23,BASE.!$A$1:$T$878,9,FALSE)</f>
        <v>0</v>
      </c>
      <c r="J23" s="124">
        <f>VLOOKUP(A23,BASE.!$A$1:$T$878,10,FALSE)</f>
        <v>0</v>
      </c>
      <c r="K23" s="124" t="str">
        <f>VLOOKUP(A23,BASE.!$A$1:$T$878,11,FALSE)</f>
        <v xml:space="preserve">Hna. Rosa Elena Bahamonde Rosas, </v>
      </c>
      <c r="L23" s="124" t="str">
        <f>VLOOKUP(A23,BASE.!$A$1:$T$878,12,FALSE)</f>
        <v xml:space="preserve">Agustinas Nº2874, Santiago.
</v>
      </c>
      <c r="M23" s="124" t="str">
        <f>VLOOKUP(A23,BASE.!$A$1:$T$878,13,FALSE)</f>
        <v>XIII</v>
      </c>
      <c r="N23" s="124" t="str">
        <f>VLOOKUP(A23,BASE.!$A$1:$T$878,14,FALSE)</f>
        <v>santiago</v>
      </c>
      <c r="O23" s="124" t="str">
        <f>VLOOKUP(A23,BASE.!$A$1:$T$878,15,FALSE)</f>
        <v>Fono 226815658/984450893</v>
      </c>
      <c r="P23" s="124" t="str">
        <f>VLOOKUP(A23,BASE.!$A$1:$T$878,16,FALSE)</f>
        <v xml:space="preserve"> conghsj@gmail.com
  rosabahamonde@gmail.com</v>
      </c>
      <c r="Q23" s="185">
        <f>VLOOKUP(A23,BASE.!$A$1:$T$878,17,FALSE)</f>
        <v>0</v>
      </c>
      <c r="R23" s="124">
        <f>VLOOKUP(A23,BASE.!$A$1:$T$878,18,FALSE)</f>
        <v>93910</v>
      </c>
      <c r="S23" s="124" t="str">
        <f>VLOOKUP(A23,BASE.!$A$1:$T$878,19,FALSE)</f>
        <v xml:space="preserve">Antecedentes Financiero correspondientes al año 2019, aprobados por el Subdepartamento de Supervisión Financiera Nacional. </v>
      </c>
      <c r="T23" s="182">
        <f>VLOOKUP(A23,BASE.!$A$1:$T$878,20,FALSE)</f>
        <v>37970</v>
      </c>
      <c r="U23" s="124">
        <v>1250</v>
      </c>
      <c r="V23" s="181">
        <v>42299119</v>
      </c>
      <c r="W23" s="181">
        <v>65723203</v>
      </c>
      <c r="X23" s="183">
        <v>44255</v>
      </c>
      <c r="Y23" s="166" t="s">
        <v>7879</v>
      </c>
      <c r="Z23" s="166" t="s">
        <v>7880</v>
      </c>
      <c r="AA23" s="124" t="s">
        <v>7894</v>
      </c>
    </row>
    <row r="24" spans="1:27" x14ac:dyDescent="0.2">
      <c r="A24" s="124">
        <v>1450</v>
      </c>
      <c r="B24" s="124" t="s">
        <v>8264</v>
      </c>
      <c r="C24" s="185">
        <v>700813002</v>
      </c>
      <c r="D24" s="124" t="str">
        <f>VLOOKUP(A24,BASE.!$A$1:$T$878,4,FALSE)</f>
        <v>Organización Religiosa.</v>
      </c>
      <c r="E24" s="124" t="str">
        <f>VLOOKUP(A24,BASE.!$A$1:$T$878,5,FALSE)</f>
        <v xml:space="preserve">Erigida de acuerdo al Derecho Canónico.  </v>
      </c>
      <c r="F24" s="124" t="str">
        <f>VLOOKUP(A24,BASE.!$A$1:$T$878,6,FALSE)</f>
        <v>Indefinida.Consta en el Certificado C/1324/2020, emitido por doña Marcela Arriaza Morales, Notaria del Arzobispado de Santiago, con fecha 13 de noviembre de 2020</v>
      </c>
      <c r="G24" s="124" t="str">
        <f>VLOOKUP(A24,BASE.!$A$1:$T$878,7,FALSE)</f>
        <v>Actividades Religiosas.</v>
      </c>
      <c r="H24" s="124" t="str">
        <f>VLOOKUP(A24,BASE.!$A$1:$T$878,8,FALSE)</f>
        <v>no tiene</v>
      </c>
      <c r="I24" s="124">
        <f>VLOOKUP(A24,BASE.!$A$1:$T$878,9,FALSE)</f>
        <v>0</v>
      </c>
      <c r="J24" s="124">
        <f>VLOOKUP(A24,BASE.!$A$1:$T$878,10,FALSE)</f>
        <v>0</v>
      </c>
      <c r="K24" s="124" t="str">
        <f>VLOOKUP(A24,BASE.!$A$1:$T$878,11,FALSE)</f>
        <v>Hna. Mónica Izquierdo Yáñez        Mónica Izquierdo Yáñez (Representante legal del “Hogar Casa de Caridad Don Orione).</v>
      </c>
      <c r="L24" s="124" t="str">
        <f>VLOOKUP(A24,BASE.!$A$1:$T$878,12,FALSE)</f>
        <v xml:space="preserve">El Almendro Nº533, comuna de Cerrillos. 
</v>
      </c>
      <c r="M24" s="124" t="str">
        <f>VLOOKUP(A24,BASE.!$A$1:$T$878,13,FALSE)</f>
        <v>XIII</v>
      </c>
      <c r="N24" s="124" t="str">
        <f>VLOOKUP(A24,BASE.!$A$1:$T$878,14,FALSE)</f>
        <v>cerrillos</v>
      </c>
      <c r="O24" s="124" t="str">
        <f>VLOOKUP(A24,BASE.!$A$1:$T$878,15,FALSE)</f>
        <v>Fono 5571330.</v>
      </c>
      <c r="P24" s="124">
        <f>VLOOKUP(A24,BASE.!$A$1:$T$878,16,FALSE)</f>
        <v>0</v>
      </c>
      <c r="Q24" s="185">
        <f>VLOOKUP(A24,BASE.!$A$1:$T$878,17,FALSE)</f>
        <v>0</v>
      </c>
      <c r="R24" s="124" t="str">
        <f>VLOOKUP(A24,BASE.!$A$1:$T$878,18,FALSE)</f>
        <v>93910: Organizaciones Religiosas</v>
      </c>
      <c r="S24" s="124" t="str">
        <f>VLOOKUP(A24,BASE.!$A$1:$T$878,19,FALSE)</f>
        <v>Se acompaña Certificado de Antecedentes Financieros correspondiente al año 2019, aprobados por el Subdepartamento de Supervisión Financiera Nacional.</v>
      </c>
      <c r="T24" s="182">
        <f>VLOOKUP(A24,BASE.!$A$1:$T$878,20,FALSE)</f>
        <v>37970</v>
      </c>
      <c r="U24" s="124">
        <v>1450</v>
      </c>
      <c r="V24" s="181">
        <v>19766884</v>
      </c>
      <c r="W24" s="181">
        <v>37434538</v>
      </c>
      <c r="X24" s="183">
        <v>44255</v>
      </c>
      <c r="Y24" s="166" t="s">
        <v>7879</v>
      </c>
      <c r="Z24" s="166" t="s">
        <v>7880</v>
      </c>
      <c r="AA24" s="124" t="s">
        <v>7895</v>
      </c>
    </row>
    <row r="25" spans="1:27" x14ac:dyDescent="0.2">
      <c r="A25" s="124">
        <v>1500</v>
      </c>
      <c r="B25" s="124" t="s">
        <v>8265</v>
      </c>
      <c r="C25" s="185">
        <v>821567009</v>
      </c>
      <c r="D25" s="124" t="str">
        <f>VLOOKUP(A25,BASE.!$A$1:$T$878,4,FALSE)</f>
        <v>Organización Religiosa</v>
      </c>
      <c r="E25" s="124" t="str">
        <f>VLOOKUP(A25,BASE.!$A$1:$T$878,5,FALSE)</f>
        <v>Erigida de acuerdo al Derecho Canónico, en la Arquidiócesis de Santiago.</v>
      </c>
      <c r="F25" s="124" t="str">
        <f>VLOOKUP(A25,BASE.!$A$1:$T$878,6,FALSE)</f>
        <v xml:space="preserve">Indefinida. Consta en los Certificados C/1303/2020 y 1302/2020, ambos de fecha 10 de noviembre de 2020, autorizado por doña Marcela Arriaza Morales, Notaria del Arzobispado de Santiago.
</v>
      </c>
      <c r="G25" s="124" t="str">
        <f>VLOOKUP(A25,BASE.!$A$1:$T$878,7,FALSE)</f>
        <v>Actividades Religiosas.</v>
      </c>
      <c r="H25" s="124" t="str">
        <f>VLOOKUP(A25,BASE.!$A$1:$T$878,8,FALSE)</f>
        <v xml:space="preserve">R.P. Sergio Felipe Valenzuela Ramos, Superior Provincial en Chile de la Congregación, 
R.P. Giacomo Valenza Vicario,
Hno. Juan Alberto Daza Jara, Consejero,
RP Álvaro Olivares Fernández, Ecónomo, </v>
      </c>
      <c r="I25" s="124">
        <f>VLOOKUP(A25,BASE.!$A$1:$T$878,9,FALSE)</f>
        <v>0</v>
      </c>
      <c r="J25" s="124">
        <f>VLOOKUP(A25,BASE.!$A$1:$T$878,10,FALSE)</f>
        <v>0</v>
      </c>
      <c r="K25" s="124" t="str">
        <f>VLOOKUP(A25,BASE.!$A$1:$T$878,11,FALSE)</f>
        <v xml:space="preserve">R. P. Sergio Felipe Valenzuela Ramos, Superior Provincial en Chile de la Congregación, 
Para el proyecto Pequeño Cottolengo de Quintero, el representante legal es el R.P. Bruno Pietrobon, 
Se designa como Directora para el proyecto Pequeño Cottolengo de Quintero a doña Mónica Vera Valenzuela.
Para el proyecto Pequeño Cottolengo de Santiago y de Rancagua, el representante legal es el R.P. Claudio Chávez Urrutia, 
Para el  proyecto Pequeño Cottolengo de Santiago, el representante legal es el R.P. Claudio Chávez Urrutia, 
</v>
      </c>
      <c r="L25" s="124" t="str">
        <f>VLOOKUP(A25,BASE.!$A$1:$T$878,12,FALSE)</f>
        <v>Don Orione N° 7306</v>
      </c>
      <c r="M25" s="124" t="str">
        <f>VLOOKUP(A25,BASE.!$A$1:$T$878,13,FALSE)</f>
        <v>XIII</v>
      </c>
      <c r="N25" s="124" t="str">
        <f>VLOOKUP(A25,BASE.!$A$1:$T$878,14,FALSE)</f>
        <v>cerrillos</v>
      </c>
      <c r="O25" s="124" t="str">
        <f>VLOOKUP(A25,BASE.!$A$1:$T$878,15,FALSE)</f>
        <v>5570495, 5575387099</v>
      </c>
      <c r="P25" s="124">
        <f>VLOOKUP(A25,BASE.!$A$1:$T$878,16,FALSE)</f>
        <v>0</v>
      </c>
      <c r="Q25" s="185">
        <f>VLOOKUP(A25,BASE.!$A$1:$T$878,17,FALSE)</f>
        <v>0</v>
      </c>
      <c r="R25" s="124" t="str">
        <f>VLOOKUP(A25,BASE.!$A$1:$T$878,18,FALSE)</f>
        <v>93910: Organizaciones Religiosas</v>
      </c>
      <c r="S25" s="124" t="str">
        <f>VLOOKUP(A25,BASE.!$A$1:$T$878,19,FALSE)</f>
        <v>Se acompaña Certificado de  Antecedentes Financieros, correspondiente al año 2019, raprobados  del Subdepartamento de Supervisión Financiera.</v>
      </c>
      <c r="T25" s="182">
        <f>VLOOKUP(A25,BASE.!$A$1:$T$878,20,FALSE)</f>
        <v>37970</v>
      </c>
      <c r="U25" s="124">
        <v>1500</v>
      </c>
      <c r="V25" s="181">
        <v>36781920</v>
      </c>
      <c r="W25" s="181">
        <v>65208174</v>
      </c>
      <c r="X25" s="183">
        <v>44255</v>
      </c>
      <c r="Y25" s="166" t="s">
        <v>7879</v>
      </c>
      <c r="Z25" s="166" t="s">
        <v>7880</v>
      </c>
      <c r="AA25" s="124" t="s">
        <v>7896</v>
      </c>
    </row>
    <row r="26" spans="1:27" x14ac:dyDescent="0.2">
      <c r="A26" s="124">
        <v>1500</v>
      </c>
      <c r="B26" s="124" t="s">
        <v>8265</v>
      </c>
      <c r="C26" s="185">
        <v>821567009</v>
      </c>
      <c r="D26" s="124" t="str">
        <f>VLOOKUP(A26,BASE.!$A$1:$T$878,4,FALSE)</f>
        <v>Organización Religiosa</v>
      </c>
      <c r="E26" s="124" t="str">
        <f>VLOOKUP(A26,BASE.!$A$1:$T$878,5,FALSE)</f>
        <v>Erigida de acuerdo al Derecho Canónico, en la Arquidiócesis de Santiago.</v>
      </c>
      <c r="F26" s="124" t="str">
        <f>VLOOKUP(A26,BASE.!$A$1:$T$878,6,FALSE)</f>
        <v xml:space="preserve">Indefinida. Consta en los Certificados C/1303/2020 y 1302/2020, ambos de fecha 10 de noviembre de 2020, autorizado por doña Marcela Arriaza Morales, Notaria del Arzobispado de Santiago.
</v>
      </c>
      <c r="G26" s="124" t="str">
        <f>VLOOKUP(A26,BASE.!$A$1:$T$878,7,FALSE)</f>
        <v>Actividades Religiosas.</v>
      </c>
      <c r="H26" s="124" t="str">
        <f>VLOOKUP(A26,BASE.!$A$1:$T$878,8,FALSE)</f>
        <v xml:space="preserve">R.P. Sergio Felipe Valenzuela Ramos, Superior Provincial en Chile de la Congregación, 
R.P. Giacomo Valenza Vicario,
Hno. Juan Alberto Daza Jara, Consejero,
RP Álvaro Olivares Fernández, Ecónomo, </v>
      </c>
      <c r="I26" s="124">
        <f>VLOOKUP(A26,BASE.!$A$1:$T$878,9,FALSE)</f>
        <v>0</v>
      </c>
      <c r="J26" s="124">
        <f>VLOOKUP(A26,BASE.!$A$1:$T$878,10,FALSE)</f>
        <v>0</v>
      </c>
      <c r="K26" s="124" t="str">
        <f>VLOOKUP(A26,BASE.!$A$1:$T$878,11,FALSE)</f>
        <v xml:space="preserve">R. P. Sergio Felipe Valenzuela Ramos, Superior Provincial en Chile de la Congregación, 
Para el proyecto Pequeño Cottolengo de Quintero, el representante legal es el R.P. Bruno Pietrobon, 
Se designa como Directora para el proyecto Pequeño Cottolengo de Quintero a doña Mónica Vera Valenzuela.
Para el proyecto Pequeño Cottolengo de Santiago y de Rancagua, el representante legal es el R.P. Claudio Chávez Urrutia, 
Para el  proyecto Pequeño Cottolengo de Santiago, el representante legal es el R.P. Claudio Chávez Urrutia, 
</v>
      </c>
      <c r="L26" s="124" t="str">
        <f>VLOOKUP(A26,BASE.!$A$1:$T$878,12,FALSE)</f>
        <v>Don Orione N° 7306</v>
      </c>
      <c r="M26" s="124" t="str">
        <f>VLOOKUP(A26,BASE.!$A$1:$T$878,13,FALSE)</f>
        <v>XIII</v>
      </c>
      <c r="N26" s="124" t="str">
        <f>VLOOKUP(A26,BASE.!$A$1:$T$878,14,FALSE)</f>
        <v>cerrillos</v>
      </c>
      <c r="O26" s="124" t="str">
        <f>VLOOKUP(A26,BASE.!$A$1:$T$878,15,FALSE)</f>
        <v>5570495, 5575387099</v>
      </c>
      <c r="P26" s="124">
        <f>VLOOKUP(A26,BASE.!$A$1:$T$878,16,FALSE)</f>
        <v>0</v>
      </c>
      <c r="Q26" s="185">
        <f>VLOOKUP(A26,BASE.!$A$1:$T$878,17,FALSE)</f>
        <v>0</v>
      </c>
      <c r="R26" s="124" t="str">
        <f>VLOOKUP(A26,BASE.!$A$1:$T$878,18,FALSE)</f>
        <v>93910: Organizaciones Religiosas</v>
      </c>
      <c r="S26" s="124" t="str">
        <f>VLOOKUP(A26,BASE.!$A$1:$T$878,19,FALSE)</f>
        <v>Se acompaña Certificado de  Antecedentes Financieros, correspondiente al año 2019, raprobados  del Subdepartamento de Supervisión Financiera.</v>
      </c>
      <c r="T26" s="182">
        <f>VLOOKUP(A26,BASE.!$A$1:$T$878,20,FALSE)</f>
        <v>37970</v>
      </c>
      <c r="U26" s="124">
        <v>1500</v>
      </c>
      <c r="V26" s="181">
        <v>0</v>
      </c>
      <c r="W26" s="181">
        <v>0</v>
      </c>
      <c r="X26" s="183">
        <v>44255</v>
      </c>
      <c r="Y26" s="166" t="s">
        <v>7879</v>
      </c>
      <c r="Z26" s="166" t="s">
        <v>7880</v>
      </c>
      <c r="AA26" s="124" t="s">
        <v>7897</v>
      </c>
    </row>
    <row r="27" spans="1:27" x14ac:dyDescent="0.2">
      <c r="A27" s="124">
        <v>1500</v>
      </c>
      <c r="B27" s="124" t="s">
        <v>8265</v>
      </c>
      <c r="C27" s="185">
        <v>821567009</v>
      </c>
      <c r="D27" s="124" t="str">
        <f>VLOOKUP(A27,BASE.!$A$1:$T$878,4,FALSE)</f>
        <v>Organización Religiosa</v>
      </c>
      <c r="E27" s="124" t="str">
        <f>VLOOKUP(A27,BASE.!$A$1:$T$878,5,FALSE)</f>
        <v>Erigida de acuerdo al Derecho Canónico, en la Arquidiócesis de Santiago.</v>
      </c>
      <c r="F27" s="124" t="str">
        <f>VLOOKUP(A27,BASE.!$A$1:$T$878,6,FALSE)</f>
        <v xml:space="preserve">Indefinida. Consta en los Certificados C/1303/2020 y 1302/2020, ambos de fecha 10 de noviembre de 2020, autorizado por doña Marcela Arriaza Morales, Notaria del Arzobispado de Santiago.
</v>
      </c>
      <c r="G27" s="124" t="str">
        <f>VLOOKUP(A27,BASE.!$A$1:$T$878,7,FALSE)</f>
        <v>Actividades Religiosas.</v>
      </c>
      <c r="H27" s="124" t="str">
        <f>VLOOKUP(A27,BASE.!$A$1:$T$878,8,FALSE)</f>
        <v xml:space="preserve">R.P. Sergio Felipe Valenzuela Ramos, Superior Provincial en Chile de la Congregación, 
R.P. Giacomo Valenza Vicario,
Hno. Juan Alberto Daza Jara, Consejero,
RP Álvaro Olivares Fernández, Ecónomo, </v>
      </c>
      <c r="I27" s="124">
        <f>VLOOKUP(A27,BASE.!$A$1:$T$878,9,FALSE)</f>
        <v>0</v>
      </c>
      <c r="J27" s="124">
        <f>VLOOKUP(A27,BASE.!$A$1:$T$878,10,FALSE)</f>
        <v>0</v>
      </c>
      <c r="K27" s="124" t="str">
        <f>VLOOKUP(A27,BASE.!$A$1:$T$878,11,FALSE)</f>
        <v xml:space="preserve">R. P. Sergio Felipe Valenzuela Ramos, Superior Provincial en Chile de la Congregación, 
Para el proyecto Pequeño Cottolengo de Quintero, el representante legal es el R.P. Bruno Pietrobon, 
Se designa como Directora para el proyecto Pequeño Cottolengo de Quintero a doña Mónica Vera Valenzuela.
Para el proyecto Pequeño Cottolengo de Santiago y de Rancagua, el representante legal es el R.P. Claudio Chávez Urrutia, 
Para el  proyecto Pequeño Cottolengo de Santiago, el representante legal es el R.P. Claudio Chávez Urrutia, 
</v>
      </c>
      <c r="L27" s="124" t="str">
        <f>VLOOKUP(A27,BASE.!$A$1:$T$878,12,FALSE)</f>
        <v>Don Orione N° 7306</v>
      </c>
      <c r="M27" s="124" t="str">
        <f>VLOOKUP(A27,BASE.!$A$1:$T$878,13,FALSE)</f>
        <v>XIII</v>
      </c>
      <c r="N27" s="124" t="str">
        <f>VLOOKUP(A27,BASE.!$A$1:$T$878,14,FALSE)</f>
        <v>cerrillos</v>
      </c>
      <c r="O27" s="124" t="str">
        <f>VLOOKUP(A27,BASE.!$A$1:$T$878,15,FALSE)</f>
        <v>5570495, 5575387099</v>
      </c>
      <c r="P27" s="124">
        <f>VLOOKUP(A27,BASE.!$A$1:$T$878,16,FALSE)</f>
        <v>0</v>
      </c>
      <c r="Q27" s="185">
        <f>VLOOKUP(A27,BASE.!$A$1:$T$878,17,FALSE)</f>
        <v>0</v>
      </c>
      <c r="R27" s="124" t="str">
        <f>VLOOKUP(A27,BASE.!$A$1:$T$878,18,FALSE)</f>
        <v>93910: Organizaciones Religiosas</v>
      </c>
      <c r="S27" s="124" t="str">
        <f>VLOOKUP(A27,BASE.!$A$1:$T$878,19,FALSE)</f>
        <v>Se acompaña Certificado de  Antecedentes Financieros, correspondiente al año 2019, raprobados  del Subdepartamento de Supervisión Financiera.</v>
      </c>
      <c r="T27" s="182">
        <f>VLOOKUP(A27,BASE.!$A$1:$T$878,20,FALSE)</f>
        <v>37970</v>
      </c>
      <c r="U27" s="124">
        <v>1500</v>
      </c>
      <c r="V27" s="181">
        <v>0</v>
      </c>
      <c r="W27" s="181">
        <v>18855631</v>
      </c>
      <c r="X27" s="183">
        <v>44255</v>
      </c>
      <c r="Y27" s="166" t="s">
        <v>7879</v>
      </c>
      <c r="Z27" s="166" t="s">
        <v>7880</v>
      </c>
      <c r="AA27" s="124" t="s">
        <v>7898</v>
      </c>
    </row>
    <row r="28" spans="1:27" x14ac:dyDescent="0.2">
      <c r="A28" s="124">
        <v>1550</v>
      </c>
      <c r="B28" s="124" t="s">
        <v>8266</v>
      </c>
      <c r="C28" s="185">
        <v>700230201</v>
      </c>
      <c r="D28" s="124" t="str">
        <f>VLOOKUP(A28,BASE.!$A$1:$T$878,4,FALSE)</f>
        <v>Organización Religiosa.</v>
      </c>
      <c r="E28" s="124" t="str">
        <f>VLOOKUP(A28,BASE.!$A$1:$T$878,5,FALSE)</f>
        <v xml:space="preserve">Erigida de acuerdo al Derecho Canónico, del Arzobispado de Santiago. 
Asimismo, se otorgó personalidad jurídica por Decreto Supremo Nº419, del  11 de abril de 1922, del Ministerio de Justicia.  
</v>
      </c>
      <c r="F28" s="124" t="str">
        <f>VLOOKUP(A28,BASE.!$A$1:$T$878,6,FALSE)</f>
        <v>Indefinida.</v>
      </c>
      <c r="G28" s="124" t="str">
        <f>VLOOKUP(A28,BASE.!$A$1:$T$878,7,FALSE)</f>
        <v>Actividades Religiosas.</v>
      </c>
      <c r="H28" s="124" t="str">
        <f>VLOOKUP(A28,BASE.!$A$1:$T$878,8,FALSE)</f>
        <v>no tiene</v>
      </c>
      <c r="I28" s="124">
        <f>VLOOKUP(A28,BASE.!$A$1:$T$878,9,FALSE)</f>
        <v>0</v>
      </c>
      <c r="J28" s="124">
        <f>VLOOKUP(A28,BASE.!$A$1:$T$878,10,FALSE)</f>
        <v>0</v>
      </c>
      <c r="K28" s="124" t="str">
        <f>VLOOKUP(A28,BASE.!$A$1:$T$878,11,FALSE)</f>
        <v xml:space="preserve">Margarita Fabiola Sais Monserrat, 
</v>
      </c>
      <c r="L28" s="124" t="str">
        <f>VLOOKUP(A28,BASE.!$A$1:$T$878,12,FALSE)</f>
        <v xml:space="preserve">Obispo Manuel Umaña Nº1356, comuna de Estación Central.
</v>
      </c>
      <c r="M28" s="124" t="str">
        <f>VLOOKUP(A28,BASE.!$A$1:$T$878,13,FALSE)</f>
        <v>XIII</v>
      </c>
      <c r="N28" s="124" t="str">
        <f>VLOOKUP(A28,BASE.!$A$1:$T$878,14,FALSE)</f>
        <v>estacion central</v>
      </c>
      <c r="O28" s="124" t="str">
        <f>VLOOKUP(A28,BASE.!$A$1:$T$878,15,FALSE)</f>
        <v>226834204 
71 - 2215375</v>
      </c>
      <c r="P28" s="124" t="str">
        <f>VLOOKUP(A28,BASE.!$A$1:$T$878,16,FALSE)</f>
        <v>ppfmicaeliano@gmail.com</v>
      </c>
      <c r="Q28" s="185">
        <f>VLOOKUP(A28,BASE.!$A$1:$T$878,17,FALSE)</f>
        <v>0</v>
      </c>
      <c r="R28" s="124" t="str">
        <f>VLOOKUP(A28,BASE.!$A$1:$T$878,18,FALSE)</f>
        <v>93910: Organización Religiosa.</v>
      </c>
      <c r="S28" s="124" t="str">
        <f>VLOOKUP(A28,BASE.!$A$1:$T$878,19,FALSE)</f>
        <v>Certificado de Antecedentes Financieros correspondientes al año 2019, aprobados por el Subdepartamento de Supervisión Financiera Nacional.</v>
      </c>
      <c r="T28" s="182">
        <f>VLOOKUP(A28,BASE.!$A$1:$T$878,20,FALSE)</f>
        <v>37970</v>
      </c>
      <c r="U28" s="124">
        <v>1550</v>
      </c>
      <c r="V28" s="181">
        <v>7758000</v>
      </c>
      <c r="W28" s="181">
        <v>19979820</v>
      </c>
      <c r="X28" s="183">
        <v>44255</v>
      </c>
      <c r="Y28" s="166" t="s">
        <v>7879</v>
      </c>
      <c r="Z28" s="166" t="s">
        <v>7880</v>
      </c>
      <c r="AA28" s="124" t="s">
        <v>7899</v>
      </c>
    </row>
    <row r="29" spans="1:27" x14ac:dyDescent="0.2">
      <c r="A29" s="124">
        <v>1750</v>
      </c>
      <c r="B29" s="124" t="s">
        <v>8267</v>
      </c>
      <c r="C29" s="185">
        <v>817951724</v>
      </c>
      <c r="D29" s="124" t="str">
        <f>VLOOKUP(A29,BASE.!$A$1:$T$878,4,FALSE)</f>
        <v>Organización Religiosa.</v>
      </c>
      <c r="E29" s="124" t="str">
        <f>VLOOKUP(A29,BASE.!$A$1:$T$878,5,FALSE)</f>
        <v>Erigida de acuerdo al Derecho Canónico, según consta en Certificado Nº722/2003, emitido por doña Sara Rodríguez Silva, Notario Eclesiástico del Obispado de Valparaíso, con fecha 17 de noviembre del 2003.</v>
      </c>
      <c r="F29" s="124" t="str">
        <f>VLOOKUP(A29,BASE.!$A$1:$T$878,6,FALSE)</f>
        <v>Indefinida.</v>
      </c>
      <c r="G29" s="124" t="str">
        <f>VLOOKUP(A29,BASE.!$A$1:$T$878,7,FALSE)</f>
        <v>Actividades Religiosas.</v>
      </c>
      <c r="H29" s="124" t="str">
        <f>VLOOKUP(A29,BASE.!$A$1:$T$878,8,FALSE)</f>
        <v>no tiene</v>
      </c>
      <c r="I29" s="124">
        <f>VLOOKUP(A29,BASE.!$A$1:$T$878,9,FALSE)</f>
        <v>0</v>
      </c>
      <c r="J29" s="124">
        <f>VLOOKUP(A29,BASE.!$A$1:$T$878,10,FALSE)</f>
        <v>0</v>
      </c>
      <c r="K29" s="124" t="str">
        <f>VLOOKUP(A29,BASE.!$A$1:$T$878,11,FALSE)</f>
        <v>Fray Rubén Eduardo Gutiérrez Quiñones,</v>
      </c>
      <c r="L29" s="124" t="str">
        <f>VLOOKUP(A29,BASE.!$A$1:$T$878,12,FALSE)</f>
        <v xml:space="preserve">Barros Arana N° 162, Oficina 101, Concepción, Región del Biobío. 
Teléfonos: 412767056
Celular: +56974305923
</v>
      </c>
      <c r="M29" s="124" t="str">
        <f>VLOOKUP(A29,BASE.!$A$1:$T$878,13,FALSE)</f>
        <v>VIII</v>
      </c>
      <c r="N29" s="124" t="str">
        <f>VLOOKUP(A29,BASE.!$A$1:$T$878,14,FALSE)</f>
        <v>Concepción</v>
      </c>
      <c r="O29" s="124" t="str">
        <f>VLOOKUP(A29,BASE.!$A$1:$T$878,15,FALSE)</f>
        <v>Teléfonos: 412767056
Celular: +56974305923</v>
      </c>
      <c r="P29" s="124" t="str">
        <f>VLOOKUP(A29,BASE.!$A$1:$T$878,16,FALSE)</f>
        <v xml:space="preserve">Correos electrónicos: eduardo.gut@gmail.com
                                        paula.quilodran@programasamigo.cl
</v>
      </c>
      <c r="Q29" s="185">
        <f>VLOOKUP(A29,BASE.!$A$1:$T$878,17,FALSE)</f>
        <v>0</v>
      </c>
      <c r="R29" s="124" t="str">
        <f>VLOOKUP(A29,BASE.!$A$1:$T$878,18,FALSE)</f>
        <v>93910: Organizaciones Religiosas.</v>
      </c>
      <c r="S29" s="124" t="str">
        <f>VLOOKUP(A29,BASE.!$A$1:$T$878,19,FALSE)</f>
        <v xml:space="preserve">Certificado de antecedentes financieros, correspondientes al año 2019, aprobados por el Subdepartamento de Supervisión Financiera Nacional. </v>
      </c>
      <c r="T29" s="182">
        <f>VLOOKUP(A29,BASE.!$A$1:$T$878,20,FALSE)</f>
        <v>37970</v>
      </c>
      <c r="U29" s="124">
        <v>1750</v>
      </c>
      <c r="V29" s="181">
        <v>14209553</v>
      </c>
      <c r="W29" s="181">
        <v>28110832</v>
      </c>
      <c r="X29" s="183">
        <v>44255</v>
      </c>
      <c r="Y29" s="166" t="s">
        <v>7879</v>
      </c>
      <c r="Z29" s="166" t="s">
        <v>7880</v>
      </c>
      <c r="AA29" s="124" t="s">
        <v>7900</v>
      </c>
    </row>
    <row r="30" spans="1:27" x14ac:dyDescent="0.2">
      <c r="A30" s="124">
        <v>1750</v>
      </c>
      <c r="B30" s="124" t="s">
        <v>8267</v>
      </c>
      <c r="C30" s="185">
        <v>817951724</v>
      </c>
      <c r="D30" s="124" t="str">
        <f>VLOOKUP(A30,BASE.!$A$1:$T$878,4,FALSE)</f>
        <v>Organización Religiosa.</v>
      </c>
      <c r="E30" s="124" t="str">
        <f>VLOOKUP(A30,BASE.!$A$1:$T$878,5,FALSE)</f>
        <v>Erigida de acuerdo al Derecho Canónico, según consta en Certificado Nº722/2003, emitido por doña Sara Rodríguez Silva, Notario Eclesiástico del Obispado de Valparaíso, con fecha 17 de noviembre del 2003.</v>
      </c>
      <c r="F30" s="124" t="str">
        <f>VLOOKUP(A30,BASE.!$A$1:$T$878,6,FALSE)</f>
        <v>Indefinida.</v>
      </c>
      <c r="G30" s="124" t="str">
        <f>VLOOKUP(A30,BASE.!$A$1:$T$878,7,FALSE)</f>
        <v>Actividades Religiosas.</v>
      </c>
      <c r="H30" s="124" t="str">
        <f>VLOOKUP(A30,BASE.!$A$1:$T$878,8,FALSE)</f>
        <v>no tiene</v>
      </c>
      <c r="I30" s="124">
        <f>VLOOKUP(A30,BASE.!$A$1:$T$878,9,FALSE)</f>
        <v>0</v>
      </c>
      <c r="J30" s="124">
        <f>VLOOKUP(A30,BASE.!$A$1:$T$878,10,FALSE)</f>
        <v>0</v>
      </c>
      <c r="K30" s="124" t="str">
        <f>VLOOKUP(A30,BASE.!$A$1:$T$878,11,FALSE)</f>
        <v>Fray Rubén Eduardo Gutiérrez Quiñones,</v>
      </c>
      <c r="L30" s="124" t="str">
        <f>VLOOKUP(A30,BASE.!$A$1:$T$878,12,FALSE)</f>
        <v xml:space="preserve">Barros Arana N° 162, Oficina 101, Concepción, Región del Biobío. 
Teléfonos: 412767056
Celular: +56974305923
</v>
      </c>
      <c r="M30" s="124" t="str">
        <f>VLOOKUP(A30,BASE.!$A$1:$T$878,13,FALSE)</f>
        <v>VIII</v>
      </c>
      <c r="N30" s="124" t="str">
        <f>VLOOKUP(A30,BASE.!$A$1:$T$878,14,FALSE)</f>
        <v>Concepción</v>
      </c>
      <c r="O30" s="124" t="str">
        <f>VLOOKUP(A30,BASE.!$A$1:$T$878,15,FALSE)</f>
        <v>Teléfonos: 412767056
Celular: +56974305923</v>
      </c>
      <c r="P30" s="124" t="str">
        <f>VLOOKUP(A30,BASE.!$A$1:$T$878,16,FALSE)</f>
        <v xml:space="preserve">Correos electrónicos: eduardo.gut@gmail.com
                                        paula.quilodran@programasamigo.cl
</v>
      </c>
      <c r="Q30" s="185">
        <f>VLOOKUP(A30,BASE.!$A$1:$T$878,17,FALSE)</f>
        <v>0</v>
      </c>
      <c r="R30" s="124" t="str">
        <f>VLOOKUP(A30,BASE.!$A$1:$T$878,18,FALSE)</f>
        <v>93910: Organizaciones Religiosas.</v>
      </c>
      <c r="S30" s="124" t="str">
        <f>VLOOKUP(A30,BASE.!$A$1:$T$878,19,FALSE)</f>
        <v xml:space="preserve">Certificado de antecedentes financieros, correspondientes al año 2019, aprobados por el Subdepartamento de Supervisión Financiera Nacional. </v>
      </c>
      <c r="T30" s="182">
        <f>VLOOKUP(A30,BASE.!$A$1:$T$878,20,FALSE)</f>
        <v>37970</v>
      </c>
      <c r="U30" s="124">
        <v>1750</v>
      </c>
      <c r="V30" s="181">
        <v>24503207</v>
      </c>
      <c r="W30" s="181">
        <v>37095835</v>
      </c>
      <c r="X30" s="183">
        <v>44255</v>
      </c>
      <c r="Y30" s="166" t="s">
        <v>7879</v>
      </c>
      <c r="Z30" s="166" t="s">
        <v>7880</v>
      </c>
      <c r="AA30" s="124" t="s">
        <v>7901</v>
      </c>
    </row>
    <row r="31" spans="1:27" x14ac:dyDescent="0.2">
      <c r="A31" s="124">
        <v>1750</v>
      </c>
      <c r="B31" s="124" t="s">
        <v>8267</v>
      </c>
      <c r="C31" s="185">
        <v>817951724</v>
      </c>
      <c r="D31" s="124" t="str">
        <f>VLOOKUP(A31,BASE.!$A$1:$T$878,4,FALSE)</f>
        <v>Organización Religiosa.</v>
      </c>
      <c r="E31" s="124" t="str">
        <f>VLOOKUP(A31,BASE.!$A$1:$T$878,5,FALSE)</f>
        <v>Erigida de acuerdo al Derecho Canónico, según consta en Certificado Nº722/2003, emitido por doña Sara Rodríguez Silva, Notario Eclesiástico del Obispado de Valparaíso, con fecha 17 de noviembre del 2003.</v>
      </c>
      <c r="F31" s="124" t="str">
        <f>VLOOKUP(A31,BASE.!$A$1:$T$878,6,FALSE)</f>
        <v>Indefinida.</v>
      </c>
      <c r="G31" s="124" t="str">
        <f>VLOOKUP(A31,BASE.!$A$1:$T$878,7,FALSE)</f>
        <v>Actividades Religiosas.</v>
      </c>
      <c r="H31" s="124" t="str">
        <f>VLOOKUP(A31,BASE.!$A$1:$T$878,8,FALSE)</f>
        <v>no tiene</v>
      </c>
      <c r="I31" s="124">
        <f>VLOOKUP(A31,BASE.!$A$1:$T$878,9,FALSE)</f>
        <v>0</v>
      </c>
      <c r="J31" s="124">
        <f>VLOOKUP(A31,BASE.!$A$1:$T$878,10,FALSE)</f>
        <v>0</v>
      </c>
      <c r="K31" s="124" t="str">
        <f>VLOOKUP(A31,BASE.!$A$1:$T$878,11,FALSE)</f>
        <v>Fray Rubén Eduardo Gutiérrez Quiñones,</v>
      </c>
      <c r="L31" s="124" t="str">
        <f>VLOOKUP(A31,BASE.!$A$1:$T$878,12,FALSE)</f>
        <v xml:space="preserve">Barros Arana N° 162, Oficina 101, Concepción, Región del Biobío. 
Teléfonos: 412767056
Celular: +56974305923
</v>
      </c>
      <c r="M31" s="124" t="str">
        <f>VLOOKUP(A31,BASE.!$A$1:$T$878,13,FALSE)</f>
        <v>VIII</v>
      </c>
      <c r="N31" s="124" t="str">
        <f>VLOOKUP(A31,BASE.!$A$1:$T$878,14,FALSE)</f>
        <v>Concepción</v>
      </c>
      <c r="O31" s="124" t="str">
        <f>VLOOKUP(A31,BASE.!$A$1:$T$878,15,FALSE)</f>
        <v>Teléfonos: 412767056
Celular: +56974305923</v>
      </c>
      <c r="P31" s="124" t="str">
        <f>VLOOKUP(A31,BASE.!$A$1:$T$878,16,FALSE)</f>
        <v xml:space="preserve">Correos electrónicos: eduardo.gut@gmail.com
                                        paula.quilodran@programasamigo.cl
</v>
      </c>
      <c r="Q31" s="185">
        <f>VLOOKUP(A31,BASE.!$A$1:$T$878,17,FALSE)</f>
        <v>0</v>
      </c>
      <c r="R31" s="124" t="str">
        <f>VLOOKUP(A31,BASE.!$A$1:$T$878,18,FALSE)</f>
        <v>93910: Organizaciones Religiosas.</v>
      </c>
      <c r="S31" s="124" t="str">
        <f>VLOOKUP(A31,BASE.!$A$1:$T$878,19,FALSE)</f>
        <v xml:space="preserve">Certificado de antecedentes financieros, correspondientes al año 2019, aprobados por el Subdepartamento de Supervisión Financiera Nacional. </v>
      </c>
      <c r="T31" s="182">
        <f>VLOOKUP(A31,BASE.!$A$1:$T$878,20,FALSE)</f>
        <v>37970</v>
      </c>
      <c r="U31" s="124">
        <v>1750</v>
      </c>
      <c r="V31" s="181">
        <v>18859492</v>
      </c>
      <c r="W31" s="181">
        <v>37068656</v>
      </c>
      <c r="X31" s="183">
        <v>44255</v>
      </c>
      <c r="Y31" s="166" t="s">
        <v>7879</v>
      </c>
      <c r="Z31" s="166" t="s">
        <v>7880</v>
      </c>
      <c r="AA31" s="124" t="s">
        <v>7902</v>
      </c>
    </row>
    <row r="32" spans="1:27" x14ac:dyDescent="0.2">
      <c r="A32" s="124">
        <v>1750</v>
      </c>
      <c r="B32" s="124" t="s">
        <v>8267</v>
      </c>
      <c r="C32" s="185">
        <v>817951724</v>
      </c>
      <c r="D32" s="124" t="str">
        <f>VLOOKUP(A32,BASE.!$A$1:$T$878,4,FALSE)</f>
        <v>Organización Religiosa.</v>
      </c>
      <c r="E32" s="124" t="str">
        <f>VLOOKUP(A32,BASE.!$A$1:$T$878,5,FALSE)</f>
        <v>Erigida de acuerdo al Derecho Canónico, según consta en Certificado Nº722/2003, emitido por doña Sara Rodríguez Silva, Notario Eclesiástico del Obispado de Valparaíso, con fecha 17 de noviembre del 2003.</v>
      </c>
      <c r="F32" s="124" t="str">
        <f>VLOOKUP(A32,BASE.!$A$1:$T$878,6,FALSE)</f>
        <v>Indefinida.</v>
      </c>
      <c r="G32" s="124" t="str">
        <f>VLOOKUP(A32,BASE.!$A$1:$T$878,7,FALSE)</f>
        <v>Actividades Religiosas.</v>
      </c>
      <c r="H32" s="124" t="str">
        <f>VLOOKUP(A32,BASE.!$A$1:$T$878,8,FALSE)</f>
        <v>no tiene</v>
      </c>
      <c r="I32" s="124">
        <f>VLOOKUP(A32,BASE.!$A$1:$T$878,9,FALSE)</f>
        <v>0</v>
      </c>
      <c r="J32" s="124">
        <f>VLOOKUP(A32,BASE.!$A$1:$T$878,10,FALSE)</f>
        <v>0</v>
      </c>
      <c r="K32" s="124" t="str">
        <f>VLOOKUP(A32,BASE.!$A$1:$T$878,11,FALSE)</f>
        <v>Fray Rubén Eduardo Gutiérrez Quiñones,</v>
      </c>
      <c r="L32" s="124" t="str">
        <f>VLOOKUP(A32,BASE.!$A$1:$T$878,12,FALSE)</f>
        <v xml:space="preserve">Barros Arana N° 162, Oficina 101, Concepción, Región del Biobío. 
Teléfonos: 412767056
Celular: +56974305923
</v>
      </c>
      <c r="M32" s="124" t="str">
        <f>VLOOKUP(A32,BASE.!$A$1:$T$878,13,FALSE)</f>
        <v>VIII</v>
      </c>
      <c r="N32" s="124" t="str">
        <f>VLOOKUP(A32,BASE.!$A$1:$T$878,14,FALSE)</f>
        <v>Concepción</v>
      </c>
      <c r="O32" s="124" t="str">
        <f>VLOOKUP(A32,BASE.!$A$1:$T$878,15,FALSE)</f>
        <v>Teléfonos: 412767056
Celular: +56974305923</v>
      </c>
      <c r="P32" s="124" t="str">
        <f>VLOOKUP(A32,BASE.!$A$1:$T$878,16,FALSE)</f>
        <v xml:space="preserve">Correos electrónicos: eduardo.gut@gmail.com
                                        paula.quilodran@programasamigo.cl
</v>
      </c>
      <c r="Q32" s="185">
        <f>VLOOKUP(A32,BASE.!$A$1:$T$878,17,FALSE)</f>
        <v>0</v>
      </c>
      <c r="R32" s="124" t="str">
        <f>VLOOKUP(A32,BASE.!$A$1:$T$878,18,FALSE)</f>
        <v>93910: Organizaciones Religiosas.</v>
      </c>
      <c r="S32" s="124" t="str">
        <f>VLOOKUP(A32,BASE.!$A$1:$T$878,19,FALSE)</f>
        <v xml:space="preserve">Certificado de antecedentes financieros, correspondientes al año 2019, aprobados por el Subdepartamento de Supervisión Financiera Nacional. </v>
      </c>
      <c r="T32" s="182">
        <f>VLOOKUP(A32,BASE.!$A$1:$T$878,20,FALSE)</f>
        <v>37970</v>
      </c>
      <c r="U32" s="124">
        <v>1750</v>
      </c>
      <c r="V32" s="181">
        <v>3594251</v>
      </c>
      <c r="W32" s="181">
        <v>8266894</v>
      </c>
      <c r="X32" s="183">
        <v>44255</v>
      </c>
      <c r="Y32" s="166" t="s">
        <v>7879</v>
      </c>
      <c r="Z32" s="166" t="s">
        <v>7880</v>
      </c>
      <c r="AA32" s="124" t="s">
        <v>162</v>
      </c>
    </row>
    <row r="33" spans="1:27" x14ac:dyDescent="0.2">
      <c r="A33" s="124">
        <v>1750</v>
      </c>
      <c r="B33" s="124" t="s">
        <v>8267</v>
      </c>
      <c r="C33" s="185">
        <v>817951724</v>
      </c>
      <c r="D33" s="124" t="str">
        <f>VLOOKUP(A33,BASE.!$A$1:$T$878,4,FALSE)</f>
        <v>Organización Religiosa.</v>
      </c>
      <c r="E33" s="124" t="str">
        <f>VLOOKUP(A33,BASE.!$A$1:$T$878,5,FALSE)</f>
        <v>Erigida de acuerdo al Derecho Canónico, según consta en Certificado Nº722/2003, emitido por doña Sara Rodríguez Silva, Notario Eclesiástico del Obispado de Valparaíso, con fecha 17 de noviembre del 2003.</v>
      </c>
      <c r="F33" s="124" t="str">
        <f>VLOOKUP(A33,BASE.!$A$1:$T$878,6,FALSE)</f>
        <v>Indefinida.</v>
      </c>
      <c r="G33" s="124" t="str">
        <f>VLOOKUP(A33,BASE.!$A$1:$T$878,7,FALSE)</f>
        <v>Actividades Religiosas.</v>
      </c>
      <c r="H33" s="124" t="str">
        <f>VLOOKUP(A33,BASE.!$A$1:$T$878,8,FALSE)</f>
        <v>no tiene</v>
      </c>
      <c r="I33" s="124">
        <f>VLOOKUP(A33,BASE.!$A$1:$T$878,9,FALSE)</f>
        <v>0</v>
      </c>
      <c r="J33" s="124">
        <f>VLOOKUP(A33,BASE.!$A$1:$T$878,10,FALSE)</f>
        <v>0</v>
      </c>
      <c r="K33" s="124" t="str">
        <f>VLOOKUP(A33,BASE.!$A$1:$T$878,11,FALSE)</f>
        <v>Fray Rubén Eduardo Gutiérrez Quiñones,</v>
      </c>
      <c r="L33" s="124" t="str">
        <f>VLOOKUP(A33,BASE.!$A$1:$T$878,12,FALSE)</f>
        <v xml:space="preserve">Barros Arana N° 162, Oficina 101, Concepción, Región del Biobío. 
Teléfonos: 412767056
Celular: +56974305923
</v>
      </c>
      <c r="M33" s="124" t="str">
        <f>VLOOKUP(A33,BASE.!$A$1:$T$878,13,FALSE)</f>
        <v>VIII</v>
      </c>
      <c r="N33" s="124" t="str">
        <f>VLOOKUP(A33,BASE.!$A$1:$T$878,14,FALSE)</f>
        <v>Concepción</v>
      </c>
      <c r="O33" s="124" t="str">
        <f>VLOOKUP(A33,BASE.!$A$1:$T$878,15,FALSE)</f>
        <v>Teléfonos: 412767056
Celular: +56974305923</v>
      </c>
      <c r="P33" s="124" t="str">
        <f>VLOOKUP(A33,BASE.!$A$1:$T$878,16,FALSE)</f>
        <v xml:space="preserve">Correos electrónicos: eduardo.gut@gmail.com
                                        paula.quilodran@programasamigo.cl
</v>
      </c>
      <c r="Q33" s="185">
        <f>VLOOKUP(A33,BASE.!$A$1:$T$878,17,FALSE)</f>
        <v>0</v>
      </c>
      <c r="R33" s="124" t="str">
        <f>VLOOKUP(A33,BASE.!$A$1:$T$878,18,FALSE)</f>
        <v>93910: Organizaciones Religiosas.</v>
      </c>
      <c r="S33" s="124" t="str">
        <f>VLOOKUP(A33,BASE.!$A$1:$T$878,19,FALSE)</f>
        <v xml:space="preserve">Certificado de antecedentes financieros, correspondientes al año 2019, aprobados por el Subdepartamento de Supervisión Financiera Nacional. </v>
      </c>
      <c r="T33" s="182">
        <f>VLOOKUP(A33,BASE.!$A$1:$T$878,20,FALSE)</f>
        <v>37970</v>
      </c>
      <c r="U33" s="124">
        <v>1750</v>
      </c>
      <c r="V33" s="181">
        <v>18042005</v>
      </c>
      <c r="W33" s="181">
        <v>38462103</v>
      </c>
      <c r="X33" s="183">
        <v>44255</v>
      </c>
      <c r="Y33" s="166" t="s">
        <v>7879</v>
      </c>
      <c r="Z33" s="166" t="s">
        <v>7880</v>
      </c>
      <c r="AA33" s="124" t="s">
        <v>7903</v>
      </c>
    </row>
    <row r="34" spans="1:27" x14ac:dyDescent="0.2">
      <c r="A34" s="124">
        <v>1750</v>
      </c>
      <c r="B34" s="124" t="s">
        <v>8267</v>
      </c>
      <c r="C34" s="185">
        <v>817951724</v>
      </c>
      <c r="D34" s="124" t="str">
        <f>VLOOKUP(A34,BASE.!$A$1:$T$878,4,FALSE)</f>
        <v>Organización Religiosa.</v>
      </c>
      <c r="E34" s="124" t="str">
        <f>VLOOKUP(A34,BASE.!$A$1:$T$878,5,FALSE)</f>
        <v>Erigida de acuerdo al Derecho Canónico, según consta en Certificado Nº722/2003, emitido por doña Sara Rodríguez Silva, Notario Eclesiástico del Obispado de Valparaíso, con fecha 17 de noviembre del 2003.</v>
      </c>
      <c r="F34" s="124" t="str">
        <f>VLOOKUP(A34,BASE.!$A$1:$T$878,6,FALSE)</f>
        <v>Indefinida.</v>
      </c>
      <c r="G34" s="124" t="str">
        <f>VLOOKUP(A34,BASE.!$A$1:$T$878,7,FALSE)</f>
        <v>Actividades Religiosas.</v>
      </c>
      <c r="H34" s="124" t="str">
        <f>VLOOKUP(A34,BASE.!$A$1:$T$878,8,FALSE)</f>
        <v>no tiene</v>
      </c>
      <c r="I34" s="124">
        <f>VLOOKUP(A34,BASE.!$A$1:$T$878,9,FALSE)</f>
        <v>0</v>
      </c>
      <c r="J34" s="124">
        <f>VLOOKUP(A34,BASE.!$A$1:$T$878,10,FALSE)</f>
        <v>0</v>
      </c>
      <c r="K34" s="124" t="str">
        <f>VLOOKUP(A34,BASE.!$A$1:$T$878,11,FALSE)</f>
        <v>Fray Rubén Eduardo Gutiérrez Quiñones,</v>
      </c>
      <c r="L34" s="124" t="str">
        <f>VLOOKUP(A34,BASE.!$A$1:$T$878,12,FALSE)</f>
        <v xml:space="preserve">Barros Arana N° 162, Oficina 101, Concepción, Región del Biobío. 
Teléfonos: 412767056
Celular: +56974305923
</v>
      </c>
      <c r="M34" s="124" t="str">
        <f>VLOOKUP(A34,BASE.!$A$1:$T$878,13,FALSE)</f>
        <v>VIII</v>
      </c>
      <c r="N34" s="124" t="str">
        <f>VLOOKUP(A34,BASE.!$A$1:$T$878,14,FALSE)</f>
        <v>Concepción</v>
      </c>
      <c r="O34" s="124" t="str">
        <f>VLOOKUP(A34,BASE.!$A$1:$T$878,15,FALSE)</f>
        <v>Teléfonos: 412767056
Celular: +56974305923</v>
      </c>
      <c r="P34" s="124" t="str">
        <f>VLOOKUP(A34,BASE.!$A$1:$T$878,16,FALSE)</f>
        <v xml:space="preserve">Correos electrónicos: eduardo.gut@gmail.com
                                        paula.quilodran@programasamigo.cl
</v>
      </c>
      <c r="Q34" s="185">
        <f>VLOOKUP(A34,BASE.!$A$1:$T$878,17,FALSE)</f>
        <v>0</v>
      </c>
      <c r="R34" s="124" t="str">
        <f>VLOOKUP(A34,BASE.!$A$1:$T$878,18,FALSE)</f>
        <v>93910: Organizaciones Religiosas.</v>
      </c>
      <c r="S34" s="124" t="str">
        <f>VLOOKUP(A34,BASE.!$A$1:$T$878,19,FALSE)</f>
        <v xml:space="preserve">Certificado de antecedentes financieros, correspondientes al año 2019, aprobados por el Subdepartamento de Supervisión Financiera Nacional. </v>
      </c>
      <c r="T34" s="182">
        <f>VLOOKUP(A34,BASE.!$A$1:$T$878,20,FALSE)</f>
        <v>37970</v>
      </c>
      <c r="U34" s="124">
        <v>1750</v>
      </c>
      <c r="V34" s="181">
        <v>2667924</v>
      </c>
      <c r="W34" s="181">
        <v>5335848</v>
      </c>
      <c r="X34" s="183">
        <v>44255</v>
      </c>
      <c r="Y34" s="166" t="s">
        <v>7879</v>
      </c>
      <c r="Z34" s="166" t="s">
        <v>7880</v>
      </c>
      <c r="AA34" s="124" t="s">
        <v>187</v>
      </c>
    </row>
    <row r="35" spans="1:27" x14ac:dyDescent="0.2">
      <c r="A35" s="124">
        <v>1750</v>
      </c>
      <c r="B35" s="124" t="s">
        <v>8267</v>
      </c>
      <c r="C35" s="185">
        <v>817951724</v>
      </c>
      <c r="D35" s="124" t="str">
        <f>VLOOKUP(A35,BASE.!$A$1:$T$878,4,FALSE)</f>
        <v>Organización Religiosa.</v>
      </c>
      <c r="E35" s="124" t="str">
        <f>VLOOKUP(A35,BASE.!$A$1:$T$878,5,FALSE)</f>
        <v>Erigida de acuerdo al Derecho Canónico, según consta en Certificado Nº722/2003, emitido por doña Sara Rodríguez Silva, Notario Eclesiástico del Obispado de Valparaíso, con fecha 17 de noviembre del 2003.</v>
      </c>
      <c r="F35" s="124" t="str">
        <f>VLOOKUP(A35,BASE.!$A$1:$T$878,6,FALSE)</f>
        <v>Indefinida.</v>
      </c>
      <c r="G35" s="124" t="str">
        <f>VLOOKUP(A35,BASE.!$A$1:$T$878,7,FALSE)</f>
        <v>Actividades Religiosas.</v>
      </c>
      <c r="H35" s="124" t="str">
        <f>VLOOKUP(A35,BASE.!$A$1:$T$878,8,FALSE)</f>
        <v>no tiene</v>
      </c>
      <c r="I35" s="124">
        <f>VLOOKUP(A35,BASE.!$A$1:$T$878,9,FALSE)</f>
        <v>0</v>
      </c>
      <c r="J35" s="124">
        <f>VLOOKUP(A35,BASE.!$A$1:$T$878,10,FALSE)</f>
        <v>0</v>
      </c>
      <c r="K35" s="124" t="str">
        <f>VLOOKUP(A35,BASE.!$A$1:$T$878,11,FALSE)</f>
        <v>Fray Rubén Eduardo Gutiérrez Quiñones,</v>
      </c>
      <c r="L35" s="124" t="str">
        <f>VLOOKUP(A35,BASE.!$A$1:$T$878,12,FALSE)</f>
        <v xml:space="preserve">Barros Arana N° 162, Oficina 101, Concepción, Región del Biobío. 
Teléfonos: 412767056
Celular: +56974305923
</v>
      </c>
      <c r="M35" s="124" t="str">
        <f>VLOOKUP(A35,BASE.!$A$1:$T$878,13,FALSE)</f>
        <v>VIII</v>
      </c>
      <c r="N35" s="124" t="str">
        <f>VLOOKUP(A35,BASE.!$A$1:$T$878,14,FALSE)</f>
        <v>Concepción</v>
      </c>
      <c r="O35" s="124" t="str">
        <f>VLOOKUP(A35,BASE.!$A$1:$T$878,15,FALSE)</f>
        <v>Teléfonos: 412767056
Celular: +56974305923</v>
      </c>
      <c r="P35" s="124" t="str">
        <f>VLOOKUP(A35,BASE.!$A$1:$T$878,16,FALSE)</f>
        <v xml:space="preserve">Correos electrónicos: eduardo.gut@gmail.com
                                        paula.quilodran@programasamigo.cl
</v>
      </c>
      <c r="Q35" s="185">
        <f>VLOOKUP(A35,BASE.!$A$1:$T$878,17,FALSE)</f>
        <v>0</v>
      </c>
      <c r="R35" s="124" t="str">
        <f>VLOOKUP(A35,BASE.!$A$1:$T$878,18,FALSE)</f>
        <v>93910: Organizaciones Religiosas.</v>
      </c>
      <c r="S35" s="124" t="str">
        <f>VLOOKUP(A35,BASE.!$A$1:$T$878,19,FALSE)</f>
        <v xml:space="preserve">Certificado de antecedentes financieros, correspondientes al año 2019, aprobados por el Subdepartamento de Supervisión Financiera Nacional. </v>
      </c>
      <c r="T35" s="182">
        <f>VLOOKUP(A35,BASE.!$A$1:$T$878,20,FALSE)</f>
        <v>37970</v>
      </c>
      <c r="U35" s="124">
        <v>1750</v>
      </c>
      <c r="V35" s="181">
        <v>20421642</v>
      </c>
      <c r="W35" s="181">
        <v>40843284</v>
      </c>
      <c r="X35" s="183">
        <v>44255</v>
      </c>
      <c r="Y35" s="166" t="s">
        <v>7879</v>
      </c>
      <c r="Z35" s="166" t="s">
        <v>7880</v>
      </c>
      <c r="AA35" s="124" t="s">
        <v>7904</v>
      </c>
    </row>
    <row r="36" spans="1:27" x14ac:dyDescent="0.2">
      <c r="A36" s="124">
        <v>1750</v>
      </c>
      <c r="B36" s="124" t="s">
        <v>8267</v>
      </c>
      <c r="C36" s="185">
        <v>817951724</v>
      </c>
      <c r="D36" s="124" t="str">
        <f>VLOOKUP(A36,BASE.!$A$1:$T$878,4,FALSE)</f>
        <v>Organización Religiosa.</v>
      </c>
      <c r="E36" s="124" t="str">
        <f>VLOOKUP(A36,BASE.!$A$1:$T$878,5,FALSE)</f>
        <v>Erigida de acuerdo al Derecho Canónico, según consta en Certificado Nº722/2003, emitido por doña Sara Rodríguez Silva, Notario Eclesiástico del Obispado de Valparaíso, con fecha 17 de noviembre del 2003.</v>
      </c>
      <c r="F36" s="124" t="str">
        <f>VLOOKUP(A36,BASE.!$A$1:$T$878,6,FALSE)</f>
        <v>Indefinida.</v>
      </c>
      <c r="G36" s="124" t="str">
        <f>VLOOKUP(A36,BASE.!$A$1:$T$878,7,FALSE)</f>
        <v>Actividades Religiosas.</v>
      </c>
      <c r="H36" s="124" t="str">
        <f>VLOOKUP(A36,BASE.!$A$1:$T$878,8,FALSE)</f>
        <v>no tiene</v>
      </c>
      <c r="I36" s="124">
        <f>VLOOKUP(A36,BASE.!$A$1:$T$878,9,FALSE)</f>
        <v>0</v>
      </c>
      <c r="J36" s="124">
        <f>VLOOKUP(A36,BASE.!$A$1:$T$878,10,FALSE)</f>
        <v>0</v>
      </c>
      <c r="K36" s="124" t="str">
        <f>VLOOKUP(A36,BASE.!$A$1:$T$878,11,FALSE)</f>
        <v>Fray Rubén Eduardo Gutiérrez Quiñones,</v>
      </c>
      <c r="L36" s="124" t="str">
        <f>VLOOKUP(A36,BASE.!$A$1:$T$878,12,FALSE)</f>
        <v xml:space="preserve">Barros Arana N° 162, Oficina 101, Concepción, Región del Biobío. 
Teléfonos: 412767056
Celular: +56974305923
</v>
      </c>
      <c r="M36" s="124" t="str">
        <f>VLOOKUP(A36,BASE.!$A$1:$T$878,13,FALSE)</f>
        <v>VIII</v>
      </c>
      <c r="N36" s="124" t="str">
        <f>VLOOKUP(A36,BASE.!$A$1:$T$878,14,FALSE)</f>
        <v>Concepción</v>
      </c>
      <c r="O36" s="124" t="str">
        <f>VLOOKUP(A36,BASE.!$A$1:$T$878,15,FALSE)</f>
        <v>Teléfonos: 412767056
Celular: +56974305923</v>
      </c>
      <c r="P36" s="124" t="str">
        <f>VLOOKUP(A36,BASE.!$A$1:$T$878,16,FALSE)</f>
        <v xml:space="preserve">Correos electrónicos: eduardo.gut@gmail.com
                                        paula.quilodran@programasamigo.cl
</v>
      </c>
      <c r="Q36" s="185">
        <f>VLOOKUP(A36,BASE.!$A$1:$T$878,17,FALSE)</f>
        <v>0</v>
      </c>
      <c r="R36" s="124" t="str">
        <f>VLOOKUP(A36,BASE.!$A$1:$T$878,18,FALSE)</f>
        <v>93910: Organizaciones Religiosas.</v>
      </c>
      <c r="S36" s="124" t="str">
        <f>VLOOKUP(A36,BASE.!$A$1:$T$878,19,FALSE)</f>
        <v xml:space="preserve">Certificado de antecedentes financieros, correspondientes al año 2019, aprobados por el Subdepartamento de Supervisión Financiera Nacional. </v>
      </c>
      <c r="T36" s="182">
        <f>VLOOKUP(A36,BASE.!$A$1:$T$878,20,FALSE)</f>
        <v>37970</v>
      </c>
      <c r="U36" s="124">
        <v>1750</v>
      </c>
      <c r="V36" s="181">
        <v>8142797</v>
      </c>
      <c r="W36" s="181">
        <v>16086989</v>
      </c>
      <c r="X36" s="183">
        <v>44255</v>
      </c>
      <c r="Y36" s="166" t="s">
        <v>7879</v>
      </c>
      <c r="Z36" s="166" t="s">
        <v>7880</v>
      </c>
      <c r="AA36" s="124" t="s">
        <v>7905</v>
      </c>
    </row>
    <row r="37" spans="1:27" x14ac:dyDescent="0.2">
      <c r="A37" s="124">
        <v>1750</v>
      </c>
      <c r="B37" s="124" t="s">
        <v>8267</v>
      </c>
      <c r="C37" s="185">
        <v>817951724</v>
      </c>
      <c r="D37" s="124" t="str">
        <f>VLOOKUP(A37,BASE.!$A$1:$T$878,4,FALSE)</f>
        <v>Organización Religiosa.</v>
      </c>
      <c r="E37" s="124" t="str">
        <f>VLOOKUP(A37,BASE.!$A$1:$T$878,5,FALSE)</f>
        <v>Erigida de acuerdo al Derecho Canónico, según consta en Certificado Nº722/2003, emitido por doña Sara Rodríguez Silva, Notario Eclesiástico del Obispado de Valparaíso, con fecha 17 de noviembre del 2003.</v>
      </c>
      <c r="F37" s="124" t="str">
        <f>VLOOKUP(A37,BASE.!$A$1:$T$878,6,FALSE)</f>
        <v>Indefinida.</v>
      </c>
      <c r="G37" s="124" t="str">
        <f>VLOOKUP(A37,BASE.!$A$1:$T$878,7,FALSE)</f>
        <v>Actividades Religiosas.</v>
      </c>
      <c r="H37" s="124" t="str">
        <f>VLOOKUP(A37,BASE.!$A$1:$T$878,8,FALSE)</f>
        <v>no tiene</v>
      </c>
      <c r="I37" s="124">
        <f>VLOOKUP(A37,BASE.!$A$1:$T$878,9,FALSE)</f>
        <v>0</v>
      </c>
      <c r="J37" s="124">
        <f>VLOOKUP(A37,BASE.!$A$1:$T$878,10,FALSE)</f>
        <v>0</v>
      </c>
      <c r="K37" s="124" t="str">
        <f>VLOOKUP(A37,BASE.!$A$1:$T$878,11,FALSE)</f>
        <v>Fray Rubén Eduardo Gutiérrez Quiñones,</v>
      </c>
      <c r="L37" s="124" t="str">
        <f>VLOOKUP(A37,BASE.!$A$1:$T$878,12,FALSE)</f>
        <v xml:space="preserve">Barros Arana N° 162, Oficina 101, Concepción, Región del Biobío. 
Teléfonos: 412767056
Celular: +56974305923
</v>
      </c>
      <c r="M37" s="124" t="str">
        <f>VLOOKUP(A37,BASE.!$A$1:$T$878,13,FALSE)</f>
        <v>VIII</v>
      </c>
      <c r="N37" s="124" t="str">
        <f>VLOOKUP(A37,BASE.!$A$1:$T$878,14,FALSE)</f>
        <v>Concepción</v>
      </c>
      <c r="O37" s="124" t="str">
        <f>VLOOKUP(A37,BASE.!$A$1:$T$878,15,FALSE)</f>
        <v>Teléfonos: 412767056
Celular: +56974305923</v>
      </c>
      <c r="P37" s="124" t="str">
        <f>VLOOKUP(A37,BASE.!$A$1:$T$878,16,FALSE)</f>
        <v xml:space="preserve">Correos electrónicos: eduardo.gut@gmail.com
                                        paula.quilodran@programasamigo.cl
</v>
      </c>
      <c r="Q37" s="185">
        <f>VLOOKUP(A37,BASE.!$A$1:$T$878,17,FALSE)</f>
        <v>0</v>
      </c>
      <c r="R37" s="124" t="str">
        <f>VLOOKUP(A37,BASE.!$A$1:$T$878,18,FALSE)</f>
        <v>93910: Organizaciones Religiosas.</v>
      </c>
      <c r="S37" s="124" t="str">
        <f>VLOOKUP(A37,BASE.!$A$1:$T$878,19,FALSE)</f>
        <v xml:space="preserve">Certificado de antecedentes financieros, correspondientes al año 2019, aprobados por el Subdepartamento de Supervisión Financiera Nacional. </v>
      </c>
      <c r="T37" s="182">
        <f>VLOOKUP(A37,BASE.!$A$1:$T$878,20,FALSE)</f>
        <v>37970</v>
      </c>
      <c r="U37" s="124">
        <v>1750</v>
      </c>
      <c r="V37" s="181">
        <v>23504154</v>
      </c>
      <c r="W37" s="181">
        <v>34008308</v>
      </c>
      <c r="X37" s="183">
        <v>44255</v>
      </c>
      <c r="Y37" s="166" t="s">
        <v>7879</v>
      </c>
      <c r="Z37" s="166" t="s">
        <v>7880</v>
      </c>
      <c r="AA37" s="124" t="s">
        <v>7885</v>
      </c>
    </row>
    <row r="38" spans="1:27" x14ac:dyDescent="0.2">
      <c r="A38" s="124">
        <v>1750</v>
      </c>
      <c r="B38" s="124" t="s">
        <v>8267</v>
      </c>
      <c r="C38" s="185">
        <v>817951724</v>
      </c>
      <c r="D38" s="124" t="str">
        <f>VLOOKUP(A38,BASE.!$A$1:$T$878,4,FALSE)</f>
        <v>Organización Religiosa.</v>
      </c>
      <c r="E38" s="124" t="str">
        <f>VLOOKUP(A38,BASE.!$A$1:$T$878,5,FALSE)</f>
        <v>Erigida de acuerdo al Derecho Canónico, según consta en Certificado Nº722/2003, emitido por doña Sara Rodríguez Silva, Notario Eclesiástico del Obispado de Valparaíso, con fecha 17 de noviembre del 2003.</v>
      </c>
      <c r="F38" s="124" t="str">
        <f>VLOOKUP(A38,BASE.!$A$1:$T$878,6,FALSE)</f>
        <v>Indefinida.</v>
      </c>
      <c r="G38" s="124" t="str">
        <f>VLOOKUP(A38,BASE.!$A$1:$T$878,7,FALSE)</f>
        <v>Actividades Religiosas.</v>
      </c>
      <c r="H38" s="124" t="str">
        <f>VLOOKUP(A38,BASE.!$A$1:$T$878,8,FALSE)</f>
        <v>no tiene</v>
      </c>
      <c r="I38" s="124">
        <f>VLOOKUP(A38,BASE.!$A$1:$T$878,9,FALSE)</f>
        <v>0</v>
      </c>
      <c r="J38" s="124">
        <f>VLOOKUP(A38,BASE.!$A$1:$T$878,10,FALSE)</f>
        <v>0</v>
      </c>
      <c r="K38" s="124" t="str">
        <f>VLOOKUP(A38,BASE.!$A$1:$T$878,11,FALSE)</f>
        <v>Fray Rubén Eduardo Gutiérrez Quiñones,</v>
      </c>
      <c r="L38" s="124" t="str">
        <f>VLOOKUP(A38,BASE.!$A$1:$T$878,12,FALSE)</f>
        <v xml:space="preserve">Barros Arana N° 162, Oficina 101, Concepción, Región del Biobío. 
Teléfonos: 412767056
Celular: +56974305923
</v>
      </c>
      <c r="M38" s="124" t="str">
        <f>VLOOKUP(A38,BASE.!$A$1:$T$878,13,FALSE)</f>
        <v>VIII</v>
      </c>
      <c r="N38" s="124" t="str">
        <f>VLOOKUP(A38,BASE.!$A$1:$T$878,14,FALSE)</f>
        <v>Concepción</v>
      </c>
      <c r="O38" s="124" t="str">
        <f>VLOOKUP(A38,BASE.!$A$1:$T$878,15,FALSE)</f>
        <v>Teléfonos: 412767056
Celular: +56974305923</v>
      </c>
      <c r="P38" s="124" t="str">
        <f>VLOOKUP(A38,BASE.!$A$1:$T$878,16,FALSE)</f>
        <v xml:space="preserve">Correos electrónicos: eduardo.gut@gmail.com
                                        paula.quilodran@programasamigo.cl
</v>
      </c>
      <c r="Q38" s="185">
        <f>VLOOKUP(A38,BASE.!$A$1:$T$878,17,FALSE)</f>
        <v>0</v>
      </c>
      <c r="R38" s="124" t="str">
        <f>VLOOKUP(A38,BASE.!$A$1:$T$878,18,FALSE)</f>
        <v>93910: Organizaciones Religiosas.</v>
      </c>
      <c r="S38" s="124" t="str">
        <f>VLOOKUP(A38,BASE.!$A$1:$T$878,19,FALSE)</f>
        <v xml:space="preserve">Certificado de antecedentes financieros, correspondientes al año 2019, aprobados por el Subdepartamento de Supervisión Financiera Nacional. </v>
      </c>
      <c r="T38" s="182">
        <f>VLOOKUP(A38,BASE.!$A$1:$T$878,20,FALSE)</f>
        <v>37970</v>
      </c>
      <c r="U38" s="124">
        <v>1750</v>
      </c>
      <c r="V38" s="181">
        <v>22610122</v>
      </c>
      <c r="W38" s="181">
        <v>59188160</v>
      </c>
      <c r="X38" s="183">
        <v>44255</v>
      </c>
      <c r="Y38" s="166" t="s">
        <v>7879</v>
      </c>
      <c r="Z38" s="166" t="s">
        <v>7880</v>
      </c>
      <c r="AA38" s="124" t="s">
        <v>7906</v>
      </c>
    </row>
    <row r="39" spans="1:27" x14ac:dyDescent="0.2">
      <c r="A39" s="124">
        <v>1800</v>
      </c>
      <c r="B39" s="124" t="s">
        <v>8268</v>
      </c>
      <c r="C39" s="185">
        <v>700376001</v>
      </c>
      <c r="D39" s="124" t="str">
        <f>VLOOKUP(A39,BASE.!$A$1:$T$878,4,FALSE)</f>
        <v>Fundación de Derecho Privado</v>
      </c>
      <c r="E39" s="124" t="str">
        <f>VLOOKUP(A39,BASE.!$A$1:$T$878,5,FALSE)</f>
        <v>Otorgada por Decreto Supremo N° 629, de fecha 14 de febrero de 1938, del Ministerio de Justicia.</v>
      </c>
      <c r="F39" s="124" t="str">
        <f>VLOOKUP(A39,BASE.!$A$1:$T$878,6,FALSE)</f>
        <v xml:space="preserve">Certificado de Vigencia de persona jurídica sin fines de lucro Folio N° 500345686181, emitido con fecha 14 de septiembre de 2020, del Servicio de Registro Civil e Identificación. </v>
      </c>
      <c r="G39" s="124" t="str">
        <f>VLOOKUP(A39,BASE.!$A$1:$T$878,7,FALSE)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9" s="124" t="str">
        <f>VLOOKUP(A39,BASE.!$A$1:$T$878,8,FALSE)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39" s="124" t="str">
        <f>VLOOKUP(A39,BASE.!$A$1:$T$878,9,FALSE)</f>
        <v>: 3 años.</v>
      </c>
      <c r="J39" s="124" t="str">
        <f>VLOOKUP(A39,BASE.!$A$1:$T$878,10,FALSE)</f>
        <v>07-01-2021 hasta el 07-01-2024.</v>
      </c>
      <c r="K39" s="124" t="str">
        <f>VLOOKUP(A39,BASE.!$A$1:$T$878,11,FALSE)</f>
        <v xml:space="preserve">José Pedro Silva Prado, 
Edmundo Crespo Pisano,
</v>
      </c>
      <c r="L39" s="124" t="str">
        <f>VLOOKUP(A39,BASE.!$A$1:$T$878,12,FALSE)</f>
        <v xml:space="preserve">Paseo Pdte. Errázuriz Echaurren N° 2631, 5° piso, comuna de Providencia, Santiago, Región Metropolitana.
</v>
      </c>
      <c r="M39" s="124" t="str">
        <f>VLOOKUP(A39,BASE.!$A$1:$T$878,13,FALSE)</f>
        <v>XIII</v>
      </c>
      <c r="N39" s="124" t="str">
        <f>VLOOKUP(A39,BASE.!$A$1:$T$878,14,FALSE)</f>
        <v>Providencia</v>
      </c>
      <c r="O39" s="124" t="str">
        <f>VLOOKUP(A39,BASE.!$A$1:$T$878,15,FALSE)</f>
        <v>228737900 - 228737980</v>
      </c>
      <c r="P39" s="124" t="str">
        <f>VLOOKUP(A39,BASE.!$A$1:$T$878,16,FALSE)</f>
        <v>http://www.ciudaddelnino.cl</v>
      </c>
      <c r="Q39" s="185">
        <f>VLOOKUP(A39,BASE.!$A$1:$T$878,17,FALSE)</f>
        <v>0</v>
      </c>
      <c r="R39" s="124" t="str">
        <f>VLOOKUP(A39,BASE.!$A$1:$T$878,18,FALSE)</f>
        <v>93401: Instituciones de Asistencia Social</v>
      </c>
      <c r="S39" s="124" t="str">
        <f>VLOOKUP(A39,BASE.!$A$1:$T$878,19,FALSE)</f>
        <v xml:space="preserve">Se acompaña certificado de antecedentes financieros, correspondientes al año 2019,  aprobados por el Subdepartamento de Supervisión Financiera Nacional.  </v>
      </c>
      <c r="T39" s="182">
        <f>VLOOKUP(A39,BASE.!$A$1:$T$878,20,FALSE)</f>
        <v>37970</v>
      </c>
      <c r="U39" s="124">
        <v>1800</v>
      </c>
      <c r="V39" s="181">
        <v>15802322</v>
      </c>
      <c r="W39" s="181">
        <v>34477793</v>
      </c>
      <c r="X39" s="183">
        <v>44255</v>
      </c>
      <c r="Y39" s="166" t="s">
        <v>7879</v>
      </c>
      <c r="Z39" s="166" t="s">
        <v>7880</v>
      </c>
      <c r="AA39" s="124" t="s">
        <v>7907</v>
      </c>
    </row>
    <row r="40" spans="1:27" x14ac:dyDescent="0.2">
      <c r="A40" s="124">
        <v>1800</v>
      </c>
      <c r="B40" s="124" t="s">
        <v>8268</v>
      </c>
      <c r="C40" s="185">
        <v>700376001</v>
      </c>
      <c r="D40" s="124" t="str">
        <f>VLOOKUP(A40,BASE.!$A$1:$T$878,4,FALSE)</f>
        <v>Fundación de Derecho Privado</v>
      </c>
      <c r="E40" s="124" t="str">
        <f>VLOOKUP(A40,BASE.!$A$1:$T$878,5,FALSE)</f>
        <v>Otorgada por Decreto Supremo N° 629, de fecha 14 de febrero de 1938, del Ministerio de Justicia.</v>
      </c>
      <c r="F40" s="124" t="str">
        <f>VLOOKUP(A40,BASE.!$A$1:$T$878,6,FALSE)</f>
        <v xml:space="preserve">Certificado de Vigencia de persona jurídica sin fines de lucro Folio N° 500345686181, emitido con fecha 14 de septiembre de 2020, del Servicio de Registro Civil e Identificación. </v>
      </c>
      <c r="G40" s="124" t="str">
        <f>VLOOKUP(A40,BASE.!$A$1:$T$878,7,FALSE)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0" s="124" t="str">
        <f>VLOOKUP(A40,BASE.!$A$1:$T$878,8,FALSE)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0" s="124" t="str">
        <f>VLOOKUP(A40,BASE.!$A$1:$T$878,9,FALSE)</f>
        <v>: 3 años.</v>
      </c>
      <c r="J40" s="124" t="str">
        <f>VLOOKUP(A40,BASE.!$A$1:$T$878,10,FALSE)</f>
        <v>07-01-2021 hasta el 07-01-2024.</v>
      </c>
      <c r="K40" s="124" t="str">
        <f>VLOOKUP(A40,BASE.!$A$1:$T$878,11,FALSE)</f>
        <v xml:space="preserve">José Pedro Silva Prado, 
Edmundo Crespo Pisano,
</v>
      </c>
      <c r="L40" s="124" t="str">
        <f>VLOOKUP(A40,BASE.!$A$1:$T$878,12,FALSE)</f>
        <v xml:space="preserve">Paseo Pdte. Errázuriz Echaurren N° 2631, 5° piso, comuna de Providencia, Santiago, Región Metropolitana.
</v>
      </c>
      <c r="M40" s="124" t="str">
        <f>VLOOKUP(A40,BASE.!$A$1:$T$878,13,FALSE)</f>
        <v>XIII</v>
      </c>
      <c r="N40" s="124" t="str">
        <f>VLOOKUP(A40,BASE.!$A$1:$T$878,14,FALSE)</f>
        <v>Providencia</v>
      </c>
      <c r="O40" s="124" t="str">
        <f>VLOOKUP(A40,BASE.!$A$1:$T$878,15,FALSE)</f>
        <v>228737900 - 228737980</v>
      </c>
      <c r="P40" s="124" t="str">
        <f>VLOOKUP(A40,BASE.!$A$1:$T$878,16,FALSE)</f>
        <v>http://www.ciudaddelnino.cl</v>
      </c>
      <c r="Q40" s="185">
        <f>VLOOKUP(A40,BASE.!$A$1:$T$878,17,FALSE)</f>
        <v>0</v>
      </c>
      <c r="R40" s="124" t="str">
        <f>VLOOKUP(A40,BASE.!$A$1:$T$878,18,FALSE)</f>
        <v>93401: Instituciones de Asistencia Social</v>
      </c>
      <c r="S40" s="124" t="str">
        <f>VLOOKUP(A40,BASE.!$A$1:$T$878,19,FALSE)</f>
        <v xml:space="preserve">Se acompaña certificado de antecedentes financieros, correspondientes al año 2019,  aprobados por el Subdepartamento de Supervisión Financiera Nacional.  </v>
      </c>
      <c r="T40" s="182">
        <f>VLOOKUP(A40,BASE.!$A$1:$T$878,20,FALSE)</f>
        <v>37970</v>
      </c>
      <c r="U40" s="124">
        <v>1800</v>
      </c>
      <c r="V40" s="181">
        <v>80863445</v>
      </c>
      <c r="W40" s="181">
        <v>131319738</v>
      </c>
      <c r="X40" s="183">
        <v>44255</v>
      </c>
      <c r="Y40" s="166" t="s">
        <v>7879</v>
      </c>
      <c r="Z40" s="166" t="s">
        <v>7880</v>
      </c>
      <c r="AA40" s="124" t="s">
        <v>230</v>
      </c>
    </row>
    <row r="41" spans="1:27" x14ac:dyDescent="0.2">
      <c r="A41" s="124">
        <v>1800</v>
      </c>
      <c r="B41" s="124" t="s">
        <v>8268</v>
      </c>
      <c r="C41" s="185">
        <v>700376001</v>
      </c>
      <c r="D41" s="124" t="str">
        <f>VLOOKUP(A41,BASE.!$A$1:$T$878,4,FALSE)</f>
        <v>Fundación de Derecho Privado</v>
      </c>
      <c r="E41" s="124" t="str">
        <f>VLOOKUP(A41,BASE.!$A$1:$T$878,5,FALSE)</f>
        <v>Otorgada por Decreto Supremo N° 629, de fecha 14 de febrero de 1938, del Ministerio de Justicia.</v>
      </c>
      <c r="F41" s="124" t="str">
        <f>VLOOKUP(A41,BASE.!$A$1:$T$878,6,FALSE)</f>
        <v xml:space="preserve">Certificado de Vigencia de persona jurídica sin fines de lucro Folio N° 500345686181, emitido con fecha 14 de septiembre de 2020, del Servicio de Registro Civil e Identificación. </v>
      </c>
      <c r="G41" s="124" t="str">
        <f>VLOOKUP(A41,BASE.!$A$1:$T$878,7,FALSE)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1" s="124" t="str">
        <f>VLOOKUP(A41,BASE.!$A$1:$T$878,8,FALSE)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1" s="124" t="str">
        <f>VLOOKUP(A41,BASE.!$A$1:$T$878,9,FALSE)</f>
        <v>: 3 años.</v>
      </c>
      <c r="J41" s="124" t="str">
        <f>VLOOKUP(A41,BASE.!$A$1:$T$878,10,FALSE)</f>
        <v>07-01-2021 hasta el 07-01-2024.</v>
      </c>
      <c r="K41" s="124" t="str">
        <f>VLOOKUP(A41,BASE.!$A$1:$T$878,11,FALSE)</f>
        <v xml:space="preserve">José Pedro Silva Prado, 
Edmundo Crespo Pisano,
</v>
      </c>
      <c r="L41" s="124" t="str">
        <f>VLOOKUP(A41,BASE.!$A$1:$T$878,12,FALSE)</f>
        <v xml:space="preserve">Paseo Pdte. Errázuriz Echaurren N° 2631, 5° piso, comuna de Providencia, Santiago, Región Metropolitana.
</v>
      </c>
      <c r="M41" s="124" t="str">
        <f>VLOOKUP(A41,BASE.!$A$1:$T$878,13,FALSE)</f>
        <v>XIII</v>
      </c>
      <c r="N41" s="124" t="str">
        <f>VLOOKUP(A41,BASE.!$A$1:$T$878,14,FALSE)</f>
        <v>Providencia</v>
      </c>
      <c r="O41" s="124" t="str">
        <f>VLOOKUP(A41,BASE.!$A$1:$T$878,15,FALSE)</f>
        <v>228737900 - 228737980</v>
      </c>
      <c r="P41" s="124" t="str">
        <f>VLOOKUP(A41,BASE.!$A$1:$T$878,16,FALSE)</f>
        <v>http://www.ciudaddelnino.cl</v>
      </c>
      <c r="Q41" s="185">
        <f>VLOOKUP(A41,BASE.!$A$1:$T$878,17,FALSE)</f>
        <v>0</v>
      </c>
      <c r="R41" s="124" t="str">
        <f>VLOOKUP(A41,BASE.!$A$1:$T$878,18,FALSE)</f>
        <v>93401: Instituciones de Asistencia Social</v>
      </c>
      <c r="S41" s="124" t="str">
        <f>VLOOKUP(A41,BASE.!$A$1:$T$878,19,FALSE)</f>
        <v xml:space="preserve">Se acompaña certificado de antecedentes financieros, correspondientes al año 2019,  aprobados por el Subdepartamento de Supervisión Financiera Nacional.  </v>
      </c>
      <c r="T41" s="182">
        <f>VLOOKUP(A41,BASE.!$A$1:$T$878,20,FALSE)</f>
        <v>37970</v>
      </c>
      <c r="U41" s="124">
        <v>1800</v>
      </c>
      <c r="V41" s="181">
        <v>15794460</v>
      </c>
      <c r="W41" s="181">
        <v>31588920</v>
      </c>
      <c r="X41" s="183">
        <v>44255</v>
      </c>
      <c r="Y41" s="166" t="s">
        <v>7879</v>
      </c>
      <c r="Z41" s="166" t="s">
        <v>7880</v>
      </c>
      <c r="AA41" s="124" t="s">
        <v>7883</v>
      </c>
    </row>
    <row r="42" spans="1:27" x14ac:dyDescent="0.2">
      <c r="A42" s="124">
        <v>1800</v>
      </c>
      <c r="B42" s="124" t="s">
        <v>8268</v>
      </c>
      <c r="C42" s="185">
        <v>700376001</v>
      </c>
      <c r="D42" s="124" t="str">
        <f>VLOOKUP(A42,BASE.!$A$1:$T$878,4,FALSE)</f>
        <v>Fundación de Derecho Privado</v>
      </c>
      <c r="E42" s="124" t="str">
        <f>VLOOKUP(A42,BASE.!$A$1:$T$878,5,FALSE)</f>
        <v>Otorgada por Decreto Supremo N° 629, de fecha 14 de febrero de 1938, del Ministerio de Justicia.</v>
      </c>
      <c r="F42" s="124" t="str">
        <f>VLOOKUP(A42,BASE.!$A$1:$T$878,6,FALSE)</f>
        <v xml:space="preserve">Certificado de Vigencia de persona jurídica sin fines de lucro Folio N° 500345686181, emitido con fecha 14 de septiembre de 2020, del Servicio de Registro Civil e Identificación. </v>
      </c>
      <c r="G42" s="124" t="str">
        <f>VLOOKUP(A42,BASE.!$A$1:$T$878,7,FALSE)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2" s="124" t="str">
        <f>VLOOKUP(A42,BASE.!$A$1:$T$878,8,FALSE)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2" s="124" t="str">
        <f>VLOOKUP(A42,BASE.!$A$1:$T$878,9,FALSE)</f>
        <v>: 3 años.</v>
      </c>
      <c r="J42" s="124" t="str">
        <f>VLOOKUP(A42,BASE.!$A$1:$T$878,10,FALSE)</f>
        <v>07-01-2021 hasta el 07-01-2024.</v>
      </c>
      <c r="K42" s="124" t="str">
        <f>VLOOKUP(A42,BASE.!$A$1:$T$878,11,FALSE)</f>
        <v xml:space="preserve">José Pedro Silva Prado, 
Edmundo Crespo Pisano,
</v>
      </c>
      <c r="L42" s="124" t="str">
        <f>VLOOKUP(A42,BASE.!$A$1:$T$878,12,FALSE)</f>
        <v xml:space="preserve">Paseo Pdte. Errázuriz Echaurren N° 2631, 5° piso, comuna de Providencia, Santiago, Región Metropolitana.
</v>
      </c>
      <c r="M42" s="124" t="str">
        <f>VLOOKUP(A42,BASE.!$A$1:$T$878,13,FALSE)</f>
        <v>XIII</v>
      </c>
      <c r="N42" s="124" t="str">
        <f>VLOOKUP(A42,BASE.!$A$1:$T$878,14,FALSE)</f>
        <v>Providencia</v>
      </c>
      <c r="O42" s="124" t="str">
        <f>VLOOKUP(A42,BASE.!$A$1:$T$878,15,FALSE)</f>
        <v>228737900 - 228737980</v>
      </c>
      <c r="P42" s="124" t="str">
        <f>VLOOKUP(A42,BASE.!$A$1:$T$878,16,FALSE)</f>
        <v>http://www.ciudaddelnino.cl</v>
      </c>
      <c r="Q42" s="185">
        <f>VLOOKUP(A42,BASE.!$A$1:$T$878,17,FALSE)</f>
        <v>0</v>
      </c>
      <c r="R42" s="124" t="str">
        <f>VLOOKUP(A42,BASE.!$A$1:$T$878,18,FALSE)</f>
        <v>93401: Instituciones de Asistencia Social</v>
      </c>
      <c r="S42" s="124" t="str">
        <f>VLOOKUP(A42,BASE.!$A$1:$T$878,19,FALSE)</f>
        <v xml:space="preserve">Se acompaña certificado de antecedentes financieros, correspondientes al año 2019,  aprobados por el Subdepartamento de Supervisión Financiera Nacional.  </v>
      </c>
      <c r="T42" s="182">
        <f>VLOOKUP(A42,BASE.!$A$1:$T$878,20,FALSE)</f>
        <v>37970</v>
      </c>
      <c r="U42" s="124">
        <v>1800</v>
      </c>
      <c r="V42" s="181">
        <v>63482922</v>
      </c>
      <c r="W42" s="181">
        <v>138988053</v>
      </c>
      <c r="X42" s="183">
        <v>44255</v>
      </c>
      <c r="Y42" s="166" t="s">
        <v>7879</v>
      </c>
      <c r="Z42" s="166" t="s">
        <v>7880</v>
      </c>
      <c r="AA42" s="124" t="s">
        <v>7908</v>
      </c>
    </row>
    <row r="43" spans="1:27" x14ac:dyDescent="0.2">
      <c r="A43" s="124">
        <v>1800</v>
      </c>
      <c r="B43" s="124" t="s">
        <v>8268</v>
      </c>
      <c r="C43" s="185">
        <v>700376001</v>
      </c>
      <c r="D43" s="124" t="str">
        <f>VLOOKUP(A43,BASE.!$A$1:$T$878,4,FALSE)</f>
        <v>Fundación de Derecho Privado</v>
      </c>
      <c r="E43" s="124" t="str">
        <f>VLOOKUP(A43,BASE.!$A$1:$T$878,5,FALSE)</f>
        <v>Otorgada por Decreto Supremo N° 629, de fecha 14 de febrero de 1938, del Ministerio de Justicia.</v>
      </c>
      <c r="F43" s="124" t="str">
        <f>VLOOKUP(A43,BASE.!$A$1:$T$878,6,FALSE)</f>
        <v xml:space="preserve">Certificado de Vigencia de persona jurídica sin fines de lucro Folio N° 500345686181, emitido con fecha 14 de septiembre de 2020, del Servicio de Registro Civil e Identificación. </v>
      </c>
      <c r="G43" s="124" t="str">
        <f>VLOOKUP(A43,BASE.!$A$1:$T$878,7,FALSE)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3" s="124" t="str">
        <f>VLOOKUP(A43,BASE.!$A$1:$T$878,8,FALSE)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3" s="124" t="str">
        <f>VLOOKUP(A43,BASE.!$A$1:$T$878,9,FALSE)</f>
        <v>: 3 años.</v>
      </c>
      <c r="J43" s="124" t="str">
        <f>VLOOKUP(A43,BASE.!$A$1:$T$878,10,FALSE)</f>
        <v>07-01-2021 hasta el 07-01-2024.</v>
      </c>
      <c r="K43" s="124" t="str">
        <f>VLOOKUP(A43,BASE.!$A$1:$T$878,11,FALSE)</f>
        <v xml:space="preserve">José Pedro Silva Prado, 
Edmundo Crespo Pisano,
</v>
      </c>
      <c r="L43" s="124" t="str">
        <f>VLOOKUP(A43,BASE.!$A$1:$T$878,12,FALSE)</f>
        <v xml:space="preserve">Paseo Pdte. Errázuriz Echaurren N° 2631, 5° piso, comuna de Providencia, Santiago, Región Metropolitana.
</v>
      </c>
      <c r="M43" s="124" t="str">
        <f>VLOOKUP(A43,BASE.!$A$1:$T$878,13,FALSE)</f>
        <v>XIII</v>
      </c>
      <c r="N43" s="124" t="str">
        <f>VLOOKUP(A43,BASE.!$A$1:$T$878,14,FALSE)</f>
        <v>Providencia</v>
      </c>
      <c r="O43" s="124" t="str">
        <f>VLOOKUP(A43,BASE.!$A$1:$T$878,15,FALSE)</f>
        <v>228737900 - 228737980</v>
      </c>
      <c r="P43" s="124" t="str">
        <f>VLOOKUP(A43,BASE.!$A$1:$T$878,16,FALSE)</f>
        <v>http://www.ciudaddelnino.cl</v>
      </c>
      <c r="Q43" s="185">
        <f>VLOOKUP(A43,BASE.!$A$1:$T$878,17,FALSE)</f>
        <v>0</v>
      </c>
      <c r="R43" s="124" t="str">
        <f>VLOOKUP(A43,BASE.!$A$1:$T$878,18,FALSE)</f>
        <v>93401: Instituciones de Asistencia Social</v>
      </c>
      <c r="S43" s="124" t="str">
        <f>VLOOKUP(A43,BASE.!$A$1:$T$878,19,FALSE)</f>
        <v xml:space="preserve">Se acompaña certificado de antecedentes financieros, correspondientes al año 2019,  aprobados por el Subdepartamento de Supervisión Financiera Nacional.  </v>
      </c>
      <c r="T43" s="182">
        <f>VLOOKUP(A43,BASE.!$A$1:$T$878,20,FALSE)</f>
        <v>37970</v>
      </c>
      <c r="U43" s="124">
        <v>1800</v>
      </c>
      <c r="V43" s="181">
        <v>66823250</v>
      </c>
      <c r="W43" s="181">
        <v>116942572</v>
      </c>
      <c r="X43" s="183">
        <v>44255</v>
      </c>
      <c r="Y43" s="166" t="s">
        <v>7879</v>
      </c>
      <c r="Z43" s="166" t="s">
        <v>7880</v>
      </c>
      <c r="AA43" s="124" t="s">
        <v>7909</v>
      </c>
    </row>
    <row r="44" spans="1:27" x14ac:dyDescent="0.2">
      <c r="A44" s="124">
        <v>1800</v>
      </c>
      <c r="B44" s="124" t="s">
        <v>8268</v>
      </c>
      <c r="C44" s="185">
        <v>700376001</v>
      </c>
      <c r="D44" s="124" t="str">
        <f>VLOOKUP(A44,BASE.!$A$1:$T$878,4,FALSE)</f>
        <v>Fundación de Derecho Privado</v>
      </c>
      <c r="E44" s="124" t="str">
        <f>VLOOKUP(A44,BASE.!$A$1:$T$878,5,FALSE)</f>
        <v>Otorgada por Decreto Supremo N° 629, de fecha 14 de febrero de 1938, del Ministerio de Justicia.</v>
      </c>
      <c r="F44" s="124" t="str">
        <f>VLOOKUP(A44,BASE.!$A$1:$T$878,6,FALSE)</f>
        <v xml:space="preserve">Certificado de Vigencia de persona jurídica sin fines de lucro Folio N° 500345686181, emitido con fecha 14 de septiembre de 2020, del Servicio de Registro Civil e Identificación. </v>
      </c>
      <c r="G44" s="124" t="str">
        <f>VLOOKUP(A44,BASE.!$A$1:$T$878,7,FALSE)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4" s="124" t="str">
        <f>VLOOKUP(A44,BASE.!$A$1:$T$878,8,FALSE)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4" s="124" t="str">
        <f>VLOOKUP(A44,BASE.!$A$1:$T$878,9,FALSE)</f>
        <v>: 3 años.</v>
      </c>
      <c r="J44" s="124" t="str">
        <f>VLOOKUP(A44,BASE.!$A$1:$T$878,10,FALSE)</f>
        <v>07-01-2021 hasta el 07-01-2024.</v>
      </c>
      <c r="K44" s="124" t="str">
        <f>VLOOKUP(A44,BASE.!$A$1:$T$878,11,FALSE)</f>
        <v xml:space="preserve">José Pedro Silva Prado, 
Edmundo Crespo Pisano,
</v>
      </c>
      <c r="L44" s="124" t="str">
        <f>VLOOKUP(A44,BASE.!$A$1:$T$878,12,FALSE)</f>
        <v xml:space="preserve">Paseo Pdte. Errázuriz Echaurren N° 2631, 5° piso, comuna de Providencia, Santiago, Región Metropolitana.
</v>
      </c>
      <c r="M44" s="124" t="str">
        <f>VLOOKUP(A44,BASE.!$A$1:$T$878,13,FALSE)</f>
        <v>XIII</v>
      </c>
      <c r="N44" s="124" t="str">
        <f>VLOOKUP(A44,BASE.!$A$1:$T$878,14,FALSE)</f>
        <v>Providencia</v>
      </c>
      <c r="O44" s="124" t="str">
        <f>VLOOKUP(A44,BASE.!$A$1:$T$878,15,FALSE)</f>
        <v>228737900 - 228737980</v>
      </c>
      <c r="P44" s="124" t="str">
        <f>VLOOKUP(A44,BASE.!$A$1:$T$878,16,FALSE)</f>
        <v>http://www.ciudaddelnino.cl</v>
      </c>
      <c r="Q44" s="185">
        <f>VLOOKUP(A44,BASE.!$A$1:$T$878,17,FALSE)</f>
        <v>0</v>
      </c>
      <c r="R44" s="124" t="str">
        <f>VLOOKUP(A44,BASE.!$A$1:$T$878,18,FALSE)</f>
        <v>93401: Instituciones de Asistencia Social</v>
      </c>
      <c r="S44" s="124" t="str">
        <f>VLOOKUP(A44,BASE.!$A$1:$T$878,19,FALSE)</f>
        <v xml:space="preserve">Se acompaña certificado de antecedentes financieros, correspondientes al año 2019,  aprobados por el Subdepartamento de Supervisión Financiera Nacional.  </v>
      </c>
      <c r="T44" s="182">
        <f>VLOOKUP(A44,BASE.!$A$1:$T$878,20,FALSE)</f>
        <v>37970</v>
      </c>
      <c r="U44" s="124">
        <v>1800</v>
      </c>
      <c r="V44" s="181">
        <v>18277848</v>
      </c>
      <c r="W44" s="181">
        <v>41490714</v>
      </c>
      <c r="X44" s="183">
        <v>44255</v>
      </c>
      <c r="Y44" s="166" t="s">
        <v>7879</v>
      </c>
      <c r="Z44" s="166" t="s">
        <v>7880</v>
      </c>
      <c r="AA44" s="124" t="s">
        <v>7910</v>
      </c>
    </row>
    <row r="45" spans="1:27" x14ac:dyDescent="0.2">
      <c r="A45" s="124">
        <v>1800</v>
      </c>
      <c r="B45" s="124" t="s">
        <v>8268</v>
      </c>
      <c r="C45" s="185">
        <v>700376001</v>
      </c>
      <c r="D45" s="124" t="str">
        <f>VLOOKUP(A45,BASE.!$A$1:$T$878,4,FALSE)</f>
        <v>Fundación de Derecho Privado</v>
      </c>
      <c r="E45" s="124" t="str">
        <f>VLOOKUP(A45,BASE.!$A$1:$T$878,5,FALSE)</f>
        <v>Otorgada por Decreto Supremo N° 629, de fecha 14 de febrero de 1938, del Ministerio de Justicia.</v>
      </c>
      <c r="F45" s="124" t="str">
        <f>VLOOKUP(A45,BASE.!$A$1:$T$878,6,FALSE)</f>
        <v xml:space="preserve">Certificado de Vigencia de persona jurídica sin fines de lucro Folio N° 500345686181, emitido con fecha 14 de septiembre de 2020, del Servicio de Registro Civil e Identificación. </v>
      </c>
      <c r="G45" s="124" t="str">
        <f>VLOOKUP(A45,BASE.!$A$1:$T$878,7,FALSE)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5" s="124" t="str">
        <f>VLOOKUP(A45,BASE.!$A$1:$T$878,8,FALSE)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5" s="124" t="str">
        <f>VLOOKUP(A45,BASE.!$A$1:$T$878,9,FALSE)</f>
        <v>: 3 años.</v>
      </c>
      <c r="J45" s="124" t="str">
        <f>VLOOKUP(A45,BASE.!$A$1:$T$878,10,FALSE)</f>
        <v>07-01-2021 hasta el 07-01-2024.</v>
      </c>
      <c r="K45" s="124" t="str">
        <f>VLOOKUP(A45,BASE.!$A$1:$T$878,11,FALSE)</f>
        <v xml:space="preserve">José Pedro Silva Prado, 
Edmundo Crespo Pisano,
</v>
      </c>
      <c r="L45" s="124" t="str">
        <f>VLOOKUP(A45,BASE.!$A$1:$T$878,12,FALSE)</f>
        <v xml:space="preserve">Paseo Pdte. Errázuriz Echaurren N° 2631, 5° piso, comuna de Providencia, Santiago, Región Metropolitana.
</v>
      </c>
      <c r="M45" s="124" t="str">
        <f>VLOOKUP(A45,BASE.!$A$1:$T$878,13,FALSE)</f>
        <v>XIII</v>
      </c>
      <c r="N45" s="124" t="str">
        <f>VLOOKUP(A45,BASE.!$A$1:$T$878,14,FALSE)</f>
        <v>Providencia</v>
      </c>
      <c r="O45" s="124" t="str">
        <f>VLOOKUP(A45,BASE.!$A$1:$T$878,15,FALSE)</f>
        <v>228737900 - 228737980</v>
      </c>
      <c r="P45" s="124" t="str">
        <f>VLOOKUP(A45,BASE.!$A$1:$T$878,16,FALSE)</f>
        <v>http://www.ciudaddelnino.cl</v>
      </c>
      <c r="Q45" s="185">
        <f>VLOOKUP(A45,BASE.!$A$1:$T$878,17,FALSE)</f>
        <v>0</v>
      </c>
      <c r="R45" s="124" t="str">
        <f>VLOOKUP(A45,BASE.!$A$1:$T$878,18,FALSE)</f>
        <v>93401: Instituciones de Asistencia Social</v>
      </c>
      <c r="S45" s="124" t="str">
        <f>VLOOKUP(A45,BASE.!$A$1:$T$878,19,FALSE)</f>
        <v xml:space="preserve">Se acompaña certificado de antecedentes financieros, correspondientes al año 2019,  aprobados por el Subdepartamento de Supervisión Financiera Nacional.  </v>
      </c>
      <c r="T45" s="182">
        <f>VLOOKUP(A45,BASE.!$A$1:$T$878,20,FALSE)</f>
        <v>37970</v>
      </c>
      <c r="U45" s="124">
        <v>1800</v>
      </c>
      <c r="V45" s="181">
        <v>59161266</v>
      </c>
      <c r="W45" s="181">
        <v>96822477</v>
      </c>
      <c r="X45" s="183">
        <v>44255</v>
      </c>
      <c r="Y45" s="166" t="s">
        <v>7879</v>
      </c>
      <c r="Z45" s="166" t="s">
        <v>7880</v>
      </c>
      <c r="AA45" s="124" t="s">
        <v>7911</v>
      </c>
    </row>
    <row r="46" spans="1:27" x14ac:dyDescent="0.2">
      <c r="A46" s="124">
        <v>1800</v>
      </c>
      <c r="B46" s="124" t="s">
        <v>8268</v>
      </c>
      <c r="C46" s="185">
        <v>700376001</v>
      </c>
      <c r="D46" s="124" t="str">
        <f>VLOOKUP(A46,BASE.!$A$1:$T$878,4,FALSE)</f>
        <v>Fundación de Derecho Privado</v>
      </c>
      <c r="E46" s="124" t="str">
        <f>VLOOKUP(A46,BASE.!$A$1:$T$878,5,FALSE)</f>
        <v>Otorgada por Decreto Supremo N° 629, de fecha 14 de febrero de 1938, del Ministerio de Justicia.</v>
      </c>
      <c r="F46" s="124" t="str">
        <f>VLOOKUP(A46,BASE.!$A$1:$T$878,6,FALSE)</f>
        <v xml:space="preserve">Certificado de Vigencia de persona jurídica sin fines de lucro Folio N° 500345686181, emitido con fecha 14 de septiembre de 2020, del Servicio de Registro Civil e Identificación. </v>
      </c>
      <c r="G46" s="124" t="str">
        <f>VLOOKUP(A46,BASE.!$A$1:$T$878,7,FALSE)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6" s="124" t="str">
        <f>VLOOKUP(A46,BASE.!$A$1:$T$878,8,FALSE)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6" s="124" t="str">
        <f>VLOOKUP(A46,BASE.!$A$1:$T$878,9,FALSE)</f>
        <v>: 3 años.</v>
      </c>
      <c r="J46" s="124" t="str">
        <f>VLOOKUP(A46,BASE.!$A$1:$T$878,10,FALSE)</f>
        <v>07-01-2021 hasta el 07-01-2024.</v>
      </c>
      <c r="K46" s="124" t="str">
        <f>VLOOKUP(A46,BASE.!$A$1:$T$878,11,FALSE)</f>
        <v xml:space="preserve">José Pedro Silva Prado, 
Edmundo Crespo Pisano,
</v>
      </c>
      <c r="L46" s="124" t="str">
        <f>VLOOKUP(A46,BASE.!$A$1:$T$878,12,FALSE)</f>
        <v xml:space="preserve">Paseo Pdte. Errázuriz Echaurren N° 2631, 5° piso, comuna de Providencia, Santiago, Región Metropolitana.
</v>
      </c>
      <c r="M46" s="124" t="str">
        <f>VLOOKUP(A46,BASE.!$A$1:$T$878,13,FALSE)</f>
        <v>XIII</v>
      </c>
      <c r="N46" s="124" t="str">
        <f>VLOOKUP(A46,BASE.!$A$1:$T$878,14,FALSE)</f>
        <v>Providencia</v>
      </c>
      <c r="O46" s="124" t="str">
        <f>VLOOKUP(A46,BASE.!$A$1:$T$878,15,FALSE)</f>
        <v>228737900 - 228737980</v>
      </c>
      <c r="P46" s="124" t="str">
        <f>VLOOKUP(A46,BASE.!$A$1:$T$878,16,FALSE)</f>
        <v>http://www.ciudaddelnino.cl</v>
      </c>
      <c r="Q46" s="185">
        <f>VLOOKUP(A46,BASE.!$A$1:$T$878,17,FALSE)</f>
        <v>0</v>
      </c>
      <c r="R46" s="124" t="str">
        <f>VLOOKUP(A46,BASE.!$A$1:$T$878,18,FALSE)</f>
        <v>93401: Instituciones de Asistencia Social</v>
      </c>
      <c r="S46" s="124" t="str">
        <f>VLOOKUP(A46,BASE.!$A$1:$T$878,19,FALSE)</f>
        <v xml:space="preserve">Se acompaña certificado de antecedentes financieros, correspondientes al año 2019,  aprobados por el Subdepartamento de Supervisión Financiera Nacional.  </v>
      </c>
      <c r="T46" s="182">
        <f>VLOOKUP(A46,BASE.!$A$1:$T$878,20,FALSE)</f>
        <v>37970</v>
      </c>
      <c r="U46" s="124">
        <v>1800</v>
      </c>
      <c r="V46" s="181">
        <v>6982200</v>
      </c>
      <c r="W46" s="181">
        <v>13754183</v>
      </c>
      <c r="X46" s="183">
        <v>44255</v>
      </c>
      <c r="Y46" s="166" t="s">
        <v>7879</v>
      </c>
      <c r="Z46" s="166" t="s">
        <v>7880</v>
      </c>
      <c r="AA46" s="124" t="s">
        <v>7912</v>
      </c>
    </row>
    <row r="47" spans="1:27" x14ac:dyDescent="0.2">
      <c r="A47" s="124">
        <v>1800</v>
      </c>
      <c r="B47" s="124" t="s">
        <v>8268</v>
      </c>
      <c r="C47" s="185">
        <v>700376001</v>
      </c>
      <c r="D47" s="124" t="str">
        <f>VLOOKUP(A47,BASE.!$A$1:$T$878,4,FALSE)</f>
        <v>Fundación de Derecho Privado</v>
      </c>
      <c r="E47" s="124" t="str">
        <f>VLOOKUP(A47,BASE.!$A$1:$T$878,5,FALSE)</f>
        <v>Otorgada por Decreto Supremo N° 629, de fecha 14 de febrero de 1938, del Ministerio de Justicia.</v>
      </c>
      <c r="F47" s="124" t="str">
        <f>VLOOKUP(A47,BASE.!$A$1:$T$878,6,FALSE)</f>
        <v xml:space="preserve">Certificado de Vigencia de persona jurídica sin fines de lucro Folio N° 500345686181, emitido con fecha 14 de septiembre de 2020, del Servicio de Registro Civil e Identificación. </v>
      </c>
      <c r="G47" s="124" t="str">
        <f>VLOOKUP(A47,BASE.!$A$1:$T$878,7,FALSE)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7" s="124" t="str">
        <f>VLOOKUP(A47,BASE.!$A$1:$T$878,8,FALSE)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7" s="124" t="str">
        <f>VLOOKUP(A47,BASE.!$A$1:$T$878,9,FALSE)</f>
        <v>: 3 años.</v>
      </c>
      <c r="J47" s="124" t="str">
        <f>VLOOKUP(A47,BASE.!$A$1:$T$878,10,FALSE)</f>
        <v>07-01-2021 hasta el 07-01-2024.</v>
      </c>
      <c r="K47" s="124" t="str">
        <f>VLOOKUP(A47,BASE.!$A$1:$T$878,11,FALSE)</f>
        <v xml:space="preserve">José Pedro Silva Prado, 
Edmundo Crespo Pisano,
</v>
      </c>
      <c r="L47" s="124" t="str">
        <f>VLOOKUP(A47,BASE.!$A$1:$T$878,12,FALSE)</f>
        <v xml:space="preserve">Paseo Pdte. Errázuriz Echaurren N° 2631, 5° piso, comuna de Providencia, Santiago, Región Metropolitana.
</v>
      </c>
      <c r="M47" s="124" t="str">
        <f>VLOOKUP(A47,BASE.!$A$1:$T$878,13,FALSE)</f>
        <v>XIII</v>
      </c>
      <c r="N47" s="124" t="str">
        <f>VLOOKUP(A47,BASE.!$A$1:$T$878,14,FALSE)</f>
        <v>Providencia</v>
      </c>
      <c r="O47" s="124" t="str">
        <f>VLOOKUP(A47,BASE.!$A$1:$T$878,15,FALSE)</f>
        <v>228737900 - 228737980</v>
      </c>
      <c r="P47" s="124" t="str">
        <f>VLOOKUP(A47,BASE.!$A$1:$T$878,16,FALSE)</f>
        <v>http://www.ciudaddelnino.cl</v>
      </c>
      <c r="Q47" s="185">
        <f>VLOOKUP(A47,BASE.!$A$1:$T$878,17,FALSE)</f>
        <v>0</v>
      </c>
      <c r="R47" s="124" t="str">
        <f>VLOOKUP(A47,BASE.!$A$1:$T$878,18,FALSE)</f>
        <v>93401: Instituciones de Asistencia Social</v>
      </c>
      <c r="S47" s="124" t="str">
        <f>VLOOKUP(A47,BASE.!$A$1:$T$878,19,FALSE)</f>
        <v xml:space="preserve">Se acompaña certificado de antecedentes financieros, correspondientes al año 2019,  aprobados por el Subdepartamento de Supervisión Financiera Nacional.  </v>
      </c>
      <c r="T47" s="182">
        <f>VLOOKUP(A47,BASE.!$A$1:$T$878,20,FALSE)</f>
        <v>37970</v>
      </c>
      <c r="U47" s="124">
        <v>1800</v>
      </c>
      <c r="V47" s="181">
        <v>9504481</v>
      </c>
      <c r="W47" s="181">
        <v>25406209</v>
      </c>
      <c r="X47" s="183">
        <v>44255</v>
      </c>
      <c r="Y47" s="166" t="s">
        <v>7879</v>
      </c>
      <c r="Z47" s="166" t="s">
        <v>7880</v>
      </c>
      <c r="AA47" s="124" t="s">
        <v>162</v>
      </c>
    </row>
    <row r="48" spans="1:27" x14ac:dyDescent="0.2">
      <c r="A48" s="124">
        <v>1800</v>
      </c>
      <c r="B48" s="124" t="s">
        <v>8268</v>
      </c>
      <c r="C48" s="185">
        <v>700376001</v>
      </c>
      <c r="D48" s="124" t="str">
        <f>VLOOKUP(A48,BASE.!$A$1:$T$878,4,FALSE)</f>
        <v>Fundación de Derecho Privado</v>
      </c>
      <c r="E48" s="124" t="str">
        <f>VLOOKUP(A48,BASE.!$A$1:$T$878,5,FALSE)</f>
        <v>Otorgada por Decreto Supremo N° 629, de fecha 14 de febrero de 1938, del Ministerio de Justicia.</v>
      </c>
      <c r="F48" s="124" t="str">
        <f>VLOOKUP(A48,BASE.!$A$1:$T$878,6,FALSE)</f>
        <v xml:space="preserve">Certificado de Vigencia de persona jurídica sin fines de lucro Folio N° 500345686181, emitido con fecha 14 de septiembre de 2020, del Servicio de Registro Civil e Identificación. </v>
      </c>
      <c r="G48" s="124" t="str">
        <f>VLOOKUP(A48,BASE.!$A$1:$T$878,7,FALSE)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8" s="124" t="str">
        <f>VLOOKUP(A48,BASE.!$A$1:$T$878,8,FALSE)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8" s="124" t="str">
        <f>VLOOKUP(A48,BASE.!$A$1:$T$878,9,FALSE)</f>
        <v>: 3 años.</v>
      </c>
      <c r="J48" s="124" t="str">
        <f>VLOOKUP(A48,BASE.!$A$1:$T$878,10,FALSE)</f>
        <v>07-01-2021 hasta el 07-01-2024.</v>
      </c>
      <c r="K48" s="124" t="str">
        <f>VLOOKUP(A48,BASE.!$A$1:$T$878,11,FALSE)</f>
        <v xml:space="preserve">José Pedro Silva Prado, 
Edmundo Crespo Pisano,
</v>
      </c>
      <c r="L48" s="124" t="str">
        <f>VLOOKUP(A48,BASE.!$A$1:$T$878,12,FALSE)</f>
        <v xml:space="preserve">Paseo Pdte. Errázuriz Echaurren N° 2631, 5° piso, comuna de Providencia, Santiago, Región Metropolitana.
</v>
      </c>
      <c r="M48" s="124" t="str">
        <f>VLOOKUP(A48,BASE.!$A$1:$T$878,13,FALSE)</f>
        <v>XIII</v>
      </c>
      <c r="N48" s="124" t="str">
        <f>VLOOKUP(A48,BASE.!$A$1:$T$878,14,FALSE)</f>
        <v>Providencia</v>
      </c>
      <c r="O48" s="124" t="str">
        <f>VLOOKUP(A48,BASE.!$A$1:$T$878,15,FALSE)</f>
        <v>228737900 - 228737980</v>
      </c>
      <c r="P48" s="124" t="str">
        <f>VLOOKUP(A48,BASE.!$A$1:$T$878,16,FALSE)</f>
        <v>http://www.ciudaddelnino.cl</v>
      </c>
      <c r="Q48" s="185">
        <f>VLOOKUP(A48,BASE.!$A$1:$T$878,17,FALSE)</f>
        <v>0</v>
      </c>
      <c r="R48" s="124" t="str">
        <f>VLOOKUP(A48,BASE.!$A$1:$T$878,18,FALSE)</f>
        <v>93401: Instituciones de Asistencia Social</v>
      </c>
      <c r="S48" s="124" t="str">
        <f>VLOOKUP(A48,BASE.!$A$1:$T$878,19,FALSE)</f>
        <v xml:space="preserve">Se acompaña certificado de antecedentes financieros, correspondientes al año 2019,  aprobados por el Subdepartamento de Supervisión Financiera Nacional.  </v>
      </c>
      <c r="T48" s="182">
        <f>VLOOKUP(A48,BASE.!$A$1:$T$878,20,FALSE)</f>
        <v>37970</v>
      </c>
      <c r="U48" s="124">
        <v>1800</v>
      </c>
      <c r="V48" s="181">
        <v>17688240</v>
      </c>
      <c r="W48" s="181">
        <v>40417627</v>
      </c>
      <c r="X48" s="183">
        <v>44255</v>
      </c>
      <c r="Y48" s="166" t="s">
        <v>7879</v>
      </c>
      <c r="Z48" s="166" t="s">
        <v>7880</v>
      </c>
      <c r="AA48" s="124" t="s">
        <v>7913</v>
      </c>
    </row>
    <row r="49" spans="1:27" x14ac:dyDescent="0.2">
      <c r="A49" s="124">
        <v>1800</v>
      </c>
      <c r="B49" s="124" t="s">
        <v>8268</v>
      </c>
      <c r="C49" s="185">
        <v>700376001</v>
      </c>
      <c r="D49" s="124" t="str">
        <f>VLOOKUP(A49,BASE.!$A$1:$T$878,4,FALSE)</f>
        <v>Fundación de Derecho Privado</v>
      </c>
      <c r="E49" s="124" t="str">
        <f>VLOOKUP(A49,BASE.!$A$1:$T$878,5,FALSE)</f>
        <v>Otorgada por Decreto Supremo N° 629, de fecha 14 de febrero de 1938, del Ministerio de Justicia.</v>
      </c>
      <c r="F49" s="124" t="str">
        <f>VLOOKUP(A49,BASE.!$A$1:$T$878,6,FALSE)</f>
        <v xml:space="preserve">Certificado de Vigencia de persona jurídica sin fines de lucro Folio N° 500345686181, emitido con fecha 14 de septiembre de 2020, del Servicio de Registro Civil e Identificación. </v>
      </c>
      <c r="G49" s="124" t="str">
        <f>VLOOKUP(A49,BASE.!$A$1:$T$878,7,FALSE)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9" s="124" t="str">
        <f>VLOOKUP(A49,BASE.!$A$1:$T$878,8,FALSE)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9" s="124" t="str">
        <f>VLOOKUP(A49,BASE.!$A$1:$T$878,9,FALSE)</f>
        <v>: 3 años.</v>
      </c>
      <c r="J49" s="124" t="str">
        <f>VLOOKUP(A49,BASE.!$A$1:$T$878,10,FALSE)</f>
        <v>07-01-2021 hasta el 07-01-2024.</v>
      </c>
      <c r="K49" s="124" t="str">
        <f>VLOOKUP(A49,BASE.!$A$1:$T$878,11,FALSE)</f>
        <v xml:space="preserve">José Pedro Silva Prado, 
Edmundo Crespo Pisano,
</v>
      </c>
      <c r="L49" s="124" t="str">
        <f>VLOOKUP(A49,BASE.!$A$1:$T$878,12,FALSE)</f>
        <v xml:space="preserve">Paseo Pdte. Errázuriz Echaurren N° 2631, 5° piso, comuna de Providencia, Santiago, Región Metropolitana.
</v>
      </c>
      <c r="M49" s="124" t="str">
        <f>VLOOKUP(A49,BASE.!$A$1:$T$878,13,FALSE)</f>
        <v>XIII</v>
      </c>
      <c r="N49" s="124" t="str">
        <f>VLOOKUP(A49,BASE.!$A$1:$T$878,14,FALSE)</f>
        <v>Providencia</v>
      </c>
      <c r="O49" s="124" t="str">
        <f>VLOOKUP(A49,BASE.!$A$1:$T$878,15,FALSE)</f>
        <v>228737900 - 228737980</v>
      </c>
      <c r="P49" s="124" t="str">
        <f>VLOOKUP(A49,BASE.!$A$1:$T$878,16,FALSE)</f>
        <v>http://www.ciudaddelnino.cl</v>
      </c>
      <c r="Q49" s="185">
        <f>VLOOKUP(A49,BASE.!$A$1:$T$878,17,FALSE)</f>
        <v>0</v>
      </c>
      <c r="R49" s="124" t="str">
        <f>VLOOKUP(A49,BASE.!$A$1:$T$878,18,FALSE)</f>
        <v>93401: Instituciones de Asistencia Social</v>
      </c>
      <c r="S49" s="124" t="str">
        <f>VLOOKUP(A49,BASE.!$A$1:$T$878,19,FALSE)</f>
        <v xml:space="preserve">Se acompaña certificado de antecedentes financieros, correspondientes al año 2019,  aprobados por el Subdepartamento de Supervisión Financiera Nacional.  </v>
      </c>
      <c r="T49" s="182">
        <f>VLOOKUP(A49,BASE.!$A$1:$T$878,20,FALSE)</f>
        <v>37970</v>
      </c>
      <c r="U49" s="124">
        <v>1800</v>
      </c>
      <c r="V49" s="181">
        <v>6206400</v>
      </c>
      <c r="W49" s="181">
        <v>16291800</v>
      </c>
      <c r="X49" s="183">
        <v>44255</v>
      </c>
      <c r="Y49" s="166" t="s">
        <v>7879</v>
      </c>
      <c r="Z49" s="166" t="s">
        <v>7880</v>
      </c>
      <c r="AA49" s="124" t="s">
        <v>7914</v>
      </c>
    </row>
    <row r="50" spans="1:27" x14ac:dyDescent="0.2">
      <c r="A50" s="124">
        <v>1800</v>
      </c>
      <c r="B50" s="124" t="s">
        <v>8268</v>
      </c>
      <c r="C50" s="185">
        <v>700376001</v>
      </c>
      <c r="D50" s="124" t="str">
        <f>VLOOKUP(A50,BASE.!$A$1:$T$878,4,FALSE)</f>
        <v>Fundación de Derecho Privado</v>
      </c>
      <c r="E50" s="124" t="str">
        <f>VLOOKUP(A50,BASE.!$A$1:$T$878,5,FALSE)</f>
        <v>Otorgada por Decreto Supremo N° 629, de fecha 14 de febrero de 1938, del Ministerio de Justicia.</v>
      </c>
      <c r="F50" s="124" t="str">
        <f>VLOOKUP(A50,BASE.!$A$1:$T$878,6,FALSE)</f>
        <v xml:space="preserve">Certificado de Vigencia de persona jurídica sin fines de lucro Folio N° 500345686181, emitido con fecha 14 de septiembre de 2020, del Servicio de Registro Civil e Identificación. </v>
      </c>
      <c r="G50" s="124" t="str">
        <f>VLOOKUP(A50,BASE.!$A$1:$T$878,7,FALSE)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0" s="124" t="str">
        <f>VLOOKUP(A50,BASE.!$A$1:$T$878,8,FALSE)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0" s="124" t="str">
        <f>VLOOKUP(A50,BASE.!$A$1:$T$878,9,FALSE)</f>
        <v>: 3 años.</v>
      </c>
      <c r="J50" s="124" t="str">
        <f>VLOOKUP(A50,BASE.!$A$1:$T$878,10,FALSE)</f>
        <v>07-01-2021 hasta el 07-01-2024.</v>
      </c>
      <c r="K50" s="124" t="str">
        <f>VLOOKUP(A50,BASE.!$A$1:$T$878,11,FALSE)</f>
        <v xml:space="preserve">José Pedro Silva Prado, 
Edmundo Crespo Pisano,
</v>
      </c>
      <c r="L50" s="124" t="str">
        <f>VLOOKUP(A50,BASE.!$A$1:$T$878,12,FALSE)</f>
        <v xml:space="preserve">Paseo Pdte. Errázuriz Echaurren N° 2631, 5° piso, comuna de Providencia, Santiago, Región Metropolitana.
</v>
      </c>
      <c r="M50" s="124" t="str">
        <f>VLOOKUP(A50,BASE.!$A$1:$T$878,13,FALSE)</f>
        <v>XIII</v>
      </c>
      <c r="N50" s="124" t="str">
        <f>VLOOKUP(A50,BASE.!$A$1:$T$878,14,FALSE)</f>
        <v>Providencia</v>
      </c>
      <c r="O50" s="124" t="str">
        <f>VLOOKUP(A50,BASE.!$A$1:$T$878,15,FALSE)</f>
        <v>228737900 - 228737980</v>
      </c>
      <c r="P50" s="124" t="str">
        <f>VLOOKUP(A50,BASE.!$A$1:$T$878,16,FALSE)</f>
        <v>http://www.ciudaddelnino.cl</v>
      </c>
      <c r="Q50" s="185">
        <f>VLOOKUP(A50,BASE.!$A$1:$T$878,17,FALSE)</f>
        <v>0</v>
      </c>
      <c r="R50" s="124" t="str">
        <f>VLOOKUP(A50,BASE.!$A$1:$T$878,18,FALSE)</f>
        <v>93401: Instituciones de Asistencia Social</v>
      </c>
      <c r="S50" s="124" t="str">
        <f>VLOOKUP(A50,BASE.!$A$1:$T$878,19,FALSE)</f>
        <v xml:space="preserve">Se acompaña certificado de antecedentes financieros, correspondientes al año 2019,  aprobados por el Subdepartamento de Supervisión Financiera Nacional.  </v>
      </c>
      <c r="T50" s="182">
        <f>VLOOKUP(A50,BASE.!$A$1:$T$878,20,FALSE)</f>
        <v>37970</v>
      </c>
      <c r="U50" s="124">
        <v>1800</v>
      </c>
      <c r="V50" s="181">
        <v>9286325</v>
      </c>
      <c r="W50" s="181">
        <v>16361621</v>
      </c>
      <c r="X50" s="183">
        <v>44255</v>
      </c>
      <c r="Y50" s="166" t="s">
        <v>7879</v>
      </c>
      <c r="Z50" s="166" t="s">
        <v>7880</v>
      </c>
      <c r="AA50" s="124" t="s">
        <v>7915</v>
      </c>
    </row>
    <row r="51" spans="1:27" x14ac:dyDescent="0.2">
      <c r="A51" s="124">
        <v>1800</v>
      </c>
      <c r="B51" s="124" t="s">
        <v>8268</v>
      </c>
      <c r="C51" s="185">
        <v>700376001</v>
      </c>
      <c r="D51" s="124" t="str">
        <f>VLOOKUP(A51,BASE.!$A$1:$T$878,4,FALSE)</f>
        <v>Fundación de Derecho Privado</v>
      </c>
      <c r="E51" s="124" t="str">
        <f>VLOOKUP(A51,BASE.!$A$1:$T$878,5,FALSE)</f>
        <v>Otorgada por Decreto Supremo N° 629, de fecha 14 de febrero de 1938, del Ministerio de Justicia.</v>
      </c>
      <c r="F51" s="124" t="str">
        <f>VLOOKUP(A51,BASE.!$A$1:$T$878,6,FALSE)</f>
        <v xml:space="preserve">Certificado de Vigencia de persona jurídica sin fines de lucro Folio N° 500345686181, emitido con fecha 14 de septiembre de 2020, del Servicio de Registro Civil e Identificación. </v>
      </c>
      <c r="G51" s="124" t="str">
        <f>VLOOKUP(A51,BASE.!$A$1:$T$878,7,FALSE)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1" s="124" t="str">
        <f>VLOOKUP(A51,BASE.!$A$1:$T$878,8,FALSE)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1" s="124" t="str">
        <f>VLOOKUP(A51,BASE.!$A$1:$T$878,9,FALSE)</f>
        <v>: 3 años.</v>
      </c>
      <c r="J51" s="124" t="str">
        <f>VLOOKUP(A51,BASE.!$A$1:$T$878,10,FALSE)</f>
        <v>07-01-2021 hasta el 07-01-2024.</v>
      </c>
      <c r="K51" s="124" t="str">
        <f>VLOOKUP(A51,BASE.!$A$1:$T$878,11,FALSE)</f>
        <v xml:space="preserve">José Pedro Silva Prado, 
Edmundo Crespo Pisano,
</v>
      </c>
      <c r="L51" s="124" t="str">
        <f>VLOOKUP(A51,BASE.!$A$1:$T$878,12,FALSE)</f>
        <v xml:space="preserve">Paseo Pdte. Errázuriz Echaurren N° 2631, 5° piso, comuna de Providencia, Santiago, Región Metropolitana.
</v>
      </c>
      <c r="M51" s="124" t="str">
        <f>VLOOKUP(A51,BASE.!$A$1:$T$878,13,FALSE)</f>
        <v>XIII</v>
      </c>
      <c r="N51" s="124" t="str">
        <f>VLOOKUP(A51,BASE.!$A$1:$T$878,14,FALSE)</f>
        <v>Providencia</v>
      </c>
      <c r="O51" s="124" t="str">
        <f>VLOOKUP(A51,BASE.!$A$1:$T$878,15,FALSE)</f>
        <v>228737900 - 228737980</v>
      </c>
      <c r="P51" s="124" t="str">
        <f>VLOOKUP(A51,BASE.!$A$1:$T$878,16,FALSE)</f>
        <v>http://www.ciudaddelnino.cl</v>
      </c>
      <c r="Q51" s="185">
        <f>VLOOKUP(A51,BASE.!$A$1:$T$878,17,FALSE)</f>
        <v>0</v>
      </c>
      <c r="R51" s="124" t="str">
        <f>VLOOKUP(A51,BASE.!$A$1:$T$878,18,FALSE)</f>
        <v>93401: Instituciones de Asistencia Social</v>
      </c>
      <c r="S51" s="124" t="str">
        <f>VLOOKUP(A51,BASE.!$A$1:$T$878,19,FALSE)</f>
        <v xml:space="preserve">Se acompaña certificado de antecedentes financieros, correspondientes al año 2019,  aprobados por el Subdepartamento de Supervisión Financiera Nacional.  </v>
      </c>
      <c r="T51" s="182">
        <f>VLOOKUP(A51,BASE.!$A$1:$T$878,20,FALSE)</f>
        <v>37970</v>
      </c>
      <c r="U51" s="124">
        <v>1800</v>
      </c>
      <c r="V51" s="181">
        <v>23336064</v>
      </c>
      <c r="W51" s="181">
        <v>54900987</v>
      </c>
      <c r="X51" s="183">
        <v>44255</v>
      </c>
      <c r="Y51" s="166" t="s">
        <v>7879</v>
      </c>
      <c r="Z51" s="166" t="s">
        <v>7880</v>
      </c>
      <c r="AA51" s="124" t="s">
        <v>7916</v>
      </c>
    </row>
    <row r="52" spans="1:27" x14ac:dyDescent="0.2">
      <c r="A52" s="124">
        <v>1800</v>
      </c>
      <c r="B52" s="124" t="s">
        <v>8268</v>
      </c>
      <c r="C52" s="185">
        <v>700376001</v>
      </c>
      <c r="D52" s="124" t="str">
        <f>VLOOKUP(A52,BASE.!$A$1:$T$878,4,FALSE)</f>
        <v>Fundación de Derecho Privado</v>
      </c>
      <c r="E52" s="124" t="str">
        <f>VLOOKUP(A52,BASE.!$A$1:$T$878,5,FALSE)</f>
        <v>Otorgada por Decreto Supremo N° 629, de fecha 14 de febrero de 1938, del Ministerio de Justicia.</v>
      </c>
      <c r="F52" s="124" t="str">
        <f>VLOOKUP(A52,BASE.!$A$1:$T$878,6,FALSE)</f>
        <v xml:space="preserve">Certificado de Vigencia de persona jurídica sin fines de lucro Folio N° 500345686181, emitido con fecha 14 de septiembre de 2020, del Servicio de Registro Civil e Identificación. </v>
      </c>
      <c r="G52" s="124" t="str">
        <f>VLOOKUP(A52,BASE.!$A$1:$T$878,7,FALSE)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2" s="124" t="str">
        <f>VLOOKUP(A52,BASE.!$A$1:$T$878,8,FALSE)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2" s="124" t="str">
        <f>VLOOKUP(A52,BASE.!$A$1:$T$878,9,FALSE)</f>
        <v>: 3 años.</v>
      </c>
      <c r="J52" s="124" t="str">
        <f>VLOOKUP(A52,BASE.!$A$1:$T$878,10,FALSE)</f>
        <v>07-01-2021 hasta el 07-01-2024.</v>
      </c>
      <c r="K52" s="124" t="str">
        <f>VLOOKUP(A52,BASE.!$A$1:$T$878,11,FALSE)</f>
        <v xml:space="preserve">José Pedro Silva Prado, 
Edmundo Crespo Pisano,
</v>
      </c>
      <c r="L52" s="124" t="str">
        <f>VLOOKUP(A52,BASE.!$A$1:$T$878,12,FALSE)</f>
        <v xml:space="preserve">Paseo Pdte. Errázuriz Echaurren N° 2631, 5° piso, comuna de Providencia, Santiago, Región Metropolitana.
</v>
      </c>
      <c r="M52" s="124" t="str">
        <f>VLOOKUP(A52,BASE.!$A$1:$T$878,13,FALSE)</f>
        <v>XIII</v>
      </c>
      <c r="N52" s="124" t="str">
        <f>VLOOKUP(A52,BASE.!$A$1:$T$878,14,FALSE)</f>
        <v>Providencia</v>
      </c>
      <c r="O52" s="124" t="str">
        <f>VLOOKUP(A52,BASE.!$A$1:$T$878,15,FALSE)</f>
        <v>228737900 - 228737980</v>
      </c>
      <c r="P52" s="124" t="str">
        <f>VLOOKUP(A52,BASE.!$A$1:$T$878,16,FALSE)</f>
        <v>http://www.ciudaddelnino.cl</v>
      </c>
      <c r="Q52" s="185">
        <f>VLOOKUP(A52,BASE.!$A$1:$T$878,17,FALSE)</f>
        <v>0</v>
      </c>
      <c r="R52" s="124" t="str">
        <f>VLOOKUP(A52,BASE.!$A$1:$T$878,18,FALSE)</f>
        <v>93401: Instituciones de Asistencia Social</v>
      </c>
      <c r="S52" s="124" t="str">
        <f>VLOOKUP(A52,BASE.!$A$1:$T$878,19,FALSE)</f>
        <v xml:space="preserve">Se acompaña certificado de antecedentes financieros, correspondientes al año 2019,  aprobados por el Subdepartamento de Supervisión Financiera Nacional.  </v>
      </c>
      <c r="T52" s="182">
        <f>VLOOKUP(A52,BASE.!$A$1:$T$878,20,FALSE)</f>
        <v>37970</v>
      </c>
      <c r="U52" s="124">
        <v>1800</v>
      </c>
      <c r="V52" s="181">
        <v>19007100</v>
      </c>
      <c r="W52" s="181">
        <v>24437700</v>
      </c>
      <c r="X52" s="183">
        <v>44255</v>
      </c>
      <c r="Y52" s="166" t="s">
        <v>7879</v>
      </c>
      <c r="Z52" s="166" t="s">
        <v>7880</v>
      </c>
      <c r="AA52" s="124" t="s">
        <v>250</v>
      </c>
    </row>
    <row r="53" spans="1:27" x14ac:dyDescent="0.2">
      <c r="A53" s="124">
        <v>1800</v>
      </c>
      <c r="B53" s="124" t="s">
        <v>8268</v>
      </c>
      <c r="C53" s="185">
        <v>700376001</v>
      </c>
      <c r="D53" s="124" t="str">
        <f>VLOOKUP(A53,BASE.!$A$1:$T$878,4,FALSE)</f>
        <v>Fundación de Derecho Privado</v>
      </c>
      <c r="E53" s="124" t="str">
        <f>VLOOKUP(A53,BASE.!$A$1:$T$878,5,FALSE)</f>
        <v>Otorgada por Decreto Supremo N° 629, de fecha 14 de febrero de 1938, del Ministerio de Justicia.</v>
      </c>
      <c r="F53" s="124" t="str">
        <f>VLOOKUP(A53,BASE.!$A$1:$T$878,6,FALSE)</f>
        <v xml:space="preserve">Certificado de Vigencia de persona jurídica sin fines de lucro Folio N° 500345686181, emitido con fecha 14 de septiembre de 2020, del Servicio de Registro Civil e Identificación. </v>
      </c>
      <c r="G53" s="124" t="str">
        <f>VLOOKUP(A53,BASE.!$A$1:$T$878,7,FALSE)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3" s="124" t="str">
        <f>VLOOKUP(A53,BASE.!$A$1:$T$878,8,FALSE)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3" s="124" t="str">
        <f>VLOOKUP(A53,BASE.!$A$1:$T$878,9,FALSE)</f>
        <v>: 3 años.</v>
      </c>
      <c r="J53" s="124" t="str">
        <f>VLOOKUP(A53,BASE.!$A$1:$T$878,10,FALSE)</f>
        <v>07-01-2021 hasta el 07-01-2024.</v>
      </c>
      <c r="K53" s="124" t="str">
        <f>VLOOKUP(A53,BASE.!$A$1:$T$878,11,FALSE)</f>
        <v xml:space="preserve">José Pedro Silva Prado, 
Edmundo Crespo Pisano,
</v>
      </c>
      <c r="L53" s="124" t="str">
        <f>VLOOKUP(A53,BASE.!$A$1:$T$878,12,FALSE)</f>
        <v xml:space="preserve">Paseo Pdte. Errázuriz Echaurren N° 2631, 5° piso, comuna de Providencia, Santiago, Región Metropolitana.
</v>
      </c>
      <c r="M53" s="124" t="str">
        <f>VLOOKUP(A53,BASE.!$A$1:$T$878,13,FALSE)</f>
        <v>XIII</v>
      </c>
      <c r="N53" s="124" t="str">
        <f>VLOOKUP(A53,BASE.!$A$1:$T$878,14,FALSE)</f>
        <v>Providencia</v>
      </c>
      <c r="O53" s="124" t="str">
        <f>VLOOKUP(A53,BASE.!$A$1:$T$878,15,FALSE)</f>
        <v>228737900 - 228737980</v>
      </c>
      <c r="P53" s="124" t="str">
        <f>VLOOKUP(A53,BASE.!$A$1:$T$878,16,FALSE)</f>
        <v>http://www.ciudaddelnino.cl</v>
      </c>
      <c r="Q53" s="185">
        <f>VLOOKUP(A53,BASE.!$A$1:$T$878,17,FALSE)</f>
        <v>0</v>
      </c>
      <c r="R53" s="124" t="str">
        <f>VLOOKUP(A53,BASE.!$A$1:$T$878,18,FALSE)</f>
        <v>93401: Instituciones de Asistencia Social</v>
      </c>
      <c r="S53" s="124" t="str">
        <f>VLOOKUP(A53,BASE.!$A$1:$T$878,19,FALSE)</f>
        <v xml:space="preserve">Se acompaña certificado de antecedentes financieros, correspondientes al año 2019,  aprobados por el Subdepartamento de Supervisión Financiera Nacional.  </v>
      </c>
      <c r="T53" s="182">
        <f>VLOOKUP(A53,BASE.!$A$1:$T$878,20,FALSE)</f>
        <v>37970</v>
      </c>
      <c r="U53" s="124">
        <v>1800</v>
      </c>
      <c r="V53" s="181">
        <v>20636280</v>
      </c>
      <c r="W53" s="181">
        <v>43630992</v>
      </c>
      <c r="X53" s="183">
        <v>44255</v>
      </c>
      <c r="Y53" s="166" t="s">
        <v>7879</v>
      </c>
      <c r="Z53" s="166" t="s">
        <v>7880</v>
      </c>
      <c r="AA53" s="124" t="s">
        <v>7917</v>
      </c>
    </row>
    <row r="54" spans="1:27" x14ac:dyDescent="0.2">
      <c r="A54" s="124">
        <v>1800</v>
      </c>
      <c r="B54" s="124" t="s">
        <v>8268</v>
      </c>
      <c r="C54" s="185">
        <v>700376001</v>
      </c>
      <c r="D54" s="124" t="str">
        <f>VLOOKUP(A54,BASE.!$A$1:$T$878,4,FALSE)</f>
        <v>Fundación de Derecho Privado</v>
      </c>
      <c r="E54" s="124" t="str">
        <f>VLOOKUP(A54,BASE.!$A$1:$T$878,5,FALSE)</f>
        <v>Otorgada por Decreto Supremo N° 629, de fecha 14 de febrero de 1938, del Ministerio de Justicia.</v>
      </c>
      <c r="F54" s="124" t="str">
        <f>VLOOKUP(A54,BASE.!$A$1:$T$878,6,FALSE)</f>
        <v xml:space="preserve">Certificado de Vigencia de persona jurídica sin fines de lucro Folio N° 500345686181, emitido con fecha 14 de septiembre de 2020, del Servicio de Registro Civil e Identificación. </v>
      </c>
      <c r="G54" s="124" t="str">
        <f>VLOOKUP(A54,BASE.!$A$1:$T$878,7,FALSE)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4" s="124" t="str">
        <f>VLOOKUP(A54,BASE.!$A$1:$T$878,8,FALSE)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4" s="124" t="str">
        <f>VLOOKUP(A54,BASE.!$A$1:$T$878,9,FALSE)</f>
        <v>: 3 años.</v>
      </c>
      <c r="J54" s="124" t="str">
        <f>VLOOKUP(A54,BASE.!$A$1:$T$878,10,FALSE)</f>
        <v>07-01-2021 hasta el 07-01-2024.</v>
      </c>
      <c r="K54" s="124" t="str">
        <f>VLOOKUP(A54,BASE.!$A$1:$T$878,11,FALSE)</f>
        <v xml:space="preserve">José Pedro Silva Prado, 
Edmundo Crespo Pisano,
</v>
      </c>
      <c r="L54" s="124" t="str">
        <f>VLOOKUP(A54,BASE.!$A$1:$T$878,12,FALSE)</f>
        <v xml:space="preserve">Paseo Pdte. Errázuriz Echaurren N° 2631, 5° piso, comuna de Providencia, Santiago, Región Metropolitana.
</v>
      </c>
      <c r="M54" s="124" t="str">
        <f>VLOOKUP(A54,BASE.!$A$1:$T$878,13,FALSE)</f>
        <v>XIII</v>
      </c>
      <c r="N54" s="124" t="str">
        <f>VLOOKUP(A54,BASE.!$A$1:$T$878,14,FALSE)</f>
        <v>Providencia</v>
      </c>
      <c r="O54" s="124" t="str">
        <f>VLOOKUP(A54,BASE.!$A$1:$T$878,15,FALSE)</f>
        <v>228737900 - 228737980</v>
      </c>
      <c r="P54" s="124" t="str">
        <f>VLOOKUP(A54,BASE.!$A$1:$T$878,16,FALSE)</f>
        <v>http://www.ciudaddelnino.cl</v>
      </c>
      <c r="Q54" s="185">
        <f>VLOOKUP(A54,BASE.!$A$1:$T$878,17,FALSE)</f>
        <v>0</v>
      </c>
      <c r="R54" s="124" t="str">
        <f>VLOOKUP(A54,BASE.!$A$1:$T$878,18,FALSE)</f>
        <v>93401: Instituciones de Asistencia Social</v>
      </c>
      <c r="S54" s="124" t="str">
        <f>VLOOKUP(A54,BASE.!$A$1:$T$878,19,FALSE)</f>
        <v xml:space="preserve">Se acompaña certificado de antecedentes financieros, correspondientes al año 2019,  aprobados por el Subdepartamento de Supervisión Financiera Nacional.  </v>
      </c>
      <c r="T54" s="182">
        <f>VLOOKUP(A54,BASE.!$A$1:$T$878,20,FALSE)</f>
        <v>37970</v>
      </c>
      <c r="U54" s="124">
        <v>1800</v>
      </c>
      <c r="V54" s="181">
        <v>19191739</v>
      </c>
      <c r="W54" s="181">
        <v>37469587</v>
      </c>
      <c r="X54" s="183">
        <v>44255</v>
      </c>
      <c r="Y54" s="166" t="s">
        <v>7879</v>
      </c>
      <c r="Z54" s="166" t="s">
        <v>7880</v>
      </c>
      <c r="AA54" s="124" t="s">
        <v>7918</v>
      </c>
    </row>
    <row r="55" spans="1:27" x14ac:dyDescent="0.2">
      <c r="A55" s="124">
        <v>1800</v>
      </c>
      <c r="B55" s="124" t="s">
        <v>8268</v>
      </c>
      <c r="C55" s="185">
        <v>700376001</v>
      </c>
      <c r="D55" s="124" t="str">
        <f>VLOOKUP(A55,BASE.!$A$1:$T$878,4,FALSE)</f>
        <v>Fundación de Derecho Privado</v>
      </c>
      <c r="E55" s="124" t="str">
        <f>VLOOKUP(A55,BASE.!$A$1:$T$878,5,FALSE)</f>
        <v>Otorgada por Decreto Supremo N° 629, de fecha 14 de febrero de 1938, del Ministerio de Justicia.</v>
      </c>
      <c r="F55" s="124" t="str">
        <f>VLOOKUP(A55,BASE.!$A$1:$T$878,6,FALSE)</f>
        <v xml:space="preserve">Certificado de Vigencia de persona jurídica sin fines de lucro Folio N° 500345686181, emitido con fecha 14 de septiembre de 2020, del Servicio de Registro Civil e Identificación. </v>
      </c>
      <c r="G55" s="124" t="str">
        <f>VLOOKUP(A55,BASE.!$A$1:$T$878,7,FALSE)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5" s="124" t="str">
        <f>VLOOKUP(A55,BASE.!$A$1:$T$878,8,FALSE)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5" s="124" t="str">
        <f>VLOOKUP(A55,BASE.!$A$1:$T$878,9,FALSE)</f>
        <v>: 3 años.</v>
      </c>
      <c r="J55" s="124" t="str">
        <f>VLOOKUP(A55,BASE.!$A$1:$T$878,10,FALSE)</f>
        <v>07-01-2021 hasta el 07-01-2024.</v>
      </c>
      <c r="K55" s="124" t="str">
        <f>VLOOKUP(A55,BASE.!$A$1:$T$878,11,FALSE)</f>
        <v xml:space="preserve">José Pedro Silva Prado, 
Edmundo Crespo Pisano,
</v>
      </c>
      <c r="L55" s="124" t="str">
        <f>VLOOKUP(A55,BASE.!$A$1:$T$878,12,FALSE)</f>
        <v xml:space="preserve">Paseo Pdte. Errázuriz Echaurren N° 2631, 5° piso, comuna de Providencia, Santiago, Región Metropolitana.
</v>
      </c>
      <c r="M55" s="124" t="str">
        <f>VLOOKUP(A55,BASE.!$A$1:$T$878,13,FALSE)</f>
        <v>XIII</v>
      </c>
      <c r="N55" s="124" t="str">
        <f>VLOOKUP(A55,BASE.!$A$1:$T$878,14,FALSE)</f>
        <v>Providencia</v>
      </c>
      <c r="O55" s="124" t="str">
        <f>VLOOKUP(A55,BASE.!$A$1:$T$878,15,FALSE)</f>
        <v>228737900 - 228737980</v>
      </c>
      <c r="P55" s="124" t="str">
        <f>VLOOKUP(A55,BASE.!$A$1:$T$878,16,FALSE)</f>
        <v>http://www.ciudaddelnino.cl</v>
      </c>
      <c r="Q55" s="185">
        <f>VLOOKUP(A55,BASE.!$A$1:$T$878,17,FALSE)</f>
        <v>0</v>
      </c>
      <c r="R55" s="124" t="str">
        <f>VLOOKUP(A55,BASE.!$A$1:$T$878,18,FALSE)</f>
        <v>93401: Instituciones de Asistencia Social</v>
      </c>
      <c r="S55" s="124" t="str">
        <f>VLOOKUP(A55,BASE.!$A$1:$T$878,19,FALSE)</f>
        <v xml:space="preserve">Se acompaña certificado de antecedentes financieros, correspondientes al año 2019,  aprobados por el Subdepartamento de Supervisión Financiera Nacional.  </v>
      </c>
      <c r="T55" s="182">
        <f>VLOOKUP(A55,BASE.!$A$1:$T$878,20,FALSE)</f>
        <v>37970</v>
      </c>
      <c r="U55" s="124">
        <v>1800</v>
      </c>
      <c r="V55" s="181">
        <v>53849936</v>
      </c>
      <c r="W55" s="181">
        <v>102747869</v>
      </c>
      <c r="X55" s="183">
        <v>44255</v>
      </c>
      <c r="Y55" s="166" t="s">
        <v>7879</v>
      </c>
      <c r="Z55" s="166" t="s">
        <v>7880</v>
      </c>
      <c r="AA55" s="124" t="s">
        <v>7893</v>
      </c>
    </row>
    <row r="56" spans="1:27" x14ac:dyDescent="0.2">
      <c r="A56" s="124">
        <v>1800</v>
      </c>
      <c r="B56" s="124" t="s">
        <v>8268</v>
      </c>
      <c r="C56" s="185">
        <v>700376001</v>
      </c>
      <c r="D56" s="124" t="str">
        <f>VLOOKUP(A56,BASE.!$A$1:$T$878,4,FALSE)</f>
        <v>Fundación de Derecho Privado</v>
      </c>
      <c r="E56" s="124" t="str">
        <f>VLOOKUP(A56,BASE.!$A$1:$T$878,5,FALSE)</f>
        <v>Otorgada por Decreto Supremo N° 629, de fecha 14 de febrero de 1938, del Ministerio de Justicia.</v>
      </c>
      <c r="F56" s="124" t="str">
        <f>VLOOKUP(A56,BASE.!$A$1:$T$878,6,FALSE)</f>
        <v xml:space="preserve">Certificado de Vigencia de persona jurídica sin fines de lucro Folio N° 500345686181, emitido con fecha 14 de septiembre de 2020, del Servicio de Registro Civil e Identificación. </v>
      </c>
      <c r="G56" s="124" t="str">
        <f>VLOOKUP(A56,BASE.!$A$1:$T$878,7,FALSE)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6" s="124" t="str">
        <f>VLOOKUP(A56,BASE.!$A$1:$T$878,8,FALSE)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6" s="124" t="str">
        <f>VLOOKUP(A56,BASE.!$A$1:$T$878,9,FALSE)</f>
        <v>: 3 años.</v>
      </c>
      <c r="J56" s="124" t="str">
        <f>VLOOKUP(A56,BASE.!$A$1:$T$878,10,FALSE)</f>
        <v>07-01-2021 hasta el 07-01-2024.</v>
      </c>
      <c r="K56" s="124" t="str">
        <f>VLOOKUP(A56,BASE.!$A$1:$T$878,11,FALSE)</f>
        <v xml:space="preserve">José Pedro Silva Prado, 
Edmundo Crespo Pisano,
</v>
      </c>
      <c r="L56" s="124" t="str">
        <f>VLOOKUP(A56,BASE.!$A$1:$T$878,12,FALSE)</f>
        <v xml:space="preserve">Paseo Pdte. Errázuriz Echaurren N° 2631, 5° piso, comuna de Providencia, Santiago, Región Metropolitana.
</v>
      </c>
      <c r="M56" s="124" t="str">
        <f>VLOOKUP(A56,BASE.!$A$1:$T$878,13,FALSE)</f>
        <v>XIII</v>
      </c>
      <c r="N56" s="124" t="str">
        <f>VLOOKUP(A56,BASE.!$A$1:$T$878,14,FALSE)</f>
        <v>Providencia</v>
      </c>
      <c r="O56" s="124" t="str">
        <f>VLOOKUP(A56,BASE.!$A$1:$T$878,15,FALSE)</f>
        <v>228737900 - 228737980</v>
      </c>
      <c r="P56" s="124" t="str">
        <f>VLOOKUP(A56,BASE.!$A$1:$T$878,16,FALSE)</f>
        <v>http://www.ciudaddelnino.cl</v>
      </c>
      <c r="Q56" s="185">
        <f>VLOOKUP(A56,BASE.!$A$1:$T$878,17,FALSE)</f>
        <v>0</v>
      </c>
      <c r="R56" s="124" t="str">
        <f>VLOOKUP(A56,BASE.!$A$1:$T$878,18,FALSE)</f>
        <v>93401: Instituciones de Asistencia Social</v>
      </c>
      <c r="S56" s="124" t="str">
        <f>VLOOKUP(A56,BASE.!$A$1:$T$878,19,FALSE)</f>
        <v xml:space="preserve">Se acompaña certificado de antecedentes financieros, correspondientes al año 2019,  aprobados por el Subdepartamento de Supervisión Financiera Nacional.  </v>
      </c>
      <c r="T56" s="182">
        <f>VLOOKUP(A56,BASE.!$A$1:$T$878,20,FALSE)</f>
        <v>37970</v>
      </c>
      <c r="U56" s="124">
        <v>1800</v>
      </c>
      <c r="V56" s="181">
        <v>18130446</v>
      </c>
      <c r="W56" s="181">
        <v>25559507</v>
      </c>
      <c r="X56" s="183">
        <v>44255</v>
      </c>
      <c r="Y56" s="166" t="s">
        <v>7879</v>
      </c>
      <c r="Z56" s="166" t="s">
        <v>7880</v>
      </c>
      <c r="AA56" s="124" t="s">
        <v>7919</v>
      </c>
    </row>
    <row r="57" spans="1:27" x14ac:dyDescent="0.2">
      <c r="A57" s="124">
        <v>1800</v>
      </c>
      <c r="B57" s="124" t="s">
        <v>8268</v>
      </c>
      <c r="C57" s="185">
        <v>700376001</v>
      </c>
      <c r="D57" s="124" t="str">
        <f>VLOOKUP(A57,BASE.!$A$1:$T$878,4,FALSE)</f>
        <v>Fundación de Derecho Privado</v>
      </c>
      <c r="E57" s="124" t="str">
        <f>VLOOKUP(A57,BASE.!$A$1:$T$878,5,FALSE)</f>
        <v>Otorgada por Decreto Supremo N° 629, de fecha 14 de febrero de 1938, del Ministerio de Justicia.</v>
      </c>
      <c r="F57" s="124" t="str">
        <f>VLOOKUP(A57,BASE.!$A$1:$T$878,6,FALSE)</f>
        <v xml:space="preserve">Certificado de Vigencia de persona jurídica sin fines de lucro Folio N° 500345686181, emitido con fecha 14 de septiembre de 2020, del Servicio de Registro Civil e Identificación. </v>
      </c>
      <c r="G57" s="124" t="str">
        <f>VLOOKUP(A57,BASE.!$A$1:$T$878,7,FALSE)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7" s="124" t="str">
        <f>VLOOKUP(A57,BASE.!$A$1:$T$878,8,FALSE)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7" s="124" t="str">
        <f>VLOOKUP(A57,BASE.!$A$1:$T$878,9,FALSE)</f>
        <v>: 3 años.</v>
      </c>
      <c r="J57" s="124" t="str">
        <f>VLOOKUP(A57,BASE.!$A$1:$T$878,10,FALSE)</f>
        <v>07-01-2021 hasta el 07-01-2024.</v>
      </c>
      <c r="K57" s="124" t="str">
        <f>VLOOKUP(A57,BASE.!$A$1:$T$878,11,FALSE)</f>
        <v xml:space="preserve">José Pedro Silva Prado, 
Edmundo Crespo Pisano,
</v>
      </c>
      <c r="L57" s="124" t="str">
        <f>VLOOKUP(A57,BASE.!$A$1:$T$878,12,FALSE)</f>
        <v xml:space="preserve">Paseo Pdte. Errázuriz Echaurren N° 2631, 5° piso, comuna de Providencia, Santiago, Región Metropolitana.
</v>
      </c>
      <c r="M57" s="124" t="str">
        <f>VLOOKUP(A57,BASE.!$A$1:$T$878,13,FALSE)</f>
        <v>XIII</v>
      </c>
      <c r="N57" s="124" t="str">
        <f>VLOOKUP(A57,BASE.!$A$1:$T$878,14,FALSE)</f>
        <v>Providencia</v>
      </c>
      <c r="O57" s="124" t="str">
        <f>VLOOKUP(A57,BASE.!$A$1:$T$878,15,FALSE)</f>
        <v>228737900 - 228737980</v>
      </c>
      <c r="P57" s="124" t="str">
        <f>VLOOKUP(A57,BASE.!$A$1:$T$878,16,FALSE)</f>
        <v>http://www.ciudaddelnino.cl</v>
      </c>
      <c r="Q57" s="185">
        <f>VLOOKUP(A57,BASE.!$A$1:$T$878,17,FALSE)</f>
        <v>0</v>
      </c>
      <c r="R57" s="124" t="str">
        <f>VLOOKUP(A57,BASE.!$A$1:$T$878,18,FALSE)</f>
        <v>93401: Instituciones de Asistencia Social</v>
      </c>
      <c r="S57" s="124" t="str">
        <f>VLOOKUP(A57,BASE.!$A$1:$T$878,19,FALSE)</f>
        <v xml:space="preserve">Se acompaña certificado de antecedentes financieros, correspondientes al año 2019,  aprobados por el Subdepartamento de Supervisión Financiera Nacional.  </v>
      </c>
      <c r="T57" s="182">
        <f>VLOOKUP(A57,BASE.!$A$1:$T$878,20,FALSE)</f>
        <v>37970</v>
      </c>
      <c r="U57" s="124">
        <v>1800</v>
      </c>
      <c r="V57" s="181">
        <v>17874432</v>
      </c>
      <c r="W57" s="181">
        <v>38529330</v>
      </c>
      <c r="X57" s="183">
        <v>44255</v>
      </c>
      <c r="Y57" s="166" t="s">
        <v>7879</v>
      </c>
      <c r="Z57" s="166" t="s">
        <v>7880</v>
      </c>
      <c r="AA57" s="124" t="s">
        <v>7920</v>
      </c>
    </row>
    <row r="58" spans="1:27" x14ac:dyDescent="0.2">
      <c r="A58" s="124">
        <v>1800</v>
      </c>
      <c r="B58" s="124" t="s">
        <v>8268</v>
      </c>
      <c r="C58" s="185">
        <v>700376001</v>
      </c>
      <c r="D58" s="124" t="str">
        <f>VLOOKUP(A58,BASE.!$A$1:$T$878,4,FALSE)</f>
        <v>Fundación de Derecho Privado</v>
      </c>
      <c r="E58" s="124" t="str">
        <f>VLOOKUP(A58,BASE.!$A$1:$T$878,5,FALSE)</f>
        <v>Otorgada por Decreto Supremo N° 629, de fecha 14 de febrero de 1938, del Ministerio de Justicia.</v>
      </c>
      <c r="F58" s="124" t="str">
        <f>VLOOKUP(A58,BASE.!$A$1:$T$878,6,FALSE)</f>
        <v xml:space="preserve">Certificado de Vigencia de persona jurídica sin fines de lucro Folio N° 500345686181, emitido con fecha 14 de septiembre de 2020, del Servicio de Registro Civil e Identificación. </v>
      </c>
      <c r="G58" s="124" t="str">
        <f>VLOOKUP(A58,BASE.!$A$1:$T$878,7,FALSE)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8" s="124" t="str">
        <f>VLOOKUP(A58,BASE.!$A$1:$T$878,8,FALSE)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8" s="124" t="str">
        <f>VLOOKUP(A58,BASE.!$A$1:$T$878,9,FALSE)</f>
        <v>: 3 años.</v>
      </c>
      <c r="J58" s="124" t="str">
        <f>VLOOKUP(A58,BASE.!$A$1:$T$878,10,FALSE)</f>
        <v>07-01-2021 hasta el 07-01-2024.</v>
      </c>
      <c r="K58" s="124" t="str">
        <f>VLOOKUP(A58,BASE.!$A$1:$T$878,11,FALSE)</f>
        <v xml:space="preserve">José Pedro Silva Prado, 
Edmundo Crespo Pisano,
</v>
      </c>
      <c r="L58" s="124" t="str">
        <f>VLOOKUP(A58,BASE.!$A$1:$T$878,12,FALSE)</f>
        <v xml:space="preserve">Paseo Pdte. Errázuriz Echaurren N° 2631, 5° piso, comuna de Providencia, Santiago, Región Metropolitana.
</v>
      </c>
      <c r="M58" s="124" t="str">
        <f>VLOOKUP(A58,BASE.!$A$1:$T$878,13,FALSE)</f>
        <v>XIII</v>
      </c>
      <c r="N58" s="124" t="str">
        <f>VLOOKUP(A58,BASE.!$A$1:$T$878,14,FALSE)</f>
        <v>Providencia</v>
      </c>
      <c r="O58" s="124" t="str">
        <f>VLOOKUP(A58,BASE.!$A$1:$T$878,15,FALSE)</f>
        <v>228737900 - 228737980</v>
      </c>
      <c r="P58" s="124" t="str">
        <f>VLOOKUP(A58,BASE.!$A$1:$T$878,16,FALSE)</f>
        <v>http://www.ciudaddelnino.cl</v>
      </c>
      <c r="Q58" s="185">
        <f>VLOOKUP(A58,BASE.!$A$1:$T$878,17,FALSE)</f>
        <v>0</v>
      </c>
      <c r="R58" s="124" t="str">
        <f>VLOOKUP(A58,BASE.!$A$1:$T$878,18,FALSE)</f>
        <v>93401: Instituciones de Asistencia Social</v>
      </c>
      <c r="S58" s="124" t="str">
        <f>VLOOKUP(A58,BASE.!$A$1:$T$878,19,FALSE)</f>
        <v xml:space="preserve">Se acompaña certificado de antecedentes financieros, correspondientes al año 2019,  aprobados por el Subdepartamento de Supervisión Financiera Nacional.  </v>
      </c>
      <c r="T58" s="182">
        <f>VLOOKUP(A58,BASE.!$A$1:$T$878,20,FALSE)</f>
        <v>37970</v>
      </c>
      <c r="U58" s="124">
        <v>1800</v>
      </c>
      <c r="V58" s="181">
        <v>76338720</v>
      </c>
      <c r="W58" s="181">
        <v>115686071</v>
      </c>
      <c r="X58" s="183">
        <v>44255</v>
      </c>
      <c r="Y58" s="166" t="s">
        <v>7879</v>
      </c>
      <c r="Z58" s="166" t="s">
        <v>7880</v>
      </c>
      <c r="AA58" s="124" t="s">
        <v>7921</v>
      </c>
    </row>
    <row r="59" spans="1:27" x14ac:dyDescent="0.2">
      <c r="A59" s="124">
        <v>1800</v>
      </c>
      <c r="B59" s="124" t="s">
        <v>8268</v>
      </c>
      <c r="C59" s="185">
        <v>700376001</v>
      </c>
      <c r="D59" s="124" t="str">
        <f>VLOOKUP(A59,BASE.!$A$1:$T$878,4,FALSE)</f>
        <v>Fundación de Derecho Privado</v>
      </c>
      <c r="E59" s="124" t="str">
        <f>VLOOKUP(A59,BASE.!$A$1:$T$878,5,FALSE)</f>
        <v>Otorgada por Decreto Supremo N° 629, de fecha 14 de febrero de 1938, del Ministerio de Justicia.</v>
      </c>
      <c r="F59" s="124" t="str">
        <f>VLOOKUP(A59,BASE.!$A$1:$T$878,6,FALSE)</f>
        <v xml:space="preserve">Certificado de Vigencia de persona jurídica sin fines de lucro Folio N° 500345686181, emitido con fecha 14 de septiembre de 2020, del Servicio de Registro Civil e Identificación. </v>
      </c>
      <c r="G59" s="124" t="str">
        <f>VLOOKUP(A59,BASE.!$A$1:$T$878,7,FALSE)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9" s="124" t="str">
        <f>VLOOKUP(A59,BASE.!$A$1:$T$878,8,FALSE)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9" s="124" t="str">
        <f>VLOOKUP(A59,BASE.!$A$1:$T$878,9,FALSE)</f>
        <v>: 3 años.</v>
      </c>
      <c r="J59" s="124" t="str">
        <f>VLOOKUP(A59,BASE.!$A$1:$T$878,10,FALSE)</f>
        <v>07-01-2021 hasta el 07-01-2024.</v>
      </c>
      <c r="K59" s="124" t="str">
        <f>VLOOKUP(A59,BASE.!$A$1:$T$878,11,FALSE)</f>
        <v xml:space="preserve">José Pedro Silva Prado, 
Edmundo Crespo Pisano,
</v>
      </c>
      <c r="L59" s="124" t="str">
        <f>VLOOKUP(A59,BASE.!$A$1:$T$878,12,FALSE)</f>
        <v xml:space="preserve">Paseo Pdte. Errázuriz Echaurren N° 2631, 5° piso, comuna de Providencia, Santiago, Región Metropolitana.
</v>
      </c>
      <c r="M59" s="124" t="str">
        <f>VLOOKUP(A59,BASE.!$A$1:$T$878,13,FALSE)</f>
        <v>XIII</v>
      </c>
      <c r="N59" s="124" t="str">
        <f>VLOOKUP(A59,BASE.!$A$1:$T$878,14,FALSE)</f>
        <v>Providencia</v>
      </c>
      <c r="O59" s="124" t="str">
        <f>VLOOKUP(A59,BASE.!$A$1:$T$878,15,FALSE)</f>
        <v>228737900 - 228737980</v>
      </c>
      <c r="P59" s="124" t="str">
        <f>VLOOKUP(A59,BASE.!$A$1:$T$878,16,FALSE)</f>
        <v>http://www.ciudaddelnino.cl</v>
      </c>
      <c r="Q59" s="185">
        <f>VLOOKUP(A59,BASE.!$A$1:$T$878,17,FALSE)</f>
        <v>0</v>
      </c>
      <c r="R59" s="124" t="str">
        <f>VLOOKUP(A59,BASE.!$A$1:$T$878,18,FALSE)</f>
        <v>93401: Instituciones de Asistencia Social</v>
      </c>
      <c r="S59" s="124" t="str">
        <f>VLOOKUP(A59,BASE.!$A$1:$T$878,19,FALSE)</f>
        <v xml:space="preserve">Se acompaña certificado de antecedentes financieros, correspondientes al año 2019,  aprobados por el Subdepartamento de Supervisión Financiera Nacional.  </v>
      </c>
      <c r="T59" s="182">
        <f>VLOOKUP(A59,BASE.!$A$1:$T$878,20,FALSE)</f>
        <v>37970</v>
      </c>
      <c r="U59" s="124">
        <v>1800</v>
      </c>
      <c r="V59" s="181">
        <v>19007100</v>
      </c>
      <c r="W59" s="181">
        <v>24437700</v>
      </c>
      <c r="X59" s="183">
        <v>44255</v>
      </c>
      <c r="Y59" s="166" t="s">
        <v>7879</v>
      </c>
      <c r="Z59" s="166" t="s">
        <v>7880</v>
      </c>
      <c r="AA59" s="124" t="s">
        <v>7922</v>
      </c>
    </row>
    <row r="60" spans="1:27" x14ac:dyDescent="0.2">
      <c r="A60" s="124">
        <v>1800</v>
      </c>
      <c r="B60" s="124" t="s">
        <v>8268</v>
      </c>
      <c r="C60" s="185">
        <v>700376001</v>
      </c>
      <c r="D60" s="124" t="str">
        <f>VLOOKUP(A60,BASE.!$A$1:$T$878,4,FALSE)</f>
        <v>Fundación de Derecho Privado</v>
      </c>
      <c r="E60" s="124" t="str">
        <f>VLOOKUP(A60,BASE.!$A$1:$T$878,5,FALSE)</f>
        <v>Otorgada por Decreto Supremo N° 629, de fecha 14 de febrero de 1938, del Ministerio de Justicia.</v>
      </c>
      <c r="F60" s="124" t="str">
        <f>VLOOKUP(A60,BASE.!$A$1:$T$878,6,FALSE)</f>
        <v xml:space="preserve">Certificado de Vigencia de persona jurídica sin fines de lucro Folio N° 500345686181, emitido con fecha 14 de septiembre de 2020, del Servicio de Registro Civil e Identificación. </v>
      </c>
      <c r="G60" s="124" t="str">
        <f>VLOOKUP(A60,BASE.!$A$1:$T$878,7,FALSE)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0" s="124" t="str">
        <f>VLOOKUP(A60,BASE.!$A$1:$T$878,8,FALSE)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0" s="124" t="str">
        <f>VLOOKUP(A60,BASE.!$A$1:$T$878,9,FALSE)</f>
        <v>: 3 años.</v>
      </c>
      <c r="J60" s="124" t="str">
        <f>VLOOKUP(A60,BASE.!$A$1:$T$878,10,FALSE)</f>
        <v>07-01-2021 hasta el 07-01-2024.</v>
      </c>
      <c r="K60" s="124" t="str">
        <f>VLOOKUP(A60,BASE.!$A$1:$T$878,11,FALSE)</f>
        <v xml:space="preserve">José Pedro Silva Prado, 
Edmundo Crespo Pisano,
</v>
      </c>
      <c r="L60" s="124" t="str">
        <f>VLOOKUP(A60,BASE.!$A$1:$T$878,12,FALSE)</f>
        <v xml:space="preserve">Paseo Pdte. Errázuriz Echaurren N° 2631, 5° piso, comuna de Providencia, Santiago, Región Metropolitana.
</v>
      </c>
      <c r="M60" s="124" t="str">
        <f>VLOOKUP(A60,BASE.!$A$1:$T$878,13,FALSE)</f>
        <v>XIII</v>
      </c>
      <c r="N60" s="124" t="str">
        <f>VLOOKUP(A60,BASE.!$A$1:$T$878,14,FALSE)</f>
        <v>Providencia</v>
      </c>
      <c r="O60" s="124" t="str">
        <f>VLOOKUP(A60,BASE.!$A$1:$T$878,15,FALSE)</f>
        <v>228737900 - 228737980</v>
      </c>
      <c r="P60" s="124" t="str">
        <f>VLOOKUP(A60,BASE.!$A$1:$T$878,16,FALSE)</f>
        <v>http://www.ciudaddelnino.cl</v>
      </c>
      <c r="Q60" s="185">
        <f>VLOOKUP(A60,BASE.!$A$1:$T$878,17,FALSE)</f>
        <v>0</v>
      </c>
      <c r="R60" s="124" t="str">
        <f>VLOOKUP(A60,BASE.!$A$1:$T$878,18,FALSE)</f>
        <v>93401: Instituciones de Asistencia Social</v>
      </c>
      <c r="S60" s="124" t="str">
        <f>VLOOKUP(A60,BASE.!$A$1:$T$878,19,FALSE)</f>
        <v xml:space="preserve">Se acompaña certificado de antecedentes financieros, correspondientes al año 2019,  aprobados por el Subdepartamento de Supervisión Financiera Nacional.  </v>
      </c>
      <c r="T60" s="182">
        <f>VLOOKUP(A60,BASE.!$A$1:$T$878,20,FALSE)</f>
        <v>37970</v>
      </c>
      <c r="U60" s="124">
        <v>1800</v>
      </c>
      <c r="V60" s="181">
        <v>32005099</v>
      </c>
      <c r="W60" s="181">
        <v>59820840</v>
      </c>
      <c r="X60" s="183">
        <v>44255</v>
      </c>
      <c r="Y60" s="166" t="s">
        <v>7879</v>
      </c>
      <c r="Z60" s="166" t="s">
        <v>7880</v>
      </c>
      <c r="AA60" s="124" t="s">
        <v>7881</v>
      </c>
    </row>
    <row r="61" spans="1:27" x14ac:dyDescent="0.2">
      <c r="A61" s="124">
        <v>1800</v>
      </c>
      <c r="B61" s="124" t="s">
        <v>8268</v>
      </c>
      <c r="C61" s="185">
        <v>700376001</v>
      </c>
      <c r="D61" s="124" t="str">
        <f>VLOOKUP(A61,BASE.!$A$1:$T$878,4,FALSE)</f>
        <v>Fundación de Derecho Privado</v>
      </c>
      <c r="E61" s="124" t="str">
        <f>VLOOKUP(A61,BASE.!$A$1:$T$878,5,FALSE)</f>
        <v>Otorgada por Decreto Supremo N° 629, de fecha 14 de febrero de 1938, del Ministerio de Justicia.</v>
      </c>
      <c r="F61" s="124" t="str">
        <f>VLOOKUP(A61,BASE.!$A$1:$T$878,6,FALSE)</f>
        <v xml:space="preserve">Certificado de Vigencia de persona jurídica sin fines de lucro Folio N° 500345686181, emitido con fecha 14 de septiembre de 2020, del Servicio de Registro Civil e Identificación. </v>
      </c>
      <c r="G61" s="124" t="str">
        <f>VLOOKUP(A61,BASE.!$A$1:$T$878,7,FALSE)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1" s="124" t="str">
        <f>VLOOKUP(A61,BASE.!$A$1:$T$878,8,FALSE)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1" s="124" t="str">
        <f>VLOOKUP(A61,BASE.!$A$1:$T$878,9,FALSE)</f>
        <v>: 3 años.</v>
      </c>
      <c r="J61" s="124" t="str">
        <f>VLOOKUP(A61,BASE.!$A$1:$T$878,10,FALSE)</f>
        <v>07-01-2021 hasta el 07-01-2024.</v>
      </c>
      <c r="K61" s="124" t="str">
        <f>VLOOKUP(A61,BASE.!$A$1:$T$878,11,FALSE)</f>
        <v xml:space="preserve">José Pedro Silva Prado, 
Edmundo Crespo Pisano,
</v>
      </c>
      <c r="L61" s="124" t="str">
        <f>VLOOKUP(A61,BASE.!$A$1:$T$878,12,FALSE)</f>
        <v xml:space="preserve">Paseo Pdte. Errázuriz Echaurren N° 2631, 5° piso, comuna de Providencia, Santiago, Región Metropolitana.
</v>
      </c>
      <c r="M61" s="124" t="str">
        <f>VLOOKUP(A61,BASE.!$A$1:$T$878,13,FALSE)</f>
        <v>XIII</v>
      </c>
      <c r="N61" s="124" t="str">
        <f>VLOOKUP(A61,BASE.!$A$1:$T$878,14,FALSE)</f>
        <v>Providencia</v>
      </c>
      <c r="O61" s="124" t="str">
        <f>VLOOKUP(A61,BASE.!$A$1:$T$878,15,FALSE)</f>
        <v>228737900 - 228737980</v>
      </c>
      <c r="P61" s="124" t="str">
        <f>VLOOKUP(A61,BASE.!$A$1:$T$878,16,FALSE)</f>
        <v>http://www.ciudaddelnino.cl</v>
      </c>
      <c r="Q61" s="185">
        <f>VLOOKUP(A61,BASE.!$A$1:$T$878,17,FALSE)</f>
        <v>0</v>
      </c>
      <c r="R61" s="124" t="str">
        <f>VLOOKUP(A61,BASE.!$A$1:$T$878,18,FALSE)</f>
        <v>93401: Instituciones de Asistencia Social</v>
      </c>
      <c r="S61" s="124" t="str">
        <f>VLOOKUP(A61,BASE.!$A$1:$T$878,19,FALSE)</f>
        <v xml:space="preserve">Se acompaña certificado de antecedentes financieros, correspondientes al año 2019,  aprobados por el Subdepartamento de Supervisión Financiera Nacional.  </v>
      </c>
      <c r="T61" s="182">
        <f>VLOOKUP(A61,BASE.!$A$1:$T$878,20,FALSE)</f>
        <v>37970</v>
      </c>
      <c r="U61" s="124">
        <v>1800</v>
      </c>
      <c r="V61" s="181">
        <v>18277846</v>
      </c>
      <c r="W61" s="181">
        <v>31986232</v>
      </c>
      <c r="X61" s="183">
        <v>44255</v>
      </c>
      <c r="Y61" s="166" t="s">
        <v>7879</v>
      </c>
      <c r="Z61" s="166" t="s">
        <v>7880</v>
      </c>
      <c r="AA61" s="124" t="s">
        <v>7923</v>
      </c>
    </row>
    <row r="62" spans="1:27" x14ac:dyDescent="0.2">
      <c r="A62" s="124">
        <v>1800</v>
      </c>
      <c r="B62" s="124" t="s">
        <v>8268</v>
      </c>
      <c r="C62" s="185">
        <v>700376001</v>
      </c>
      <c r="D62" s="124" t="str">
        <f>VLOOKUP(A62,BASE.!$A$1:$T$878,4,FALSE)</f>
        <v>Fundación de Derecho Privado</v>
      </c>
      <c r="E62" s="124" t="str">
        <f>VLOOKUP(A62,BASE.!$A$1:$T$878,5,FALSE)</f>
        <v>Otorgada por Decreto Supremo N° 629, de fecha 14 de febrero de 1938, del Ministerio de Justicia.</v>
      </c>
      <c r="F62" s="124" t="str">
        <f>VLOOKUP(A62,BASE.!$A$1:$T$878,6,FALSE)</f>
        <v xml:space="preserve">Certificado de Vigencia de persona jurídica sin fines de lucro Folio N° 500345686181, emitido con fecha 14 de septiembre de 2020, del Servicio de Registro Civil e Identificación. </v>
      </c>
      <c r="G62" s="124" t="str">
        <f>VLOOKUP(A62,BASE.!$A$1:$T$878,7,FALSE)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2" s="124" t="str">
        <f>VLOOKUP(A62,BASE.!$A$1:$T$878,8,FALSE)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2" s="124" t="str">
        <f>VLOOKUP(A62,BASE.!$A$1:$T$878,9,FALSE)</f>
        <v>: 3 años.</v>
      </c>
      <c r="J62" s="124" t="str">
        <f>VLOOKUP(A62,BASE.!$A$1:$T$878,10,FALSE)</f>
        <v>07-01-2021 hasta el 07-01-2024.</v>
      </c>
      <c r="K62" s="124" t="str">
        <f>VLOOKUP(A62,BASE.!$A$1:$T$878,11,FALSE)</f>
        <v xml:space="preserve">José Pedro Silva Prado, 
Edmundo Crespo Pisano,
</v>
      </c>
      <c r="L62" s="124" t="str">
        <f>VLOOKUP(A62,BASE.!$A$1:$T$878,12,FALSE)</f>
        <v xml:space="preserve">Paseo Pdte. Errázuriz Echaurren N° 2631, 5° piso, comuna de Providencia, Santiago, Región Metropolitana.
</v>
      </c>
      <c r="M62" s="124" t="str">
        <f>VLOOKUP(A62,BASE.!$A$1:$T$878,13,FALSE)</f>
        <v>XIII</v>
      </c>
      <c r="N62" s="124" t="str">
        <f>VLOOKUP(A62,BASE.!$A$1:$T$878,14,FALSE)</f>
        <v>Providencia</v>
      </c>
      <c r="O62" s="124" t="str">
        <f>VLOOKUP(A62,BASE.!$A$1:$T$878,15,FALSE)</f>
        <v>228737900 - 228737980</v>
      </c>
      <c r="P62" s="124" t="str">
        <f>VLOOKUP(A62,BASE.!$A$1:$T$878,16,FALSE)</f>
        <v>http://www.ciudaddelnino.cl</v>
      </c>
      <c r="Q62" s="185">
        <f>VLOOKUP(A62,BASE.!$A$1:$T$878,17,FALSE)</f>
        <v>0</v>
      </c>
      <c r="R62" s="124" t="str">
        <f>VLOOKUP(A62,BASE.!$A$1:$T$878,18,FALSE)</f>
        <v>93401: Instituciones de Asistencia Social</v>
      </c>
      <c r="S62" s="124" t="str">
        <f>VLOOKUP(A62,BASE.!$A$1:$T$878,19,FALSE)</f>
        <v xml:space="preserve">Se acompaña certificado de antecedentes financieros, correspondientes al año 2019,  aprobados por el Subdepartamento de Supervisión Financiera Nacional.  </v>
      </c>
      <c r="T62" s="182">
        <f>VLOOKUP(A62,BASE.!$A$1:$T$878,20,FALSE)</f>
        <v>37970</v>
      </c>
      <c r="U62" s="124">
        <v>1800</v>
      </c>
      <c r="V62" s="181">
        <v>13708386</v>
      </c>
      <c r="W62" s="181">
        <v>27416772</v>
      </c>
      <c r="X62" s="183">
        <v>44255</v>
      </c>
      <c r="Y62" s="166" t="s">
        <v>7879</v>
      </c>
      <c r="Z62" s="166" t="s">
        <v>7880</v>
      </c>
      <c r="AA62" s="124" t="s">
        <v>7924</v>
      </c>
    </row>
    <row r="63" spans="1:27" x14ac:dyDescent="0.2">
      <c r="A63" s="124">
        <v>1800</v>
      </c>
      <c r="B63" s="124" t="s">
        <v>8268</v>
      </c>
      <c r="C63" s="185">
        <v>700376001</v>
      </c>
      <c r="D63" s="124" t="str">
        <f>VLOOKUP(A63,BASE.!$A$1:$T$878,4,FALSE)</f>
        <v>Fundación de Derecho Privado</v>
      </c>
      <c r="E63" s="124" t="str">
        <f>VLOOKUP(A63,BASE.!$A$1:$T$878,5,FALSE)</f>
        <v>Otorgada por Decreto Supremo N° 629, de fecha 14 de febrero de 1938, del Ministerio de Justicia.</v>
      </c>
      <c r="F63" s="124" t="str">
        <f>VLOOKUP(A63,BASE.!$A$1:$T$878,6,FALSE)</f>
        <v xml:space="preserve">Certificado de Vigencia de persona jurídica sin fines de lucro Folio N° 500345686181, emitido con fecha 14 de septiembre de 2020, del Servicio de Registro Civil e Identificación. </v>
      </c>
      <c r="G63" s="124" t="str">
        <f>VLOOKUP(A63,BASE.!$A$1:$T$878,7,FALSE)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3" s="124" t="str">
        <f>VLOOKUP(A63,BASE.!$A$1:$T$878,8,FALSE)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3" s="124" t="str">
        <f>VLOOKUP(A63,BASE.!$A$1:$T$878,9,FALSE)</f>
        <v>: 3 años.</v>
      </c>
      <c r="J63" s="124" t="str">
        <f>VLOOKUP(A63,BASE.!$A$1:$T$878,10,FALSE)</f>
        <v>07-01-2021 hasta el 07-01-2024.</v>
      </c>
      <c r="K63" s="124" t="str">
        <f>VLOOKUP(A63,BASE.!$A$1:$T$878,11,FALSE)</f>
        <v xml:space="preserve">José Pedro Silva Prado, 
Edmundo Crespo Pisano,
</v>
      </c>
      <c r="L63" s="124" t="str">
        <f>VLOOKUP(A63,BASE.!$A$1:$T$878,12,FALSE)</f>
        <v xml:space="preserve">Paseo Pdte. Errázuriz Echaurren N° 2631, 5° piso, comuna de Providencia, Santiago, Región Metropolitana.
</v>
      </c>
      <c r="M63" s="124" t="str">
        <f>VLOOKUP(A63,BASE.!$A$1:$T$878,13,FALSE)</f>
        <v>XIII</v>
      </c>
      <c r="N63" s="124" t="str">
        <f>VLOOKUP(A63,BASE.!$A$1:$T$878,14,FALSE)</f>
        <v>Providencia</v>
      </c>
      <c r="O63" s="124" t="str">
        <f>VLOOKUP(A63,BASE.!$A$1:$T$878,15,FALSE)</f>
        <v>228737900 - 228737980</v>
      </c>
      <c r="P63" s="124" t="str">
        <f>VLOOKUP(A63,BASE.!$A$1:$T$878,16,FALSE)</f>
        <v>http://www.ciudaddelnino.cl</v>
      </c>
      <c r="Q63" s="185">
        <f>VLOOKUP(A63,BASE.!$A$1:$T$878,17,FALSE)</f>
        <v>0</v>
      </c>
      <c r="R63" s="124" t="str">
        <f>VLOOKUP(A63,BASE.!$A$1:$T$878,18,FALSE)</f>
        <v>93401: Instituciones de Asistencia Social</v>
      </c>
      <c r="S63" s="124" t="str">
        <f>VLOOKUP(A63,BASE.!$A$1:$T$878,19,FALSE)</f>
        <v xml:space="preserve">Se acompaña certificado de antecedentes financieros, correspondientes al año 2019,  aprobados por el Subdepartamento de Supervisión Financiera Nacional.  </v>
      </c>
      <c r="T63" s="182">
        <f>VLOOKUP(A63,BASE.!$A$1:$T$878,20,FALSE)</f>
        <v>37970</v>
      </c>
      <c r="U63" s="124">
        <v>1800</v>
      </c>
      <c r="V63" s="181">
        <v>24049800</v>
      </c>
      <c r="W63" s="181">
        <v>45513600</v>
      </c>
      <c r="X63" s="183">
        <v>44255</v>
      </c>
      <c r="Y63" s="166" t="s">
        <v>7879</v>
      </c>
      <c r="Z63" s="166" t="s">
        <v>7880</v>
      </c>
      <c r="AA63" s="124" t="s">
        <v>7925</v>
      </c>
    </row>
    <row r="64" spans="1:27" x14ac:dyDescent="0.2">
      <c r="A64" s="124">
        <v>1800</v>
      </c>
      <c r="B64" s="124" t="s">
        <v>8268</v>
      </c>
      <c r="C64" s="185">
        <v>700376001</v>
      </c>
      <c r="D64" s="124" t="str">
        <f>VLOOKUP(A64,BASE.!$A$1:$T$878,4,FALSE)</f>
        <v>Fundación de Derecho Privado</v>
      </c>
      <c r="E64" s="124" t="str">
        <f>VLOOKUP(A64,BASE.!$A$1:$T$878,5,FALSE)</f>
        <v>Otorgada por Decreto Supremo N° 629, de fecha 14 de febrero de 1938, del Ministerio de Justicia.</v>
      </c>
      <c r="F64" s="124" t="str">
        <f>VLOOKUP(A64,BASE.!$A$1:$T$878,6,FALSE)</f>
        <v xml:space="preserve">Certificado de Vigencia de persona jurídica sin fines de lucro Folio N° 500345686181, emitido con fecha 14 de septiembre de 2020, del Servicio de Registro Civil e Identificación. </v>
      </c>
      <c r="G64" s="124" t="str">
        <f>VLOOKUP(A64,BASE.!$A$1:$T$878,7,FALSE)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4" s="124" t="str">
        <f>VLOOKUP(A64,BASE.!$A$1:$T$878,8,FALSE)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4" s="124" t="str">
        <f>VLOOKUP(A64,BASE.!$A$1:$T$878,9,FALSE)</f>
        <v>: 3 años.</v>
      </c>
      <c r="J64" s="124" t="str">
        <f>VLOOKUP(A64,BASE.!$A$1:$T$878,10,FALSE)</f>
        <v>07-01-2021 hasta el 07-01-2024.</v>
      </c>
      <c r="K64" s="124" t="str">
        <f>VLOOKUP(A64,BASE.!$A$1:$T$878,11,FALSE)</f>
        <v xml:space="preserve">José Pedro Silva Prado, 
Edmundo Crespo Pisano,
</v>
      </c>
      <c r="L64" s="124" t="str">
        <f>VLOOKUP(A64,BASE.!$A$1:$T$878,12,FALSE)</f>
        <v xml:space="preserve">Paseo Pdte. Errázuriz Echaurren N° 2631, 5° piso, comuna de Providencia, Santiago, Región Metropolitana.
</v>
      </c>
      <c r="M64" s="124" t="str">
        <f>VLOOKUP(A64,BASE.!$A$1:$T$878,13,FALSE)</f>
        <v>XIII</v>
      </c>
      <c r="N64" s="124" t="str">
        <f>VLOOKUP(A64,BASE.!$A$1:$T$878,14,FALSE)</f>
        <v>Providencia</v>
      </c>
      <c r="O64" s="124" t="str">
        <f>VLOOKUP(A64,BASE.!$A$1:$T$878,15,FALSE)</f>
        <v>228737900 - 228737980</v>
      </c>
      <c r="P64" s="124" t="str">
        <f>VLOOKUP(A64,BASE.!$A$1:$T$878,16,FALSE)</f>
        <v>http://www.ciudaddelnino.cl</v>
      </c>
      <c r="Q64" s="185">
        <f>VLOOKUP(A64,BASE.!$A$1:$T$878,17,FALSE)</f>
        <v>0</v>
      </c>
      <c r="R64" s="124" t="str">
        <f>VLOOKUP(A64,BASE.!$A$1:$T$878,18,FALSE)</f>
        <v>93401: Instituciones de Asistencia Social</v>
      </c>
      <c r="S64" s="124" t="str">
        <f>VLOOKUP(A64,BASE.!$A$1:$T$878,19,FALSE)</f>
        <v xml:space="preserve">Se acompaña certificado de antecedentes financieros, correspondientes al año 2019,  aprobados por el Subdepartamento de Supervisión Financiera Nacional.  </v>
      </c>
      <c r="T64" s="182">
        <f>VLOOKUP(A64,BASE.!$A$1:$T$878,20,FALSE)</f>
        <v>37970</v>
      </c>
      <c r="U64" s="124">
        <v>1800</v>
      </c>
      <c r="V64" s="181">
        <v>6982200</v>
      </c>
      <c r="W64" s="181">
        <v>12412800</v>
      </c>
      <c r="X64" s="183">
        <v>44255</v>
      </c>
      <c r="Y64" s="166" t="s">
        <v>7879</v>
      </c>
      <c r="Z64" s="166" t="s">
        <v>7880</v>
      </c>
      <c r="AA64" s="124" t="s">
        <v>7926</v>
      </c>
    </row>
    <row r="65" spans="1:27" x14ac:dyDescent="0.2">
      <c r="A65" s="124">
        <v>1800</v>
      </c>
      <c r="B65" s="124" t="s">
        <v>8268</v>
      </c>
      <c r="C65" s="185">
        <v>700376001</v>
      </c>
      <c r="D65" s="124" t="str">
        <f>VLOOKUP(A65,BASE.!$A$1:$T$878,4,FALSE)</f>
        <v>Fundación de Derecho Privado</v>
      </c>
      <c r="E65" s="124" t="str">
        <f>VLOOKUP(A65,BASE.!$A$1:$T$878,5,FALSE)</f>
        <v>Otorgada por Decreto Supremo N° 629, de fecha 14 de febrero de 1938, del Ministerio de Justicia.</v>
      </c>
      <c r="F65" s="124" t="str">
        <f>VLOOKUP(A65,BASE.!$A$1:$T$878,6,FALSE)</f>
        <v xml:space="preserve">Certificado de Vigencia de persona jurídica sin fines de lucro Folio N° 500345686181, emitido con fecha 14 de septiembre de 2020, del Servicio de Registro Civil e Identificación. </v>
      </c>
      <c r="G65" s="124" t="str">
        <f>VLOOKUP(A65,BASE.!$A$1:$T$878,7,FALSE)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5" s="124" t="str">
        <f>VLOOKUP(A65,BASE.!$A$1:$T$878,8,FALSE)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5" s="124" t="str">
        <f>VLOOKUP(A65,BASE.!$A$1:$T$878,9,FALSE)</f>
        <v>: 3 años.</v>
      </c>
      <c r="J65" s="124" t="str">
        <f>VLOOKUP(A65,BASE.!$A$1:$T$878,10,FALSE)</f>
        <v>07-01-2021 hasta el 07-01-2024.</v>
      </c>
      <c r="K65" s="124" t="str">
        <f>VLOOKUP(A65,BASE.!$A$1:$T$878,11,FALSE)</f>
        <v xml:space="preserve">José Pedro Silva Prado, 
Edmundo Crespo Pisano,
</v>
      </c>
      <c r="L65" s="124" t="str">
        <f>VLOOKUP(A65,BASE.!$A$1:$T$878,12,FALSE)</f>
        <v xml:space="preserve">Paseo Pdte. Errázuriz Echaurren N° 2631, 5° piso, comuna de Providencia, Santiago, Región Metropolitana.
</v>
      </c>
      <c r="M65" s="124" t="str">
        <f>VLOOKUP(A65,BASE.!$A$1:$T$878,13,FALSE)</f>
        <v>XIII</v>
      </c>
      <c r="N65" s="124" t="str">
        <f>VLOOKUP(A65,BASE.!$A$1:$T$878,14,FALSE)</f>
        <v>Providencia</v>
      </c>
      <c r="O65" s="124" t="str">
        <f>VLOOKUP(A65,BASE.!$A$1:$T$878,15,FALSE)</f>
        <v>228737900 - 228737980</v>
      </c>
      <c r="P65" s="124" t="str">
        <f>VLOOKUP(A65,BASE.!$A$1:$T$878,16,FALSE)</f>
        <v>http://www.ciudaddelnino.cl</v>
      </c>
      <c r="Q65" s="185">
        <f>VLOOKUP(A65,BASE.!$A$1:$T$878,17,FALSE)</f>
        <v>0</v>
      </c>
      <c r="R65" s="124" t="str">
        <f>VLOOKUP(A65,BASE.!$A$1:$T$878,18,FALSE)</f>
        <v>93401: Instituciones de Asistencia Social</v>
      </c>
      <c r="S65" s="124" t="str">
        <f>VLOOKUP(A65,BASE.!$A$1:$T$878,19,FALSE)</f>
        <v xml:space="preserve">Se acompaña certificado de antecedentes financieros, correspondientes al año 2019,  aprobados por el Subdepartamento de Supervisión Financiera Nacional.  </v>
      </c>
      <c r="T65" s="182">
        <f>VLOOKUP(A65,BASE.!$A$1:$T$878,20,FALSE)</f>
        <v>37970</v>
      </c>
      <c r="U65" s="124">
        <v>1800</v>
      </c>
      <c r="V65" s="181">
        <v>44308524</v>
      </c>
      <c r="W65" s="181">
        <v>88977364</v>
      </c>
      <c r="X65" s="183">
        <v>44255</v>
      </c>
      <c r="Y65" s="166" t="s">
        <v>7879</v>
      </c>
      <c r="Z65" s="166" t="s">
        <v>7880</v>
      </c>
      <c r="AA65" s="124" t="s">
        <v>7927</v>
      </c>
    </row>
    <row r="66" spans="1:27" x14ac:dyDescent="0.2">
      <c r="A66" s="124">
        <v>1800</v>
      </c>
      <c r="B66" s="124" t="s">
        <v>8268</v>
      </c>
      <c r="C66" s="185">
        <v>700376001</v>
      </c>
      <c r="D66" s="124" t="str">
        <f>VLOOKUP(A66,BASE.!$A$1:$T$878,4,FALSE)</f>
        <v>Fundación de Derecho Privado</v>
      </c>
      <c r="E66" s="124" t="str">
        <f>VLOOKUP(A66,BASE.!$A$1:$T$878,5,FALSE)</f>
        <v>Otorgada por Decreto Supremo N° 629, de fecha 14 de febrero de 1938, del Ministerio de Justicia.</v>
      </c>
      <c r="F66" s="124" t="str">
        <f>VLOOKUP(A66,BASE.!$A$1:$T$878,6,FALSE)</f>
        <v xml:space="preserve">Certificado de Vigencia de persona jurídica sin fines de lucro Folio N° 500345686181, emitido con fecha 14 de septiembre de 2020, del Servicio de Registro Civil e Identificación. </v>
      </c>
      <c r="G66" s="124" t="str">
        <f>VLOOKUP(A66,BASE.!$A$1:$T$878,7,FALSE)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6" s="124" t="str">
        <f>VLOOKUP(A66,BASE.!$A$1:$T$878,8,FALSE)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6" s="124" t="str">
        <f>VLOOKUP(A66,BASE.!$A$1:$T$878,9,FALSE)</f>
        <v>: 3 años.</v>
      </c>
      <c r="J66" s="124" t="str">
        <f>VLOOKUP(A66,BASE.!$A$1:$T$878,10,FALSE)</f>
        <v>07-01-2021 hasta el 07-01-2024.</v>
      </c>
      <c r="K66" s="124" t="str">
        <f>VLOOKUP(A66,BASE.!$A$1:$T$878,11,FALSE)</f>
        <v xml:space="preserve">José Pedro Silva Prado, 
Edmundo Crespo Pisano,
</v>
      </c>
      <c r="L66" s="124" t="str">
        <f>VLOOKUP(A66,BASE.!$A$1:$T$878,12,FALSE)</f>
        <v xml:space="preserve">Paseo Pdte. Errázuriz Echaurren N° 2631, 5° piso, comuna de Providencia, Santiago, Región Metropolitana.
</v>
      </c>
      <c r="M66" s="124" t="str">
        <f>VLOOKUP(A66,BASE.!$A$1:$T$878,13,FALSE)</f>
        <v>XIII</v>
      </c>
      <c r="N66" s="124" t="str">
        <f>VLOOKUP(A66,BASE.!$A$1:$T$878,14,FALSE)</f>
        <v>Providencia</v>
      </c>
      <c r="O66" s="124" t="str">
        <f>VLOOKUP(A66,BASE.!$A$1:$T$878,15,FALSE)</f>
        <v>228737900 - 228737980</v>
      </c>
      <c r="P66" s="124" t="str">
        <f>VLOOKUP(A66,BASE.!$A$1:$T$878,16,FALSE)</f>
        <v>http://www.ciudaddelnino.cl</v>
      </c>
      <c r="Q66" s="185">
        <f>VLOOKUP(A66,BASE.!$A$1:$T$878,17,FALSE)</f>
        <v>0</v>
      </c>
      <c r="R66" s="124" t="str">
        <f>VLOOKUP(A66,BASE.!$A$1:$T$878,18,FALSE)</f>
        <v>93401: Instituciones de Asistencia Social</v>
      </c>
      <c r="S66" s="124" t="str">
        <f>VLOOKUP(A66,BASE.!$A$1:$T$878,19,FALSE)</f>
        <v xml:space="preserve">Se acompaña certificado de antecedentes financieros, correspondientes al año 2019,  aprobados por el Subdepartamento de Supervisión Financiera Nacional.  </v>
      </c>
      <c r="T66" s="182">
        <f>VLOOKUP(A66,BASE.!$A$1:$T$878,20,FALSE)</f>
        <v>37970</v>
      </c>
      <c r="U66" s="124">
        <v>1800</v>
      </c>
      <c r="V66" s="181">
        <v>150650720</v>
      </c>
      <c r="W66" s="181">
        <v>279003039</v>
      </c>
      <c r="X66" s="183">
        <v>44255</v>
      </c>
      <c r="Y66" s="166" t="s">
        <v>7879</v>
      </c>
      <c r="Z66" s="166" t="s">
        <v>7880</v>
      </c>
      <c r="AA66" s="124" t="s">
        <v>7928</v>
      </c>
    </row>
    <row r="67" spans="1:27" x14ac:dyDescent="0.2">
      <c r="A67" s="124">
        <v>1800</v>
      </c>
      <c r="B67" s="124" t="s">
        <v>8268</v>
      </c>
      <c r="C67" s="185">
        <v>700376001</v>
      </c>
      <c r="D67" s="124" t="str">
        <f>VLOOKUP(A67,BASE.!$A$1:$T$878,4,FALSE)</f>
        <v>Fundación de Derecho Privado</v>
      </c>
      <c r="E67" s="124" t="str">
        <f>VLOOKUP(A67,BASE.!$A$1:$T$878,5,FALSE)</f>
        <v>Otorgada por Decreto Supremo N° 629, de fecha 14 de febrero de 1938, del Ministerio de Justicia.</v>
      </c>
      <c r="F67" s="124" t="str">
        <f>VLOOKUP(A67,BASE.!$A$1:$T$878,6,FALSE)</f>
        <v xml:space="preserve">Certificado de Vigencia de persona jurídica sin fines de lucro Folio N° 500345686181, emitido con fecha 14 de septiembre de 2020, del Servicio de Registro Civil e Identificación. </v>
      </c>
      <c r="G67" s="124" t="str">
        <f>VLOOKUP(A67,BASE.!$A$1:$T$878,7,FALSE)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7" s="124" t="str">
        <f>VLOOKUP(A67,BASE.!$A$1:$T$878,8,FALSE)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7" s="124" t="str">
        <f>VLOOKUP(A67,BASE.!$A$1:$T$878,9,FALSE)</f>
        <v>: 3 años.</v>
      </c>
      <c r="J67" s="124" t="str">
        <f>VLOOKUP(A67,BASE.!$A$1:$T$878,10,FALSE)</f>
        <v>07-01-2021 hasta el 07-01-2024.</v>
      </c>
      <c r="K67" s="124" t="str">
        <f>VLOOKUP(A67,BASE.!$A$1:$T$878,11,FALSE)</f>
        <v xml:space="preserve">José Pedro Silva Prado, 
Edmundo Crespo Pisano,
</v>
      </c>
      <c r="L67" s="124" t="str">
        <f>VLOOKUP(A67,BASE.!$A$1:$T$878,12,FALSE)</f>
        <v xml:space="preserve">Paseo Pdte. Errázuriz Echaurren N° 2631, 5° piso, comuna de Providencia, Santiago, Región Metropolitana.
</v>
      </c>
      <c r="M67" s="124" t="str">
        <f>VLOOKUP(A67,BASE.!$A$1:$T$878,13,FALSE)</f>
        <v>XIII</v>
      </c>
      <c r="N67" s="124" t="str">
        <f>VLOOKUP(A67,BASE.!$A$1:$T$878,14,FALSE)</f>
        <v>Providencia</v>
      </c>
      <c r="O67" s="124" t="str">
        <f>VLOOKUP(A67,BASE.!$A$1:$T$878,15,FALSE)</f>
        <v>228737900 - 228737980</v>
      </c>
      <c r="P67" s="124" t="str">
        <f>VLOOKUP(A67,BASE.!$A$1:$T$878,16,FALSE)</f>
        <v>http://www.ciudaddelnino.cl</v>
      </c>
      <c r="Q67" s="185">
        <f>VLOOKUP(A67,BASE.!$A$1:$T$878,17,FALSE)</f>
        <v>0</v>
      </c>
      <c r="R67" s="124" t="str">
        <f>VLOOKUP(A67,BASE.!$A$1:$T$878,18,FALSE)</f>
        <v>93401: Instituciones de Asistencia Social</v>
      </c>
      <c r="S67" s="124" t="str">
        <f>VLOOKUP(A67,BASE.!$A$1:$T$878,19,FALSE)</f>
        <v xml:space="preserve">Se acompaña certificado de antecedentes financieros, correspondientes al año 2019,  aprobados por el Subdepartamento de Supervisión Financiera Nacional.  </v>
      </c>
      <c r="T67" s="182">
        <f>VLOOKUP(A67,BASE.!$A$1:$T$878,20,FALSE)</f>
        <v>37970</v>
      </c>
      <c r="U67" s="124">
        <v>1800</v>
      </c>
      <c r="V67" s="181">
        <v>23336064</v>
      </c>
      <c r="W67" s="181">
        <v>49551897</v>
      </c>
      <c r="X67" s="183">
        <v>44255</v>
      </c>
      <c r="Y67" s="166" t="s">
        <v>7879</v>
      </c>
      <c r="Z67" s="166" t="s">
        <v>7880</v>
      </c>
      <c r="AA67" s="124" t="s">
        <v>7929</v>
      </c>
    </row>
    <row r="68" spans="1:27" x14ac:dyDescent="0.2">
      <c r="A68" s="124">
        <v>1800</v>
      </c>
      <c r="B68" s="124" t="s">
        <v>8268</v>
      </c>
      <c r="C68" s="185">
        <v>700376001</v>
      </c>
      <c r="D68" s="124" t="str">
        <f>VLOOKUP(A68,BASE.!$A$1:$T$878,4,FALSE)</f>
        <v>Fundación de Derecho Privado</v>
      </c>
      <c r="E68" s="124" t="str">
        <f>VLOOKUP(A68,BASE.!$A$1:$T$878,5,FALSE)</f>
        <v>Otorgada por Decreto Supremo N° 629, de fecha 14 de febrero de 1938, del Ministerio de Justicia.</v>
      </c>
      <c r="F68" s="124" t="str">
        <f>VLOOKUP(A68,BASE.!$A$1:$T$878,6,FALSE)</f>
        <v xml:space="preserve">Certificado de Vigencia de persona jurídica sin fines de lucro Folio N° 500345686181, emitido con fecha 14 de septiembre de 2020, del Servicio de Registro Civil e Identificación. </v>
      </c>
      <c r="G68" s="124" t="str">
        <f>VLOOKUP(A68,BASE.!$A$1:$T$878,7,FALSE)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8" s="124" t="str">
        <f>VLOOKUP(A68,BASE.!$A$1:$T$878,8,FALSE)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8" s="124" t="str">
        <f>VLOOKUP(A68,BASE.!$A$1:$T$878,9,FALSE)</f>
        <v>: 3 años.</v>
      </c>
      <c r="J68" s="124" t="str">
        <f>VLOOKUP(A68,BASE.!$A$1:$T$878,10,FALSE)</f>
        <v>07-01-2021 hasta el 07-01-2024.</v>
      </c>
      <c r="K68" s="124" t="str">
        <f>VLOOKUP(A68,BASE.!$A$1:$T$878,11,FALSE)</f>
        <v xml:space="preserve">José Pedro Silva Prado, 
Edmundo Crespo Pisano,
</v>
      </c>
      <c r="L68" s="124" t="str">
        <f>VLOOKUP(A68,BASE.!$A$1:$T$878,12,FALSE)</f>
        <v xml:space="preserve">Paseo Pdte. Errázuriz Echaurren N° 2631, 5° piso, comuna de Providencia, Santiago, Región Metropolitana.
</v>
      </c>
      <c r="M68" s="124" t="str">
        <f>VLOOKUP(A68,BASE.!$A$1:$T$878,13,FALSE)</f>
        <v>XIII</v>
      </c>
      <c r="N68" s="124" t="str">
        <f>VLOOKUP(A68,BASE.!$A$1:$T$878,14,FALSE)</f>
        <v>Providencia</v>
      </c>
      <c r="O68" s="124" t="str">
        <f>VLOOKUP(A68,BASE.!$A$1:$T$878,15,FALSE)</f>
        <v>228737900 - 228737980</v>
      </c>
      <c r="P68" s="124" t="str">
        <f>VLOOKUP(A68,BASE.!$A$1:$T$878,16,FALSE)</f>
        <v>http://www.ciudaddelnino.cl</v>
      </c>
      <c r="Q68" s="185">
        <f>VLOOKUP(A68,BASE.!$A$1:$T$878,17,FALSE)</f>
        <v>0</v>
      </c>
      <c r="R68" s="124" t="str">
        <f>VLOOKUP(A68,BASE.!$A$1:$T$878,18,FALSE)</f>
        <v>93401: Instituciones de Asistencia Social</v>
      </c>
      <c r="S68" s="124" t="str">
        <f>VLOOKUP(A68,BASE.!$A$1:$T$878,19,FALSE)</f>
        <v xml:space="preserve">Se acompaña certificado de antecedentes financieros, correspondientes al año 2019,  aprobados por el Subdepartamento de Supervisión Financiera Nacional.  </v>
      </c>
      <c r="T68" s="182">
        <f>VLOOKUP(A68,BASE.!$A$1:$T$878,20,FALSE)</f>
        <v>37970</v>
      </c>
      <c r="U68" s="124">
        <v>1800</v>
      </c>
      <c r="V68" s="181">
        <v>29749344</v>
      </c>
      <c r="W68" s="181">
        <v>53540544</v>
      </c>
      <c r="X68" s="183">
        <v>44255</v>
      </c>
      <c r="Y68" s="166" t="s">
        <v>7879</v>
      </c>
      <c r="Z68" s="166" t="s">
        <v>7880</v>
      </c>
      <c r="AA68" s="124" t="s">
        <v>7930</v>
      </c>
    </row>
    <row r="69" spans="1:27" x14ac:dyDescent="0.2">
      <c r="A69" s="124">
        <v>1800</v>
      </c>
      <c r="B69" s="124" t="s">
        <v>8268</v>
      </c>
      <c r="C69" s="185">
        <v>700376001</v>
      </c>
      <c r="D69" s="124" t="str">
        <f>VLOOKUP(A69,BASE.!$A$1:$T$878,4,FALSE)</f>
        <v>Fundación de Derecho Privado</v>
      </c>
      <c r="E69" s="124" t="str">
        <f>VLOOKUP(A69,BASE.!$A$1:$T$878,5,FALSE)</f>
        <v>Otorgada por Decreto Supremo N° 629, de fecha 14 de febrero de 1938, del Ministerio de Justicia.</v>
      </c>
      <c r="F69" s="124" t="str">
        <f>VLOOKUP(A69,BASE.!$A$1:$T$878,6,FALSE)</f>
        <v xml:space="preserve">Certificado de Vigencia de persona jurídica sin fines de lucro Folio N° 500345686181, emitido con fecha 14 de septiembre de 2020, del Servicio de Registro Civil e Identificación. </v>
      </c>
      <c r="G69" s="124" t="str">
        <f>VLOOKUP(A69,BASE.!$A$1:$T$878,7,FALSE)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9" s="124" t="str">
        <f>VLOOKUP(A69,BASE.!$A$1:$T$878,8,FALSE)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9" s="124" t="str">
        <f>VLOOKUP(A69,BASE.!$A$1:$T$878,9,FALSE)</f>
        <v>: 3 años.</v>
      </c>
      <c r="J69" s="124" t="str">
        <f>VLOOKUP(A69,BASE.!$A$1:$T$878,10,FALSE)</f>
        <v>07-01-2021 hasta el 07-01-2024.</v>
      </c>
      <c r="K69" s="124" t="str">
        <f>VLOOKUP(A69,BASE.!$A$1:$T$878,11,FALSE)</f>
        <v xml:space="preserve">José Pedro Silva Prado, 
Edmundo Crespo Pisano,
</v>
      </c>
      <c r="L69" s="124" t="str">
        <f>VLOOKUP(A69,BASE.!$A$1:$T$878,12,FALSE)</f>
        <v xml:space="preserve">Paseo Pdte. Errázuriz Echaurren N° 2631, 5° piso, comuna de Providencia, Santiago, Región Metropolitana.
</v>
      </c>
      <c r="M69" s="124" t="str">
        <f>VLOOKUP(A69,BASE.!$A$1:$T$878,13,FALSE)</f>
        <v>XIII</v>
      </c>
      <c r="N69" s="124" t="str">
        <f>VLOOKUP(A69,BASE.!$A$1:$T$878,14,FALSE)</f>
        <v>Providencia</v>
      </c>
      <c r="O69" s="124" t="str">
        <f>VLOOKUP(A69,BASE.!$A$1:$T$878,15,FALSE)</f>
        <v>228737900 - 228737980</v>
      </c>
      <c r="P69" s="124" t="str">
        <f>VLOOKUP(A69,BASE.!$A$1:$T$878,16,FALSE)</f>
        <v>http://www.ciudaddelnino.cl</v>
      </c>
      <c r="Q69" s="185">
        <f>VLOOKUP(A69,BASE.!$A$1:$T$878,17,FALSE)</f>
        <v>0</v>
      </c>
      <c r="R69" s="124" t="str">
        <f>VLOOKUP(A69,BASE.!$A$1:$T$878,18,FALSE)</f>
        <v>93401: Instituciones de Asistencia Social</v>
      </c>
      <c r="S69" s="124" t="str">
        <f>VLOOKUP(A69,BASE.!$A$1:$T$878,19,FALSE)</f>
        <v xml:space="preserve">Se acompaña certificado de antecedentes financieros, correspondientes al año 2019,  aprobados por el Subdepartamento de Supervisión Financiera Nacional.  </v>
      </c>
      <c r="T69" s="182">
        <f>VLOOKUP(A69,BASE.!$A$1:$T$878,20,FALSE)</f>
        <v>37970</v>
      </c>
      <c r="U69" s="124">
        <v>1800</v>
      </c>
      <c r="V69" s="181">
        <v>24691128</v>
      </c>
      <c r="W69" s="181">
        <v>40724328</v>
      </c>
      <c r="X69" s="183">
        <v>44255</v>
      </c>
      <c r="Y69" s="166" t="s">
        <v>7879</v>
      </c>
      <c r="Z69" s="166" t="s">
        <v>7880</v>
      </c>
      <c r="AA69" s="124" t="s">
        <v>7931</v>
      </c>
    </row>
    <row r="70" spans="1:27" x14ac:dyDescent="0.2">
      <c r="A70" s="124">
        <v>1800</v>
      </c>
      <c r="B70" s="124" t="s">
        <v>8268</v>
      </c>
      <c r="C70" s="185">
        <v>700376001</v>
      </c>
      <c r="D70" s="124" t="str">
        <f>VLOOKUP(A70,BASE.!$A$1:$T$878,4,FALSE)</f>
        <v>Fundación de Derecho Privado</v>
      </c>
      <c r="E70" s="124" t="str">
        <f>VLOOKUP(A70,BASE.!$A$1:$T$878,5,FALSE)</f>
        <v>Otorgada por Decreto Supremo N° 629, de fecha 14 de febrero de 1938, del Ministerio de Justicia.</v>
      </c>
      <c r="F70" s="124" t="str">
        <f>VLOOKUP(A70,BASE.!$A$1:$T$878,6,FALSE)</f>
        <v xml:space="preserve">Certificado de Vigencia de persona jurídica sin fines de lucro Folio N° 500345686181, emitido con fecha 14 de septiembre de 2020, del Servicio de Registro Civil e Identificación. </v>
      </c>
      <c r="G70" s="124" t="str">
        <f>VLOOKUP(A70,BASE.!$A$1:$T$878,7,FALSE)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0" s="124" t="str">
        <f>VLOOKUP(A70,BASE.!$A$1:$T$878,8,FALSE)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0" s="124" t="str">
        <f>VLOOKUP(A70,BASE.!$A$1:$T$878,9,FALSE)</f>
        <v>: 3 años.</v>
      </c>
      <c r="J70" s="124" t="str">
        <f>VLOOKUP(A70,BASE.!$A$1:$T$878,10,FALSE)</f>
        <v>07-01-2021 hasta el 07-01-2024.</v>
      </c>
      <c r="K70" s="124" t="str">
        <f>VLOOKUP(A70,BASE.!$A$1:$T$878,11,FALSE)</f>
        <v xml:space="preserve">José Pedro Silva Prado, 
Edmundo Crespo Pisano,
</v>
      </c>
      <c r="L70" s="124" t="str">
        <f>VLOOKUP(A70,BASE.!$A$1:$T$878,12,FALSE)</f>
        <v xml:space="preserve">Paseo Pdte. Errázuriz Echaurren N° 2631, 5° piso, comuna de Providencia, Santiago, Región Metropolitana.
</v>
      </c>
      <c r="M70" s="124" t="str">
        <f>VLOOKUP(A70,BASE.!$A$1:$T$878,13,FALSE)</f>
        <v>XIII</v>
      </c>
      <c r="N70" s="124" t="str">
        <f>VLOOKUP(A70,BASE.!$A$1:$T$878,14,FALSE)</f>
        <v>Providencia</v>
      </c>
      <c r="O70" s="124" t="str">
        <f>VLOOKUP(A70,BASE.!$A$1:$T$878,15,FALSE)</f>
        <v>228737900 - 228737980</v>
      </c>
      <c r="P70" s="124" t="str">
        <f>VLOOKUP(A70,BASE.!$A$1:$T$878,16,FALSE)</f>
        <v>http://www.ciudaddelnino.cl</v>
      </c>
      <c r="Q70" s="185">
        <f>VLOOKUP(A70,BASE.!$A$1:$T$878,17,FALSE)</f>
        <v>0</v>
      </c>
      <c r="R70" s="124" t="str">
        <f>VLOOKUP(A70,BASE.!$A$1:$T$878,18,FALSE)</f>
        <v>93401: Instituciones de Asistencia Social</v>
      </c>
      <c r="S70" s="124" t="str">
        <f>VLOOKUP(A70,BASE.!$A$1:$T$878,19,FALSE)</f>
        <v xml:space="preserve">Se acompaña certificado de antecedentes financieros, correspondientes al año 2019,  aprobados por el Subdepartamento de Supervisión Financiera Nacional.  </v>
      </c>
      <c r="T70" s="182">
        <f>VLOOKUP(A70,BASE.!$A$1:$T$878,20,FALSE)</f>
        <v>37970</v>
      </c>
      <c r="U70" s="124">
        <v>1800</v>
      </c>
      <c r="V70" s="181">
        <v>31485066</v>
      </c>
      <c r="W70" s="181">
        <v>38118156</v>
      </c>
      <c r="X70" s="183">
        <v>44255</v>
      </c>
      <c r="Y70" s="166" t="s">
        <v>7879</v>
      </c>
      <c r="Z70" s="166" t="s">
        <v>7880</v>
      </c>
      <c r="AA70" s="124" t="s">
        <v>7932</v>
      </c>
    </row>
    <row r="71" spans="1:27" x14ac:dyDescent="0.2">
      <c r="A71" s="124">
        <v>1800</v>
      </c>
      <c r="B71" s="124" t="s">
        <v>8268</v>
      </c>
      <c r="C71" s="185">
        <v>700376001</v>
      </c>
      <c r="D71" s="124" t="str">
        <f>VLOOKUP(A71,BASE.!$A$1:$T$878,4,FALSE)</f>
        <v>Fundación de Derecho Privado</v>
      </c>
      <c r="E71" s="124" t="str">
        <f>VLOOKUP(A71,BASE.!$A$1:$T$878,5,FALSE)</f>
        <v>Otorgada por Decreto Supremo N° 629, de fecha 14 de febrero de 1938, del Ministerio de Justicia.</v>
      </c>
      <c r="F71" s="124" t="str">
        <f>VLOOKUP(A71,BASE.!$A$1:$T$878,6,FALSE)</f>
        <v xml:space="preserve">Certificado de Vigencia de persona jurídica sin fines de lucro Folio N° 500345686181, emitido con fecha 14 de septiembre de 2020, del Servicio de Registro Civil e Identificación. </v>
      </c>
      <c r="G71" s="124" t="str">
        <f>VLOOKUP(A71,BASE.!$A$1:$T$878,7,FALSE)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1" s="124" t="str">
        <f>VLOOKUP(A71,BASE.!$A$1:$T$878,8,FALSE)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1" s="124" t="str">
        <f>VLOOKUP(A71,BASE.!$A$1:$T$878,9,FALSE)</f>
        <v>: 3 años.</v>
      </c>
      <c r="J71" s="124" t="str">
        <f>VLOOKUP(A71,BASE.!$A$1:$T$878,10,FALSE)</f>
        <v>07-01-2021 hasta el 07-01-2024.</v>
      </c>
      <c r="K71" s="124" t="str">
        <f>VLOOKUP(A71,BASE.!$A$1:$T$878,11,FALSE)</f>
        <v xml:space="preserve">José Pedro Silva Prado, 
Edmundo Crespo Pisano,
</v>
      </c>
      <c r="L71" s="124" t="str">
        <f>VLOOKUP(A71,BASE.!$A$1:$T$878,12,FALSE)</f>
        <v xml:space="preserve">Paseo Pdte. Errázuriz Echaurren N° 2631, 5° piso, comuna de Providencia, Santiago, Región Metropolitana.
</v>
      </c>
      <c r="M71" s="124" t="str">
        <f>VLOOKUP(A71,BASE.!$A$1:$T$878,13,FALSE)</f>
        <v>XIII</v>
      </c>
      <c r="N71" s="124" t="str">
        <f>VLOOKUP(A71,BASE.!$A$1:$T$878,14,FALSE)</f>
        <v>Providencia</v>
      </c>
      <c r="O71" s="124" t="str">
        <f>VLOOKUP(A71,BASE.!$A$1:$T$878,15,FALSE)</f>
        <v>228737900 - 228737980</v>
      </c>
      <c r="P71" s="124" t="str">
        <f>VLOOKUP(A71,BASE.!$A$1:$T$878,16,FALSE)</f>
        <v>http://www.ciudaddelnino.cl</v>
      </c>
      <c r="Q71" s="185">
        <f>VLOOKUP(A71,BASE.!$A$1:$T$878,17,FALSE)</f>
        <v>0</v>
      </c>
      <c r="R71" s="124" t="str">
        <f>VLOOKUP(A71,BASE.!$A$1:$T$878,18,FALSE)</f>
        <v>93401: Instituciones de Asistencia Social</v>
      </c>
      <c r="S71" s="124" t="str">
        <f>VLOOKUP(A71,BASE.!$A$1:$T$878,19,FALSE)</f>
        <v xml:space="preserve">Se acompaña certificado de antecedentes financieros, correspondientes al año 2019,  aprobados por el Subdepartamento de Supervisión Financiera Nacional.  </v>
      </c>
      <c r="T71" s="182">
        <f>VLOOKUP(A71,BASE.!$A$1:$T$878,20,FALSE)</f>
        <v>37970</v>
      </c>
      <c r="U71" s="124">
        <v>1800</v>
      </c>
      <c r="V71" s="181">
        <v>24179100</v>
      </c>
      <c r="W71" s="181">
        <v>48483750</v>
      </c>
      <c r="X71" s="183">
        <v>44255</v>
      </c>
      <c r="Y71" s="166" t="s">
        <v>7879</v>
      </c>
      <c r="Z71" s="166" t="s">
        <v>7880</v>
      </c>
      <c r="AA71" s="124" t="s">
        <v>7933</v>
      </c>
    </row>
    <row r="72" spans="1:27" x14ac:dyDescent="0.2">
      <c r="A72" s="124">
        <v>1800</v>
      </c>
      <c r="B72" s="124" t="s">
        <v>8268</v>
      </c>
      <c r="C72" s="185">
        <v>700376001</v>
      </c>
      <c r="D72" s="124" t="str">
        <f>VLOOKUP(A72,BASE.!$A$1:$T$878,4,FALSE)</f>
        <v>Fundación de Derecho Privado</v>
      </c>
      <c r="E72" s="124" t="str">
        <f>VLOOKUP(A72,BASE.!$A$1:$T$878,5,FALSE)</f>
        <v>Otorgada por Decreto Supremo N° 629, de fecha 14 de febrero de 1938, del Ministerio de Justicia.</v>
      </c>
      <c r="F72" s="124" t="str">
        <f>VLOOKUP(A72,BASE.!$A$1:$T$878,6,FALSE)</f>
        <v xml:space="preserve">Certificado de Vigencia de persona jurídica sin fines de lucro Folio N° 500345686181, emitido con fecha 14 de septiembre de 2020, del Servicio de Registro Civil e Identificación. </v>
      </c>
      <c r="G72" s="124" t="str">
        <f>VLOOKUP(A72,BASE.!$A$1:$T$878,7,FALSE)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2" s="124" t="str">
        <f>VLOOKUP(A72,BASE.!$A$1:$T$878,8,FALSE)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2" s="124" t="str">
        <f>VLOOKUP(A72,BASE.!$A$1:$T$878,9,FALSE)</f>
        <v>: 3 años.</v>
      </c>
      <c r="J72" s="124" t="str">
        <f>VLOOKUP(A72,BASE.!$A$1:$T$878,10,FALSE)</f>
        <v>07-01-2021 hasta el 07-01-2024.</v>
      </c>
      <c r="K72" s="124" t="str">
        <f>VLOOKUP(A72,BASE.!$A$1:$T$878,11,FALSE)</f>
        <v xml:space="preserve">José Pedro Silva Prado, 
Edmundo Crespo Pisano,
</v>
      </c>
      <c r="L72" s="124" t="str">
        <f>VLOOKUP(A72,BASE.!$A$1:$T$878,12,FALSE)</f>
        <v xml:space="preserve">Paseo Pdte. Errázuriz Echaurren N° 2631, 5° piso, comuna de Providencia, Santiago, Región Metropolitana.
</v>
      </c>
      <c r="M72" s="124" t="str">
        <f>VLOOKUP(A72,BASE.!$A$1:$T$878,13,FALSE)</f>
        <v>XIII</v>
      </c>
      <c r="N72" s="124" t="str">
        <f>VLOOKUP(A72,BASE.!$A$1:$T$878,14,FALSE)</f>
        <v>Providencia</v>
      </c>
      <c r="O72" s="124" t="str">
        <f>VLOOKUP(A72,BASE.!$A$1:$T$878,15,FALSE)</f>
        <v>228737900 - 228737980</v>
      </c>
      <c r="P72" s="124" t="str">
        <f>VLOOKUP(A72,BASE.!$A$1:$T$878,16,FALSE)</f>
        <v>http://www.ciudaddelnino.cl</v>
      </c>
      <c r="Q72" s="185">
        <f>VLOOKUP(A72,BASE.!$A$1:$T$878,17,FALSE)</f>
        <v>0</v>
      </c>
      <c r="R72" s="124" t="str">
        <f>VLOOKUP(A72,BASE.!$A$1:$T$878,18,FALSE)</f>
        <v>93401: Instituciones de Asistencia Social</v>
      </c>
      <c r="S72" s="124" t="str">
        <f>VLOOKUP(A72,BASE.!$A$1:$T$878,19,FALSE)</f>
        <v xml:space="preserve">Se acompaña certificado de antecedentes financieros, correspondientes al año 2019,  aprobados por el Subdepartamento de Supervisión Financiera Nacional.  </v>
      </c>
      <c r="T72" s="182">
        <f>VLOOKUP(A72,BASE.!$A$1:$T$878,20,FALSE)</f>
        <v>37970</v>
      </c>
      <c r="U72" s="124">
        <v>1800</v>
      </c>
      <c r="V72" s="181">
        <v>6982200</v>
      </c>
      <c r="W72" s="181">
        <v>13751681</v>
      </c>
      <c r="X72" s="183">
        <v>44255</v>
      </c>
      <c r="Y72" s="166" t="s">
        <v>7879</v>
      </c>
      <c r="Z72" s="166" t="s">
        <v>7880</v>
      </c>
      <c r="AA72" s="124" t="s">
        <v>7934</v>
      </c>
    </row>
    <row r="73" spans="1:27" x14ac:dyDescent="0.2">
      <c r="A73" s="124">
        <v>1800</v>
      </c>
      <c r="B73" s="124" t="s">
        <v>8268</v>
      </c>
      <c r="C73" s="185">
        <v>700376001</v>
      </c>
      <c r="D73" s="124" t="str">
        <f>VLOOKUP(A73,BASE.!$A$1:$T$878,4,FALSE)</f>
        <v>Fundación de Derecho Privado</v>
      </c>
      <c r="E73" s="124" t="str">
        <f>VLOOKUP(A73,BASE.!$A$1:$T$878,5,FALSE)</f>
        <v>Otorgada por Decreto Supremo N° 629, de fecha 14 de febrero de 1938, del Ministerio de Justicia.</v>
      </c>
      <c r="F73" s="124" t="str">
        <f>VLOOKUP(A73,BASE.!$A$1:$T$878,6,FALSE)</f>
        <v xml:space="preserve">Certificado de Vigencia de persona jurídica sin fines de lucro Folio N° 500345686181, emitido con fecha 14 de septiembre de 2020, del Servicio de Registro Civil e Identificación. </v>
      </c>
      <c r="G73" s="124" t="str">
        <f>VLOOKUP(A73,BASE.!$A$1:$T$878,7,FALSE)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3" s="124" t="str">
        <f>VLOOKUP(A73,BASE.!$A$1:$T$878,8,FALSE)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3" s="124" t="str">
        <f>VLOOKUP(A73,BASE.!$A$1:$T$878,9,FALSE)</f>
        <v>: 3 años.</v>
      </c>
      <c r="J73" s="124" t="str">
        <f>VLOOKUP(A73,BASE.!$A$1:$T$878,10,FALSE)</f>
        <v>07-01-2021 hasta el 07-01-2024.</v>
      </c>
      <c r="K73" s="124" t="str">
        <f>VLOOKUP(A73,BASE.!$A$1:$T$878,11,FALSE)</f>
        <v xml:space="preserve">José Pedro Silva Prado, 
Edmundo Crespo Pisano,
</v>
      </c>
      <c r="L73" s="124" t="str">
        <f>VLOOKUP(A73,BASE.!$A$1:$T$878,12,FALSE)</f>
        <v xml:space="preserve">Paseo Pdte. Errázuriz Echaurren N° 2631, 5° piso, comuna de Providencia, Santiago, Región Metropolitana.
</v>
      </c>
      <c r="M73" s="124" t="str">
        <f>VLOOKUP(A73,BASE.!$A$1:$T$878,13,FALSE)</f>
        <v>XIII</v>
      </c>
      <c r="N73" s="124" t="str">
        <f>VLOOKUP(A73,BASE.!$A$1:$T$878,14,FALSE)</f>
        <v>Providencia</v>
      </c>
      <c r="O73" s="124" t="str">
        <f>VLOOKUP(A73,BASE.!$A$1:$T$878,15,FALSE)</f>
        <v>228737900 - 228737980</v>
      </c>
      <c r="P73" s="124" t="str">
        <f>VLOOKUP(A73,BASE.!$A$1:$T$878,16,FALSE)</f>
        <v>http://www.ciudaddelnino.cl</v>
      </c>
      <c r="Q73" s="185">
        <f>VLOOKUP(A73,BASE.!$A$1:$T$878,17,FALSE)</f>
        <v>0</v>
      </c>
      <c r="R73" s="124" t="str">
        <f>VLOOKUP(A73,BASE.!$A$1:$T$878,18,FALSE)</f>
        <v>93401: Instituciones de Asistencia Social</v>
      </c>
      <c r="S73" s="124" t="str">
        <f>VLOOKUP(A73,BASE.!$A$1:$T$878,19,FALSE)</f>
        <v xml:space="preserve">Se acompaña certificado de antecedentes financieros, correspondientes al año 2019,  aprobados por el Subdepartamento de Supervisión Financiera Nacional.  </v>
      </c>
      <c r="T73" s="182">
        <f>VLOOKUP(A73,BASE.!$A$1:$T$878,20,FALSE)</f>
        <v>37970</v>
      </c>
      <c r="U73" s="124">
        <v>1800</v>
      </c>
      <c r="V73" s="181">
        <v>9504481</v>
      </c>
      <c r="W73" s="181">
        <v>25954544</v>
      </c>
      <c r="X73" s="183">
        <v>44255</v>
      </c>
      <c r="Y73" s="166" t="s">
        <v>7879</v>
      </c>
      <c r="Z73" s="166" t="s">
        <v>7880</v>
      </c>
      <c r="AA73" s="124" t="s">
        <v>7935</v>
      </c>
    </row>
    <row r="74" spans="1:27" x14ac:dyDescent="0.2">
      <c r="A74" s="124">
        <v>1800</v>
      </c>
      <c r="B74" s="124" t="s">
        <v>8268</v>
      </c>
      <c r="C74" s="185">
        <v>700376001</v>
      </c>
      <c r="D74" s="124" t="str">
        <f>VLOOKUP(A74,BASE.!$A$1:$T$878,4,FALSE)</f>
        <v>Fundación de Derecho Privado</v>
      </c>
      <c r="E74" s="124" t="str">
        <f>VLOOKUP(A74,BASE.!$A$1:$T$878,5,FALSE)</f>
        <v>Otorgada por Decreto Supremo N° 629, de fecha 14 de febrero de 1938, del Ministerio de Justicia.</v>
      </c>
      <c r="F74" s="124" t="str">
        <f>VLOOKUP(A74,BASE.!$A$1:$T$878,6,FALSE)</f>
        <v xml:space="preserve">Certificado de Vigencia de persona jurídica sin fines de lucro Folio N° 500345686181, emitido con fecha 14 de septiembre de 2020, del Servicio de Registro Civil e Identificación. </v>
      </c>
      <c r="G74" s="124" t="str">
        <f>VLOOKUP(A74,BASE.!$A$1:$T$878,7,FALSE)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4" s="124" t="str">
        <f>VLOOKUP(A74,BASE.!$A$1:$T$878,8,FALSE)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4" s="124" t="str">
        <f>VLOOKUP(A74,BASE.!$A$1:$T$878,9,FALSE)</f>
        <v>: 3 años.</v>
      </c>
      <c r="J74" s="124" t="str">
        <f>VLOOKUP(A74,BASE.!$A$1:$T$878,10,FALSE)</f>
        <v>07-01-2021 hasta el 07-01-2024.</v>
      </c>
      <c r="K74" s="124" t="str">
        <f>VLOOKUP(A74,BASE.!$A$1:$T$878,11,FALSE)</f>
        <v xml:space="preserve">José Pedro Silva Prado, 
Edmundo Crespo Pisano,
</v>
      </c>
      <c r="L74" s="124" t="str">
        <f>VLOOKUP(A74,BASE.!$A$1:$T$878,12,FALSE)</f>
        <v xml:space="preserve">Paseo Pdte. Errázuriz Echaurren N° 2631, 5° piso, comuna de Providencia, Santiago, Región Metropolitana.
</v>
      </c>
      <c r="M74" s="124" t="str">
        <f>VLOOKUP(A74,BASE.!$A$1:$T$878,13,FALSE)</f>
        <v>XIII</v>
      </c>
      <c r="N74" s="124" t="str">
        <f>VLOOKUP(A74,BASE.!$A$1:$T$878,14,FALSE)</f>
        <v>Providencia</v>
      </c>
      <c r="O74" s="124" t="str">
        <f>VLOOKUP(A74,BASE.!$A$1:$T$878,15,FALSE)</f>
        <v>228737900 - 228737980</v>
      </c>
      <c r="P74" s="124" t="str">
        <f>VLOOKUP(A74,BASE.!$A$1:$T$878,16,FALSE)</f>
        <v>http://www.ciudaddelnino.cl</v>
      </c>
      <c r="Q74" s="185">
        <f>VLOOKUP(A74,BASE.!$A$1:$T$878,17,FALSE)</f>
        <v>0</v>
      </c>
      <c r="R74" s="124" t="str">
        <f>VLOOKUP(A74,BASE.!$A$1:$T$878,18,FALSE)</f>
        <v>93401: Instituciones de Asistencia Social</v>
      </c>
      <c r="S74" s="124" t="str">
        <f>VLOOKUP(A74,BASE.!$A$1:$T$878,19,FALSE)</f>
        <v xml:space="preserve">Se acompaña certificado de antecedentes financieros, correspondientes al año 2019,  aprobados por el Subdepartamento de Supervisión Financiera Nacional.  </v>
      </c>
      <c r="T74" s="182">
        <f>VLOOKUP(A74,BASE.!$A$1:$T$878,20,FALSE)</f>
        <v>37970</v>
      </c>
      <c r="U74" s="124">
        <v>1800</v>
      </c>
      <c r="V74" s="181">
        <v>24049800</v>
      </c>
      <c r="W74" s="181">
        <v>59620068</v>
      </c>
      <c r="X74" s="183">
        <v>44255</v>
      </c>
      <c r="Y74" s="166" t="s">
        <v>7879</v>
      </c>
      <c r="Z74" s="166" t="s">
        <v>7880</v>
      </c>
      <c r="AA74" s="124" t="s">
        <v>7936</v>
      </c>
    </row>
    <row r="75" spans="1:27" x14ac:dyDescent="0.2">
      <c r="A75" s="124">
        <v>1800</v>
      </c>
      <c r="B75" s="124" t="s">
        <v>8268</v>
      </c>
      <c r="C75" s="185">
        <v>700376001</v>
      </c>
      <c r="D75" s="124" t="str">
        <f>VLOOKUP(A75,BASE.!$A$1:$T$878,4,FALSE)</f>
        <v>Fundación de Derecho Privado</v>
      </c>
      <c r="E75" s="124" t="str">
        <f>VLOOKUP(A75,BASE.!$A$1:$T$878,5,FALSE)</f>
        <v>Otorgada por Decreto Supremo N° 629, de fecha 14 de febrero de 1938, del Ministerio de Justicia.</v>
      </c>
      <c r="F75" s="124" t="str">
        <f>VLOOKUP(A75,BASE.!$A$1:$T$878,6,FALSE)</f>
        <v xml:space="preserve">Certificado de Vigencia de persona jurídica sin fines de lucro Folio N° 500345686181, emitido con fecha 14 de septiembre de 2020, del Servicio de Registro Civil e Identificación. </v>
      </c>
      <c r="G75" s="124" t="str">
        <f>VLOOKUP(A75,BASE.!$A$1:$T$878,7,FALSE)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5" s="124" t="str">
        <f>VLOOKUP(A75,BASE.!$A$1:$T$878,8,FALSE)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5" s="124" t="str">
        <f>VLOOKUP(A75,BASE.!$A$1:$T$878,9,FALSE)</f>
        <v>: 3 años.</v>
      </c>
      <c r="J75" s="124" t="str">
        <f>VLOOKUP(A75,BASE.!$A$1:$T$878,10,FALSE)</f>
        <v>07-01-2021 hasta el 07-01-2024.</v>
      </c>
      <c r="K75" s="124" t="str">
        <f>VLOOKUP(A75,BASE.!$A$1:$T$878,11,FALSE)</f>
        <v xml:space="preserve">José Pedro Silva Prado, 
Edmundo Crespo Pisano,
</v>
      </c>
      <c r="L75" s="124" t="str">
        <f>VLOOKUP(A75,BASE.!$A$1:$T$878,12,FALSE)</f>
        <v xml:space="preserve">Paseo Pdte. Errázuriz Echaurren N° 2631, 5° piso, comuna de Providencia, Santiago, Región Metropolitana.
</v>
      </c>
      <c r="M75" s="124" t="str">
        <f>VLOOKUP(A75,BASE.!$A$1:$T$878,13,FALSE)</f>
        <v>XIII</v>
      </c>
      <c r="N75" s="124" t="str">
        <f>VLOOKUP(A75,BASE.!$A$1:$T$878,14,FALSE)</f>
        <v>Providencia</v>
      </c>
      <c r="O75" s="124" t="str">
        <f>VLOOKUP(A75,BASE.!$A$1:$T$878,15,FALSE)</f>
        <v>228737900 - 228737980</v>
      </c>
      <c r="P75" s="124" t="str">
        <f>VLOOKUP(A75,BASE.!$A$1:$T$878,16,FALSE)</f>
        <v>http://www.ciudaddelnino.cl</v>
      </c>
      <c r="Q75" s="185">
        <f>VLOOKUP(A75,BASE.!$A$1:$T$878,17,FALSE)</f>
        <v>0</v>
      </c>
      <c r="R75" s="124" t="str">
        <f>VLOOKUP(A75,BASE.!$A$1:$T$878,18,FALSE)</f>
        <v>93401: Instituciones de Asistencia Social</v>
      </c>
      <c r="S75" s="124" t="str">
        <f>VLOOKUP(A75,BASE.!$A$1:$T$878,19,FALSE)</f>
        <v xml:space="preserve">Se acompaña certificado de antecedentes financieros, correspondientes al año 2019,  aprobados por el Subdepartamento de Supervisión Financiera Nacional.  </v>
      </c>
      <c r="T75" s="182">
        <f>VLOOKUP(A75,BASE.!$A$1:$T$878,20,FALSE)</f>
        <v>37970</v>
      </c>
      <c r="U75" s="124">
        <v>1800</v>
      </c>
      <c r="V75" s="181">
        <v>54512880</v>
      </c>
      <c r="W75" s="181">
        <v>96199200</v>
      </c>
      <c r="X75" s="183">
        <v>44255</v>
      </c>
      <c r="Y75" s="166" t="s">
        <v>7879</v>
      </c>
      <c r="Z75" s="166" t="s">
        <v>7880</v>
      </c>
      <c r="AA75" s="124" t="s">
        <v>7937</v>
      </c>
    </row>
    <row r="76" spans="1:27" x14ac:dyDescent="0.2">
      <c r="A76" s="124">
        <v>1800</v>
      </c>
      <c r="B76" s="124" t="s">
        <v>8268</v>
      </c>
      <c r="C76" s="185">
        <v>700376001</v>
      </c>
      <c r="D76" s="124" t="str">
        <f>VLOOKUP(A76,BASE.!$A$1:$T$878,4,FALSE)</f>
        <v>Fundación de Derecho Privado</v>
      </c>
      <c r="E76" s="124" t="str">
        <f>VLOOKUP(A76,BASE.!$A$1:$T$878,5,FALSE)</f>
        <v>Otorgada por Decreto Supremo N° 629, de fecha 14 de febrero de 1938, del Ministerio de Justicia.</v>
      </c>
      <c r="F76" s="124" t="str">
        <f>VLOOKUP(A76,BASE.!$A$1:$T$878,6,FALSE)</f>
        <v xml:space="preserve">Certificado de Vigencia de persona jurídica sin fines de lucro Folio N° 500345686181, emitido con fecha 14 de septiembre de 2020, del Servicio de Registro Civil e Identificación. </v>
      </c>
      <c r="G76" s="124" t="str">
        <f>VLOOKUP(A76,BASE.!$A$1:$T$878,7,FALSE)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6" s="124" t="str">
        <f>VLOOKUP(A76,BASE.!$A$1:$T$878,8,FALSE)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6" s="124" t="str">
        <f>VLOOKUP(A76,BASE.!$A$1:$T$878,9,FALSE)</f>
        <v>: 3 años.</v>
      </c>
      <c r="J76" s="124" t="str">
        <f>VLOOKUP(A76,BASE.!$A$1:$T$878,10,FALSE)</f>
        <v>07-01-2021 hasta el 07-01-2024.</v>
      </c>
      <c r="K76" s="124" t="str">
        <f>VLOOKUP(A76,BASE.!$A$1:$T$878,11,FALSE)</f>
        <v xml:space="preserve">José Pedro Silva Prado, 
Edmundo Crespo Pisano,
</v>
      </c>
      <c r="L76" s="124" t="str">
        <f>VLOOKUP(A76,BASE.!$A$1:$T$878,12,FALSE)</f>
        <v xml:space="preserve">Paseo Pdte. Errázuriz Echaurren N° 2631, 5° piso, comuna de Providencia, Santiago, Región Metropolitana.
</v>
      </c>
      <c r="M76" s="124" t="str">
        <f>VLOOKUP(A76,BASE.!$A$1:$T$878,13,FALSE)</f>
        <v>XIII</v>
      </c>
      <c r="N76" s="124" t="str">
        <f>VLOOKUP(A76,BASE.!$A$1:$T$878,14,FALSE)</f>
        <v>Providencia</v>
      </c>
      <c r="O76" s="124" t="str">
        <f>VLOOKUP(A76,BASE.!$A$1:$T$878,15,FALSE)</f>
        <v>228737900 - 228737980</v>
      </c>
      <c r="P76" s="124" t="str">
        <f>VLOOKUP(A76,BASE.!$A$1:$T$878,16,FALSE)</f>
        <v>http://www.ciudaddelnino.cl</v>
      </c>
      <c r="Q76" s="185">
        <f>VLOOKUP(A76,BASE.!$A$1:$T$878,17,FALSE)</f>
        <v>0</v>
      </c>
      <c r="R76" s="124" t="str">
        <f>VLOOKUP(A76,BASE.!$A$1:$T$878,18,FALSE)</f>
        <v>93401: Instituciones de Asistencia Social</v>
      </c>
      <c r="S76" s="124" t="str">
        <f>VLOOKUP(A76,BASE.!$A$1:$T$878,19,FALSE)</f>
        <v xml:space="preserve">Se acompaña certificado de antecedentes financieros, correspondientes al año 2019,  aprobados por el Subdepartamento de Supervisión Financiera Nacional.  </v>
      </c>
      <c r="T76" s="182">
        <f>VLOOKUP(A76,BASE.!$A$1:$T$878,20,FALSE)</f>
        <v>37970</v>
      </c>
      <c r="U76" s="124">
        <v>1800</v>
      </c>
      <c r="V76" s="181">
        <v>27335603</v>
      </c>
      <c r="W76" s="181">
        <v>59194672</v>
      </c>
      <c r="X76" s="183">
        <v>44255</v>
      </c>
      <c r="Y76" s="166" t="s">
        <v>7879</v>
      </c>
      <c r="Z76" s="166" t="s">
        <v>7880</v>
      </c>
      <c r="AA76" s="124" t="s">
        <v>198</v>
      </c>
    </row>
    <row r="77" spans="1:27" x14ac:dyDescent="0.2">
      <c r="A77" s="124">
        <v>1800</v>
      </c>
      <c r="B77" s="124" t="s">
        <v>8268</v>
      </c>
      <c r="C77" s="185">
        <v>700376001</v>
      </c>
      <c r="D77" s="124" t="str">
        <f>VLOOKUP(A77,BASE.!$A$1:$T$878,4,FALSE)</f>
        <v>Fundación de Derecho Privado</v>
      </c>
      <c r="E77" s="124" t="str">
        <f>VLOOKUP(A77,BASE.!$A$1:$T$878,5,FALSE)</f>
        <v>Otorgada por Decreto Supremo N° 629, de fecha 14 de febrero de 1938, del Ministerio de Justicia.</v>
      </c>
      <c r="F77" s="124" t="str">
        <f>VLOOKUP(A77,BASE.!$A$1:$T$878,6,FALSE)</f>
        <v xml:space="preserve">Certificado de Vigencia de persona jurídica sin fines de lucro Folio N° 500345686181, emitido con fecha 14 de septiembre de 2020, del Servicio de Registro Civil e Identificación. </v>
      </c>
      <c r="G77" s="124" t="str">
        <f>VLOOKUP(A77,BASE.!$A$1:$T$878,7,FALSE)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7" s="124" t="str">
        <f>VLOOKUP(A77,BASE.!$A$1:$T$878,8,FALSE)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7" s="124" t="str">
        <f>VLOOKUP(A77,BASE.!$A$1:$T$878,9,FALSE)</f>
        <v>: 3 años.</v>
      </c>
      <c r="J77" s="124" t="str">
        <f>VLOOKUP(A77,BASE.!$A$1:$T$878,10,FALSE)</f>
        <v>07-01-2021 hasta el 07-01-2024.</v>
      </c>
      <c r="K77" s="124" t="str">
        <f>VLOOKUP(A77,BASE.!$A$1:$T$878,11,FALSE)</f>
        <v xml:space="preserve">José Pedro Silva Prado, 
Edmundo Crespo Pisano,
</v>
      </c>
      <c r="L77" s="124" t="str">
        <f>VLOOKUP(A77,BASE.!$A$1:$T$878,12,FALSE)</f>
        <v xml:space="preserve">Paseo Pdte. Errázuriz Echaurren N° 2631, 5° piso, comuna de Providencia, Santiago, Región Metropolitana.
</v>
      </c>
      <c r="M77" s="124" t="str">
        <f>VLOOKUP(A77,BASE.!$A$1:$T$878,13,FALSE)</f>
        <v>XIII</v>
      </c>
      <c r="N77" s="124" t="str">
        <f>VLOOKUP(A77,BASE.!$A$1:$T$878,14,FALSE)</f>
        <v>Providencia</v>
      </c>
      <c r="O77" s="124" t="str">
        <f>VLOOKUP(A77,BASE.!$A$1:$T$878,15,FALSE)</f>
        <v>228737900 - 228737980</v>
      </c>
      <c r="P77" s="124" t="str">
        <f>VLOOKUP(A77,BASE.!$A$1:$T$878,16,FALSE)</f>
        <v>http://www.ciudaddelnino.cl</v>
      </c>
      <c r="Q77" s="185">
        <f>VLOOKUP(A77,BASE.!$A$1:$T$878,17,FALSE)</f>
        <v>0</v>
      </c>
      <c r="R77" s="124" t="str">
        <f>VLOOKUP(A77,BASE.!$A$1:$T$878,18,FALSE)</f>
        <v>93401: Instituciones de Asistencia Social</v>
      </c>
      <c r="S77" s="124" t="str">
        <f>VLOOKUP(A77,BASE.!$A$1:$T$878,19,FALSE)</f>
        <v xml:space="preserve">Se acompaña certificado de antecedentes financieros, correspondientes al año 2019,  aprobados por el Subdepartamento de Supervisión Financiera Nacional.  </v>
      </c>
      <c r="T77" s="182">
        <f>VLOOKUP(A77,BASE.!$A$1:$T$878,20,FALSE)</f>
        <v>37970</v>
      </c>
      <c r="U77" s="124">
        <v>1800</v>
      </c>
      <c r="V77" s="181">
        <v>36844407</v>
      </c>
      <c r="W77" s="181">
        <v>78547773</v>
      </c>
      <c r="X77" s="183">
        <v>44255</v>
      </c>
      <c r="Y77" s="166" t="s">
        <v>7879</v>
      </c>
      <c r="Z77" s="166" t="s">
        <v>7880</v>
      </c>
      <c r="AA77" s="124" t="s">
        <v>7938</v>
      </c>
    </row>
    <row r="78" spans="1:27" x14ac:dyDescent="0.2">
      <c r="A78" s="124">
        <v>1800</v>
      </c>
      <c r="B78" s="124" t="s">
        <v>8268</v>
      </c>
      <c r="C78" s="185">
        <v>700376001</v>
      </c>
      <c r="D78" s="124" t="str">
        <f>VLOOKUP(A78,BASE.!$A$1:$T$878,4,FALSE)</f>
        <v>Fundación de Derecho Privado</v>
      </c>
      <c r="E78" s="124" t="str">
        <f>VLOOKUP(A78,BASE.!$A$1:$T$878,5,FALSE)</f>
        <v>Otorgada por Decreto Supremo N° 629, de fecha 14 de febrero de 1938, del Ministerio de Justicia.</v>
      </c>
      <c r="F78" s="124" t="str">
        <f>VLOOKUP(A78,BASE.!$A$1:$T$878,6,FALSE)</f>
        <v xml:space="preserve">Certificado de Vigencia de persona jurídica sin fines de lucro Folio N° 500345686181, emitido con fecha 14 de septiembre de 2020, del Servicio de Registro Civil e Identificación. </v>
      </c>
      <c r="G78" s="124" t="str">
        <f>VLOOKUP(A78,BASE.!$A$1:$T$878,7,FALSE)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8" s="124" t="str">
        <f>VLOOKUP(A78,BASE.!$A$1:$T$878,8,FALSE)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8" s="124" t="str">
        <f>VLOOKUP(A78,BASE.!$A$1:$T$878,9,FALSE)</f>
        <v>: 3 años.</v>
      </c>
      <c r="J78" s="124" t="str">
        <f>VLOOKUP(A78,BASE.!$A$1:$T$878,10,FALSE)</f>
        <v>07-01-2021 hasta el 07-01-2024.</v>
      </c>
      <c r="K78" s="124" t="str">
        <f>VLOOKUP(A78,BASE.!$A$1:$T$878,11,FALSE)</f>
        <v xml:space="preserve">José Pedro Silva Prado, 
Edmundo Crespo Pisano,
</v>
      </c>
      <c r="L78" s="124" t="str">
        <f>VLOOKUP(A78,BASE.!$A$1:$T$878,12,FALSE)</f>
        <v xml:space="preserve">Paseo Pdte. Errázuriz Echaurren N° 2631, 5° piso, comuna de Providencia, Santiago, Región Metropolitana.
</v>
      </c>
      <c r="M78" s="124" t="str">
        <f>VLOOKUP(A78,BASE.!$A$1:$T$878,13,FALSE)</f>
        <v>XIII</v>
      </c>
      <c r="N78" s="124" t="str">
        <f>VLOOKUP(A78,BASE.!$A$1:$T$878,14,FALSE)</f>
        <v>Providencia</v>
      </c>
      <c r="O78" s="124" t="str">
        <f>VLOOKUP(A78,BASE.!$A$1:$T$878,15,FALSE)</f>
        <v>228737900 - 228737980</v>
      </c>
      <c r="P78" s="124" t="str">
        <f>VLOOKUP(A78,BASE.!$A$1:$T$878,16,FALSE)</f>
        <v>http://www.ciudaddelnino.cl</v>
      </c>
      <c r="Q78" s="185">
        <f>VLOOKUP(A78,BASE.!$A$1:$T$878,17,FALSE)</f>
        <v>0</v>
      </c>
      <c r="R78" s="124" t="str">
        <f>VLOOKUP(A78,BASE.!$A$1:$T$878,18,FALSE)</f>
        <v>93401: Instituciones de Asistencia Social</v>
      </c>
      <c r="S78" s="124" t="str">
        <f>VLOOKUP(A78,BASE.!$A$1:$T$878,19,FALSE)</f>
        <v xml:space="preserve">Se acompaña certificado de antecedentes financieros, correspondientes al año 2019,  aprobados por el Subdepartamento de Supervisión Financiera Nacional.  </v>
      </c>
      <c r="T78" s="182">
        <f>VLOOKUP(A78,BASE.!$A$1:$T$878,20,FALSE)</f>
        <v>37970</v>
      </c>
      <c r="U78" s="124">
        <v>1800</v>
      </c>
      <c r="V78" s="181">
        <v>16033200</v>
      </c>
      <c r="W78" s="181">
        <v>32066400</v>
      </c>
      <c r="X78" s="183">
        <v>44255</v>
      </c>
      <c r="Y78" s="166" t="s">
        <v>7879</v>
      </c>
      <c r="Z78" s="166" t="s">
        <v>7880</v>
      </c>
      <c r="AA78" s="124" t="s">
        <v>7888</v>
      </c>
    </row>
    <row r="79" spans="1:27" x14ac:dyDescent="0.2">
      <c r="A79" s="124">
        <v>1800</v>
      </c>
      <c r="B79" s="124" t="s">
        <v>8268</v>
      </c>
      <c r="C79" s="185">
        <v>700376001</v>
      </c>
      <c r="D79" s="124" t="str">
        <f>VLOOKUP(A79,BASE.!$A$1:$T$878,4,FALSE)</f>
        <v>Fundación de Derecho Privado</v>
      </c>
      <c r="E79" s="124" t="str">
        <f>VLOOKUP(A79,BASE.!$A$1:$T$878,5,FALSE)</f>
        <v>Otorgada por Decreto Supremo N° 629, de fecha 14 de febrero de 1938, del Ministerio de Justicia.</v>
      </c>
      <c r="F79" s="124" t="str">
        <f>VLOOKUP(A79,BASE.!$A$1:$T$878,6,FALSE)</f>
        <v xml:space="preserve">Certificado de Vigencia de persona jurídica sin fines de lucro Folio N° 500345686181, emitido con fecha 14 de septiembre de 2020, del Servicio de Registro Civil e Identificación. </v>
      </c>
      <c r="G79" s="124" t="str">
        <f>VLOOKUP(A79,BASE.!$A$1:$T$878,7,FALSE)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9" s="124" t="str">
        <f>VLOOKUP(A79,BASE.!$A$1:$T$878,8,FALSE)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9" s="124" t="str">
        <f>VLOOKUP(A79,BASE.!$A$1:$T$878,9,FALSE)</f>
        <v>: 3 años.</v>
      </c>
      <c r="J79" s="124" t="str">
        <f>VLOOKUP(A79,BASE.!$A$1:$T$878,10,FALSE)</f>
        <v>07-01-2021 hasta el 07-01-2024.</v>
      </c>
      <c r="K79" s="124" t="str">
        <f>VLOOKUP(A79,BASE.!$A$1:$T$878,11,FALSE)</f>
        <v xml:space="preserve">José Pedro Silva Prado, 
Edmundo Crespo Pisano,
</v>
      </c>
      <c r="L79" s="124" t="str">
        <f>VLOOKUP(A79,BASE.!$A$1:$T$878,12,FALSE)</f>
        <v xml:space="preserve">Paseo Pdte. Errázuriz Echaurren N° 2631, 5° piso, comuna de Providencia, Santiago, Región Metropolitana.
</v>
      </c>
      <c r="M79" s="124" t="str">
        <f>VLOOKUP(A79,BASE.!$A$1:$T$878,13,FALSE)</f>
        <v>XIII</v>
      </c>
      <c r="N79" s="124" t="str">
        <f>VLOOKUP(A79,BASE.!$A$1:$T$878,14,FALSE)</f>
        <v>Providencia</v>
      </c>
      <c r="O79" s="124" t="str">
        <f>VLOOKUP(A79,BASE.!$A$1:$T$878,15,FALSE)</f>
        <v>228737900 - 228737980</v>
      </c>
      <c r="P79" s="124" t="str">
        <f>VLOOKUP(A79,BASE.!$A$1:$T$878,16,FALSE)</f>
        <v>http://www.ciudaddelnino.cl</v>
      </c>
      <c r="Q79" s="185">
        <f>VLOOKUP(A79,BASE.!$A$1:$T$878,17,FALSE)</f>
        <v>0</v>
      </c>
      <c r="R79" s="124" t="str">
        <f>VLOOKUP(A79,BASE.!$A$1:$T$878,18,FALSE)</f>
        <v>93401: Instituciones de Asistencia Social</v>
      </c>
      <c r="S79" s="124" t="str">
        <f>VLOOKUP(A79,BASE.!$A$1:$T$878,19,FALSE)</f>
        <v xml:space="preserve">Se acompaña certificado de antecedentes financieros, correspondientes al año 2019,  aprobados por el Subdepartamento de Supervisión Financiera Nacional.  </v>
      </c>
      <c r="T79" s="182">
        <f>VLOOKUP(A79,BASE.!$A$1:$T$878,20,FALSE)</f>
        <v>37970</v>
      </c>
      <c r="U79" s="124">
        <v>1800</v>
      </c>
      <c r="V79" s="181">
        <v>32066400</v>
      </c>
      <c r="W79" s="181">
        <v>64146749</v>
      </c>
      <c r="X79" s="183">
        <v>44255</v>
      </c>
      <c r="Y79" s="166" t="s">
        <v>7879</v>
      </c>
      <c r="Z79" s="166" t="s">
        <v>7880</v>
      </c>
      <c r="AA79" s="124" t="s">
        <v>7939</v>
      </c>
    </row>
    <row r="80" spans="1:27" x14ac:dyDescent="0.2">
      <c r="A80" s="124">
        <v>1800</v>
      </c>
      <c r="B80" s="124" t="s">
        <v>8268</v>
      </c>
      <c r="C80" s="185">
        <v>700376001</v>
      </c>
      <c r="D80" s="124" t="str">
        <f>VLOOKUP(A80,BASE.!$A$1:$T$878,4,FALSE)</f>
        <v>Fundación de Derecho Privado</v>
      </c>
      <c r="E80" s="124" t="str">
        <f>VLOOKUP(A80,BASE.!$A$1:$T$878,5,FALSE)</f>
        <v>Otorgada por Decreto Supremo N° 629, de fecha 14 de febrero de 1938, del Ministerio de Justicia.</v>
      </c>
      <c r="F80" s="124" t="str">
        <f>VLOOKUP(A80,BASE.!$A$1:$T$878,6,FALSE)</f>
        <v xml:space="preserve">Certificado de Vigencia de persona jurídica sin fines de lucro Folio N° 500345686181, emitido con fecha 14 de septiembre de 2020, del Servicio de Registro Civil e Identificación. </v>
      </c>
      <c r="G80" s="124" t="str">
        <f>VLOOKUP(A80,BASE.!$A$1:$T$878,7,FALSE)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80" s="124" t="str">
        <f>VLOOKUP(A80,BASE.!$A$1:$T$878,8,FALSE)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80" s="124" t="str">
        <f>VLOOKUP(A80,BASE.!$A$1:$T$878,9,FALSE)</f>
        <v>: 3 años.</v>
      </c>
      <c r="J80" s="124" t="str">
        <f>VLOOKUP(A80,BASE.!$A$1:$T$878,10,FALSE)</f>
        <v>07-01-2021 hasta el 07-01-2024.</v>
      </c>
      <c r="K80" s="124" t="str">
        <f>VLOOKUP(A80,BASE.!$A$1:$T$878,11,FALSE)</f>
        <v xml:space="preserve">José Pedro Silva Prado, 
Edmundo Crespo Pisano,
</v>
      </c>
      <c r="L80" s="124" t="str">
        <f>VLOOKUP(A80,BASE.!$A$1:$T$878,12,FALSE)</f>
        <v xml:space="preserve">Paseo Pdte. Errázuriz Echaurren N° 2631, 5° piso, comuna de Providencia, Santiago, Región Metropolitana.
</v>
      </c>
      <c r="M80" s="124" t="str">
        <f>VLOOKUP(A80,BASE.!$A$1:$T$878,13,FALSE)</f>
        <v>XIII</v>
      </c>
      <c r="N80" s="124" t="str">
        <f>VLOOKUP(A80,BASE.!$A$1:$T$878,14,FALSE)</f>
        <v>Providencia</v>
      </c>
      <c r="O80" s="124" t="str">
        <f>VLOOKUP(A80,BASE.!$A$1:$T$878,15,FALSE)</f>
        <v>228737900 - 228737980</v>
      </c>
      <c r="P80" s="124" t="str">
        <f>VLOOKUP(A80,BASE.!$A$1:$T$878,16,FALSE)</f>
        <v>http://www.ciudaddelnino.cl</v>
      </c>
      <c r="Q80" s="185">
        <f>VLOOKUP(A80,BASE.!$A$1:$T$878,17,FALSE)</f>
        <v>0</v>
      </c>
      <c r="R80" s="124" t="str">
        <f>VLOOKUP(A80,BASE.!$A$1:$T$878,18,FALSE)</f>
        <v>93401: Instituciones de Asistencia Social</v>
      </c>
      <c r="S80" s="124" t="str">
        <f>VLOOKUP(A80,BASE.!$A$1:$T$878,19,FALSE)</f>
        <v xml:space="preserve">Se acompaña certificado de antecedentes financieros, correspondientes al año 2019,  aprobados por el Subdepartamento de Supervisión Financiera Nacional.  </v>
      </c>
      <c r="T80" s="182">
        <f>VLOOKUP(A80,BASE.!$A$1:$T$878,20,FALSE)</f>
        <v>37970</v>
      </c>
      <c r="U80" s="124">
        <v>1800</v>
      </c>
      <c r="V80" s="181">
        <v>13708386</v>
      </c>
      <c r="W80" s="181">
        <v>31986234</v>
      </c>
      <c r="X80" s="183">
        <v>44255</v>
      </c>
      <c r="Y80" s="166" t="s">
        <v>7879</v>
      </c>
      <c r="Z80" s="166" t="s">
        <v>7880</v>
      </c>
      <c r="AA80" s="124" t="s">
        <v>7940</v>
      </c>
    </row>
    <row r="81" spans="1:27" x14ac:dyDescent="0.2">
      <c r="A81" s="124">
        <v>1950</v>
      </c>
      <c r="B81" s="124" t="s">
        <v>8269</v>
      </c>
      <c r="C81" s="185">
        <v>700175006</v>
      </c>
      <c r="D81" s="124" t="str">
        <f>VLOOKUP(A81,BASE.!$A$1:$T$878,4,FALSE)</f>
        <v>Corporación de Derecho Privado</v>
      </c>
      <c r="E81" s="124" t="str">
        <f>VLOOKUP(A81,BASE.!$A$1:$T$878,5,FALSE)</f>
        <v>Otorgado por Decreto Supremo Nº 2234, del 11 de noviembre de 1920, por el Ministerio de Justicia.</v>
      </c>
      <c r="F81" s="124" t="str">
        <f>VLOOKUP(A81,BASE.!$A$1:$T$878,6,FALSE)</f>
        <v xml:space="preserve">Certificado de Vigencia, folio Nº 500341168221, de 18 de agosto de 2020, del Servicio de Registro Civil e Identificación.
</v>
      </c>
      <c r="G81" s="124" t="str">
        <f>VLOOKUP(A81,BASE.!$A$1:$T$878,7,FALSE)</f>
        <v>Crear y sostener Iglesias, bibliotecas y centro de reunión, escuelas, hogares de ancianos, infantiles y juveniles y, en general, centros que permitan la difusión del Evangelio, a la vez que hacer obra social en beneficio de la Comunidad.</v>
      </c>
      <c r="H81" s="124" t="str">
        <f>VLOOKUP(A81,BASE.!$A$1:$T$878,8,FALSE)</f>
        <v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v>
      </c>
      <c r="I81" s="124" t="str">
        <f>VLOOKUP(A81,BASE.!$A$1:$T$878,9,FALSE)</f>
        <v>3 años</v>
      </c>
      <c r="J81" s="124" t="str">
        <f>VLOOKUP(A81,BASE.!$A$1:$T$878,10,FALSE)</f>
        <v>14 de marzo de 2020 al 14 de marzo de 2023.</v>
      </c>
      <c r="K81" s="124" t="str">
        <f>VLOOKUP(A81,BASE.!$A$1:$T$878,11,FALSE)</f>
        <v xml:space="preserve">Presidente: Pastor Carlos Iván Flores Hernández </v>
      </c>
      <c r="L81" s="124" t="str">
        <f>VLOOKUP(A81,BASE.!$A$1:$T$878,12,FALSE)</f>
        <v xml:space="preserve">Dinamarca Nº 711, Temuco, Novena Región. 
Bustamante N° 56, Providencia, RM
</v>
      </c>
      <c r="M81" s="124" t="str">
        <f>VLOOKUP(A81,BASE.!$A$1:$T$878,13,FALSE)</f>
        <v>XIII</v>
      </c>
      <c r="N81" s="124" t="str">
        <f>VLOOKUP(A81,BASE.!$A$1:$T$878,14,FALSE)</f>
        <v>Temuco</v>
      </c>
      <c r="O81" s="124" t="str">
        <f>VLOOKUP(A81,BASE.!$A$1:$T$878,15,FALSE)</f>
        <v xml:space="preserve">(45) 465726
+56977590129
</v>
      </c>
      <c r="P81" s="124" t="str">
        <f>VLOOKUP(A81,BASE.!$A$1:$T$878,16,FALSE)</f>
        <v>secretaria@acym.cl</v>
      </c>
      <c r="Q81" s="185">
        <f>VLOOKUP(A81,BASE.!$A$1:$T$878,17,FALSE)</f>
        <v>0</v>
      </c>
      <c r="R81" s="124" t="str">
        <f>VLOOKUP(A81,BASE.!$A$1:$T$878,18,FALSE)</f>
        <v>93401: Instituciones de Asistencia Social.</v>
      </c>
      <c r="S81" s="124" t="str">
        <f>VLOOKUP(A81,BASE.!$A$1:$T$878,19,FALSE)</f>
        <v>Se acompañan antecedentes Financieros correspondientes al año 2019, aprobados por el Subdepartamento de  Supervisión Financiera Nacional.</v>
      </c>
      <c r="T81" s="182">
        <f>VLOOKUP(A81,BASE.!$A$1:$T$878,20,FALSE)</f>
        <v>37970</v>
      </c>
      <c r="U81" s="124">
        <v>1950</v>
      </c>
      <c r="V81" s="181">
        <v>36759406</v>
      </c>
      <c r="W81" s="181">
        <v>68183431</v>
      </c>
      <c r="X81" s="183">
        <v>44255</v>
      </c>
      <c r="Y81" s="166" t="s">
        <v>7879</v>
      </c>
      <c r="Z81" s="166" t="s">
        <v>7880</v>
      </c>
      <c r="AA81" s="124" t="s">
        <v>7941</v>
      </c>
    </row>
    <row r="82" spans="1:27" x14ac:dyDescent="0.2">
      <c r="A82" s="124">
        <v>2150</v>
      </c>
      <c r="B82" s="124" t="s">
        <v>8270</v>
      </c>
      <c r="C82" s="185">
        <v>702670004</v>
      </c>
      <c r="D82" s="124" t="str">
        <f>VLOOKUP(A82,BASE.!$A$1:$T$878,4,FALSE)</f>
        <v>Fundación de Derecho Privado.</v>
      </c>
      <c r="E82" s="124" t="str">
        <f>VLOOKUP(A82,BASE.!$A$1:$T$878,5,FALSE)</f>
        <v xml:space="preserve">Decreto Supremo Nº 213, de 17 de febrero de 1975, del Ministerio de Justicia. </v>
      </c>
      <c r="F82" s="124" t="str">
        <f>VLOOKUP(A82,BASE.!$A$1:$T$878,6,FALSE)</f>
        <v>Certificado de Vigencia de persona jurídica sin fines de lucro Folio Nº 500349405687, de 7 de octubre de 2020, emitido por el Servicio de Registro Civil e Identificación.</v>
      </c>
      <c r="G82" s="124" t="str">
        <f>VLOOKUP(A82,BASE.!$A$1:$T$878,7,FALSE)</f>
        <v xml:space="preserve">Propender al desarrollo integral de los niños intelectualmente limitados hasta su incorporación a la vida del trabajo.
</v>
      </c>
      <c r="H82" s="124" t="str">
        <f>VLOOKUP(A82,BASE.!$A$1:$T$878,8,FALSE)</f>
        <v>Presidente: 
Felipe Arteaga Manieu,
Vicepresidente: 
Edgar Witt Gebert
Secretario: 
Luis Lizama Portal
Tesorero: 
Rodrigo Pablo Roa
Directores:
Álvaro Agustín Morales Adaro
Carolina Beatriz Muñoz Guzmán
Sergio Espejo Yaksic</v>
      </c>
      <c r="I82" s="124" t="str">
        <f>VLOOKUP(A82,BASE.!$A$1:$T$878,9,FALSE)</f>
        <v>Duran dos años en sus funciones. Renovación parcial anual de tres directores</v>
      </c>
      <c r="J82" s="124" t="str">
        <f>VLOOKUP(A82,BASE.!$A$1:$T$878,10,FALSE)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2" s="124" t="str">
        <f>VLOOKUP(A82,BASE.!$A$1:$T$878,11,FALSE)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2" s="124" t="str">
        <f>VLOOKUP(A82,BASE.!$A$1:$T$878,12,FALSE)</f>
        <v xml:space="preserve">Julio Prado N° 1761, comuna de Ñuñoa, Región Metropolitana
</v>
      </c>
      <c r="M82" s="124" t="str">
        <f>VLOOKUP(A82,BASE.!$A$1:$T$878,13,FALSE)</f>
        <v>XIII</v>
      </c>
      <c r="N82" s="124" t="str">
        <f>VLOOKUP(A82,BASE.!$A$1:$T$878,14,FALSE)</f>
        <v>Ñuñoa</v>
      </c>
      <c r="O82" s="124" t="str">
        <f>VLOOKUP(A82,BASE.!$A$1:$T$878,15,FALSE)</f>
        <v xml:space="preserve">4768500
</v>
      </c>
      <c r="P82" s="124" t="str">
        <f>VLOOKUP(A82,BASE.!$A$1:$T$878,16,FALSE)</f>
        <v xml:space="preserve">gerenciageneral@coanil.cl
</v>
      </c>
      <c r="Q82" s="185">
        <f>VLOOKUP(A82,BASE.!$A$1:$T$878,17,FALSE)</f>
        <v>0</v>
      </c>
      <c r="R82" s="124">
        <f>VLOOKUP(A82,BASE.!$A$1:$T$878,18,FALSE)</f>
        <v>93401</v>
      </c>
      <c r="S82" s="124" t="str">
        <f>VLOOKUP(A82,BASE.!$A$1:$T$878,19,FALSE)</f>
        <v>Se acompaña Certificado de Antecedentes Financieros de la Institución correspondiente al año 2019, aprobados USUFI</v>
      </c>
      <c r="T82" s="182">
        <f>VLOOKUP(A82,BASE.!$A$1:$T$878,20,FALSE)</f>
        <v>37970</v>
      </c>
      <c r="U82" s="124">
        <v>2150</v>
      </c>
      <c r="V82" s="181">
        <v>37157357</v>
      </c>
      <c r="W82" s="181">
        <v>70657020</v>
      </c>
      <c r="X82" s="183">
        <v>44255</v>
      </c>
      <c r="Y82" s="166" t="s">
        <v>7879</v>
      </c>
      <c r="Z82" s="166" t="s">
        <v>7880</v>
      </c>
      <c r="AA82" s="124" t="s">
        <v>230</v>
      </c>
    </row>
    <row r="83" spans="1:27" x14ac:dyDescent="0.2">
      <c r="A83" s="124">
        <v>2150</v>
      </c>
      <c r="B83" s="124" t="s">
        <v>8270</v>
      </c>
      <c r="C83" s="185">
        <v>702670004</v>
      </c>
      <c r="D83" s="124" t="str">
        <f>VLOOKUP(A83,BASE.!$A$1:$T$878,4,FALSE)</f>
        <v>Fundación de Derecho Privado.</v>
      </c>
      <c r="E83" s="124" t="str">
        <f>VLOOKUP(A83,BASE.!$A$1:$T$878,5,FALSE)</f>
        <v xml:space="preserve">Decreto Supremo Nº 213, de 17 de febrero de 1975, del Ministerio de Justicia. </v>
      </c>
      <c r="F83" s="124" t="str">
        <f>VLOOKUP(A83,BASE.!$A$1:$T$878,6,FALSE)</f>
        <v>Certificado de Vigencia de persona jurídica sin fines de lucro Folio Nº 500349405687, de 7 de octubre de 2020, emitido por el Servicio de Registro Civil e Identificación.</v>
      </c>
      <c r="G83" s="124" t="str">
        <f>VLOOKUP(A83,BASE.!$A$1:$T$878,7,FALSE)</f>
        <v xml:space="preserve">Propender al desarrollo integral de los niños intelectualmente limitados hasta su incorporación a la vida del trabajo.
</v>
      </c>
      <c r="H83" s="124" t="str">
        <f>VLOOKUP(A83,BASE.!$A$1:$T$878,8,FALSE)</f>
        <v>Presidente: 
Felipe Arteaga Manieu,
Vicepresidente: 
Edgar Witt Gebert
Secretario: 
Luis Lizama Portal
Tesorero: 
Rodrigo Pablo Roa
Directores:
Álvaro Agustín Morales Adaro
Carolina Beatriz Muñoz Guzmán
Sergio Espejo Yaksic</v>
      </c>
      <c r="I83" s="124" t="str">
        <f>VLOOKUP(A83,BASE.!$A$1:$T$878,9,FALSE)</f>
        <v>Duran dos años en sus funciones. Renovación parcial anual de tres directores</v>
      </c>
      <c r="J83" s="124" t="str">
        <f>VLOOKUP(A83,BASE.!$A$1:$T$878,10,FALSE)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3" s="124" t="str">
        <f>VLOOKUP(A83,BASE.!$A$1:$T$878,11,FALSE)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3" s="124" t="str">
        <f>VLOOKUP(A83,BASE.!$A$1:$T$878,12,FALSE)</f>
        <v xml:space="preserve">Julio Prado N° 1761, comuna de Ñuñoa, Región Metropolitana
</v>
      </c>
      <c r="M83" s="124" t="str">
        <f>VLOOKUP(A83,BASE.!$A$1:$T$878,13,FALSE)</f>
        <v>XIII</v>
      </c>
      <c r="N83" s="124" t="str">
        <f>VLOOKUP(A83,BASE.!$A$1:$T$878,14,FALSE)</f>
        <v>Ñuñoa</v>
      </c>
      <c r="O83" s="124" t="str">
        <f>VLOOKUP(A83,BASE.!$A$1:$T$878,15,FALSE)</f>
        <v xml:space="preserve">4768500
</v>
      </c>
      <c r="P83" s="124" t="str">
        <f>VLOOKUP(A83,BASE.!$A$1:$T$878,16,FALSE)</f>
        <v xml:space="preserve">gerenciageneral@coanil.cl
</v>
      </c>
      <c r="Q83" s="185">
        <f>VLOOKUP(A83,BASE.!$A$1:$T$878,17,FALSE)</f>
        <v>0</v>
      </c>
      <c r="R83" s="124">
        <f>VLOOKUP(A83,BASE.!$A$1:$T$878,18,FALSE)</f>
        <v>93401</v>
      </c>
      <c r="S83" s="124" t="str">
        <f>VLOOKUP(A83,BASE.!$A$1:$T$878,19,FALSE)</f>
        <v>Se acompaña Certificado de Antecedentes Financieros de la Institución correspondiente al año 2019, aprobados USUFI</v>
      </c>
      <c r="T83" s="182">
        <f>VLOOKUP(A83,BASE.!$A$1:$T$878,20,FALSE)</f>
        <v>37970</v>
      </c>
      <c r="U83" s="124">
        <v>2150</v>
      </c>
      <c r="V83" s="181">
        <v>7023076</v>
      </c>
      <c r="W83" s="181">
        <v>13863908</v>
      </c>
      <c r="X83" s="183">
        <v>44255</v>
      </c>
      <c r="Y83" s="166" t="s">
        <v>7879</v>
      </c>
      <c r="Z83" s="166" t="s">
        <v>7880</v>
      </c>
      <c r="AA83" s="124" t="s">
        <v>7882</v>
      </c>
    </row>
    <row r="84" spans="1:27" x14ac:dyDescent="0.2">
      <c r="A84" s="124">
        <v>2150</v>
      </c>
      <c r="B84" s="124" t="s">
        <v>8270</v>
      </c>
      <c r="C84" s="185">
        <v>702670004</v>
      </c>
      <c r="D84" s="124" t="str">
        <f>VLOOKUP(A84,BASE.!$A$1:$T$878,4,FALSE)</f>
        <v>Fundación de Derecho Privado.</v>
      </c>
      <c r="E84" s="124" t="str">
        <f>VLOOKUP(A84,BASE.!$A$1:$T$878,5,FALSE)</f>
        <v xml:space="preserve">Decreto Supremo Nº 213, de 17 de febrero de 1975, del Ministerio de Justicia. </v>
      </c>
      <c r="F84" s="124" t="str">
        <f>VLOOKUP(A84,BASE.!$A$1:$T$878,6,FALSE)</f>
        <v>Certificado de Vigencia de persona jurídica sin fines de lucro Folio Nº 500349405687, de 7 de octubre de 2020, emitido por el Servicio de Registro Civil e Identificación.</v>
      </c>
      <c r="G84" s="124" t="str">
        <f>VLOOKUP(A84,BASE.!$A$1:$T$878,7,FALSE)</f>
        <v xml:space="preserve">Propender al desarrollo integral de los niños intelectualmente limitados hasta su incorporación a la vida del trabajo.
</v>
      </c>
      <c r="H84" s="124" t="str">
        <f>VLOOKUP(A84,BASE.!$A$1:$T$878,8,FALSE)</f>
        <v>Presidente: 
Felipe Arteaga Manieu,
Vicepresidente: 
Edgar Witt Gebert
Secretario: 
Luis Lizama Portal
Tesorero: 
Rodrigo Pablo Roa
Directores:
Álvaro Agustín Morales Adaro
Carolina Beatriz Muñoz Guzmán
Sergio Espejo Yaksic</v>
      </c>
      <c r="I84" s="124" t="str">
        <f>VLOOKUP(A84,BASE.!$A$1:$T$878,9,FALSE)</f>
        <v>Duran dos años en sus funciones. Renovación parcial anual de tres directores</v>
      </c>
      <c r="J84" s="124" t="str">
        <f>VLOOKUP(A84,BASE.!$A$1:$T$878,10,FALSE)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4" s="124" t="str">
        <f>VLOOKUP(A84,BASE.!$A$1:$T$878,11,FALSE)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4" s="124" t="str">
        <f>VLOOKUP(A84,BASE.!$A$1:$T$878,12,FALSE)</f>
        <v xml:space="preserve">Julio Prado N° 1761, comuna de Ñuñoa, Región Metropolitana
</v>
      </c>
      <c r="M84" s="124" t="str">
        <f>VLOOKUP(A84,BASE.!$A$1:$T$878,13,FALSE)</f>
        <v>XIII</v>
      </c>
      <c r="N84" s="124" t="str">
        <f>VLOOKUP(A84,BASE.!$A$1:$T$878,14,FALSE)</f>
        <v>Ñuñoa</v>
      </c>
      <c r="O84" s="124" t="str">
        <f>VLOOKUP(A84,BASE.!$A$1:$T$878,15,FALSE)</f>
        <v xml:space="preserve">4768500
</v>
      </c>
      <c r="P84" s="124" t="str">
        <f>VLOOKUP(A84,BASE.!$A$1:$T$878,16,FALSE)</f>
        <v xml:space="preserve">gerenciageneral@coanil.cl
</v>
      </c>
      <c r="Q84" s="185">
        <f>VLOOKUP(A84,BASE.!$A$1:$T$878,17,FALSE)</f>
        <v>0</v>
      </c>
      <c r="R84" s="124">
        <f>VLOOKUP(A84,BASE.!$A$1:$T$878,18,FALSE)</f>
        <v>93401</v>
      </c>
      <c r="S84" s="124" t="str">
        <f>VLOOKUP(A84,BASE.!$A$1:$T$878,19,FALSE)</f>
        <v>Se acompaña Certificado de Antecedentes Financieros de la Institución correspondiente al año 2019, aprobados USUFI</v>
      </c>
      <c r="T84" s="182">
        <f>VLOOKUP(A84,BASE.!$A$1:$T$878,20,FALSE)</f>
        <v>37970</v>
      </c>
      <c r="U84" s="124">
        <v>2150</v>
      </c>
      <c r="V84" s="181">
        <v>913892</v>
      </c>
      <c r="W84" s="181">
        <v>27467974</v>
      </c>
      <c r="X84" s="183">
        <v>44255</v>
      </c>
      <c r="Y84" s="166" t="s">
        <v>7879</v>
      </c>
      <c r="Z84" s="166" t="s">
        <v>7880</v>
      </c>
      <c r="AA84" s="124" t="s">
        <v>7911</v>
      </c>
    </row>
    <row r="85" spans="1:27" x14ac:dyDescent="0.2">
      <c r="A85" s="124">
        <v>2150</v>
      </c>
      <c r="B85" s="124" t="s">
        <v>8270</v>
      </c>
      <c r="C85" s="185">
        <v>702670004</v>
      </c>
      <c r="D85" s="124" t="str">
        <f>VLOOKUP(A85,BASE.!$A$1:$T$878,4,FALSE)</f>
        <v>Fundación de Derecho Privado.</v>
      </c>
      <c r="E85" s="124" t="str">
        <f>VLOOKUP(A85,BASE.!$A$1:$T$878,5,FALSE)</f>
        <v xml:space="preserve">Decreto Supremo Nº 213, de 17 de febrero de 1975, del Ministerio de Justicia. </v>
      </c>
      <c r="F85" s="124" t="str">
        <f>VLOOKUP(A85,BASE.!$A$1:$T$878,6,FALSE)</f>
        <v>Certificado de Vigencia de persona jurídica sin fines de lucro Folio Nº 500349405687, de 7 de octubre de 2020, emitido por el Servicio de Registro Civil e Identificación.</v>
      </c>
      <c r="G85" s="124" t="str">
        <f>VLOOKUP(A85,BASE.!$A$1:$T$878,7,FALSE)</f>
        <v xml:space="preserve">Propender al desarrollo integral de los niños intelectualmente limitados hasta su incorporación a la vida del trabajo.
</v>
      </c>
      <c r="H85" s="124" t="str">
        <f>VLOOKUP(A85,BASE.!$A$1:$T$878,8,FALSE)</f>
        <v>Presidente: 
Felipe Arteaga Manieu,
Vicepresidente: 
Edgar Witt Gebert
Secretario: 
Luis Lizama Portal
Tesorero: 
Rodrigo Pablo Roa
Directores:
Álvaro Agustín Morales Adaro
Carolina Beatriz Muñoz Guzmán
Sergio Espejo Yaksic</v>
      </c>
      <c r="I85" s="124" t="str">
        <f>VLOOKUP(A85,BASE.!$A$1:$T$878,9,FALSE)</f>
        <v>Duran dos años en sus funciones. Renovación parcial anual de tres directores</v>
      </c>
      <c r="J85" s="124" t="str">
        <f>VLOOKUP(A85,BASE.!$A$1:$T$878,10,FALSE)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5" s="124" t="str">
        <f>VLOOKUP(A85,BASE.!$A$1:$T$878,11,FALSE)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5" s="124" t="str">
        <f>VLOOKUP(A85,BASE.!$A$1:$T$878,12,FALSE)</f>
        <v xml:space="preserve">Julio Prado N° 1761, comuna de Ñuñoa, Región Metropolitana
</v>
      </c>
      <c r="M85" s="124" t="str">
        <f>VLOOKUP(A85,BASE.!$A$1:$T$878,13,FALSE)</f>
        <v>XIII</v>
      </c>
      <c r="N85" s="124" t="str">
        <f>VLOOKUP(A85,BASE.!$A$1:$T$878,14,FALSE)</f>
        <v>Ñuñoa</v>
      </c>
      <c r="O85" s="124" t="str">
        <f>VLOOKUP(A85,BASE.!$A$1:$T$878,15,FALSE)</f>
        <v xml:space="preserve">4768500
</v>
      </c>
      <c r="P85" s="124" t="str">
        <f>VLOOKUP(A85,BASE.!$A$1:$T$878,16,FALSE)</f>
        <v xml:space="preserve">gerenciageneral@coanil.cl
</v>
      </c>
      <c r="Q85" s="185">
        <f>VLOOKUP(A85,BASE.!$A$1:$T$878,17,FALSE)</f>
        <v>0</v>
      </c>
      <c r="R85" s="124">
        <f>VLOOKUP(A85,BASE.!$A$1:$T$878,18,FALSE)</f>
        <v>93401</v>
      </c>
      <c r="S85" s="124" t="str">
        <f>VLOOKUP(A85,BASE.!$A$1:$T$878,19,FALSE)</f>
        <v>Se acompaña Certificado de Antecedentes Financieros de la Institución correspondiente al año 2019, aprobados USUFI</v>
      </c>
      <c r="T85" s="182">
        <f>VLOOKUP(A85,BASE.!$A$1:$T$878,20,FALSE)</f>
        <v>37970</v>
      </c>
      <c r="U85" s="124">
        <v>2150</v>
      </c>
      <c r="V85" s="181">
        <v>225131</v>
      </c>
      <c r="W85" s="181">
        <v>8889261</v>
      </c>
      <c r="X85" s="183">
        <v>44255</v>
      </c>
      <c r="Y85" s="166" t="s">
        <v>7879</v>
      </c>
      <c r="Z85" s="166" t="s">
        <v>7880</v>
      </c>
      <c r="AA85" s="124" t="s">
        <v>7942</v>
      </c>
    </row>
    <row r="86" spans="1:27" x14ac:dyDescent="0.2">
      <c r="A86" s="124">
        <v>2150</v>
      </c>
      <c r="B86" s="124" t="s">
        <v>8270</v>
      </c>
      <c r="C86" s="185">
        <v>702670004</v>
      </c>
      <c r="D86" s="124" t="str">
        <f>VLOOKUP(A86,BASE.!$A$1:$T$878,4,FALSE)</f>
        <v>Fundación de Derecho Privado.</v>
      </c>
      <c r="E86" s="124" t="str">
        <f>VLOOKUP(A86,BASE.!$A$1:$T$878,5,FALSE)</f>
        <v xml:space="preserve">Decreto Supremo Nº 213, de 17 de febrero de 1975, del Ministerio de Justicia. </v>
      </c>
      <c r="F86" s="124" t="str">
        <f>VLOOKUP(A86,BASE.!$A$1:$T$878,6,FALSE)</f>
        <v>Certificado de Vigencia de persona jurídica sin fines de lucro Folio Nº 500349405687, de 7 de octubre de 2020, emitido por el Servicio de Registro Civil e Identificación.</v>
      </c>
      <c r="G86" s="124" t="str">
        <f>VLOOKUP(A86,BASE.!$A$1:$T$878,7,FALSE)</f>
        <v xml:space="preserve">Propender al desarrollo integral de los niños intelectualmente limitados hasta su incorporación a la vida del trabajo.
</v>
      </c>
      <c r="H86" s="124" t="str">
        <f>VLOOKUP(A86,BASE.!$A$1:$T$878,8,FALSE)</f>
        <v>Presidente: 
Felipe Arteaga Manieu,
Vicepresidente: 
Edgar Witt Gebert
Secretario: 
Luis Lizama Portal
Tesorero: 
Rodrigo Pablo Roa
Directores:
Álvaro Agustín Morales Adaro
Carolina Beatriz Muñoz Guzmán
Sergio Espejo Yaksic</v>
      </c>
      <c r="I86" s="124" t="str">
        <f>VLOOKUP(A86,BASE.!$A$1:$T$878,9,FALSE)</f>
        <v>Duran dos años en sus funciones. Renovación parcial anual de tres directores</v>
      </c>
      <c r="J86" s="124" t="str">
        <f>VLOOKUP(A86,BASE.!$A$1:$T$878,10,FALSE)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6" s="124" t="str">
        <f>VLOOKUP(A86,BASE.!$A$1:$T$878,11,FALSE)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6" s="124" t="str">
        <f>VLOOKUP(A86,BASE.!$A$1:$T$878,12,FALSE)</f>
        <v xml:space="preserve">Julio Prado N° 1761, comuna de Ñuñoa, Región Metropolitana
</v>
      </c>
      <c r="M86" s="124" t="str">
        <f>VLOOKUP(A86,BASE.!$A$1:$T$878,13,FALSE)</f>
        <v>XIII</v>
      </c>
      <c r="N86" s="124" t="str">
        <f>VLOOKUP(A86,BASE.!$A$1:$T$878,14,FALSE)</f>
        <v>Ñuñoa</v>
      </c>
      <c r="O86" s="124" t="str">
        <f>VLOOKUP(A86,BASE.!$A$1:$T$878,15,FALSE)</f>
        <v xml:space="preserve">4768500
</v>
      </c>
      <c r="P86" s="124" t="str">
        <f>VLOOKUP(A86,BASE.!$A$1:$T$878,16,FALSE)</f>
        <v xml:space="preserve">gerenciageneral@coanil.cl
</v>
      </c>
      <c r="Q86" s="185">
        <f>VLOOKUP(A86,BASE.!$A$1:$T$878,17,FALSE)</f>
        <v>0</v>
      </c>
      <c r="R86" s="124">
        <f>VLOOKUP(A86,BASE.!$A$1:$T$878,18,FALSE)</f>
        <v>93401</v>
      </c>
      <c r="S86" s="124" t="str">
        <f>VLOOKUP(A86,BASE.!$A$1:$T$878,19,FALSE)</f>
        <v>Se acompaña Certificado de Antecedentes Financieros de la Institución correspondiente al año 2019, aprobados USUFI</v>
      </c>
      <c r="T86" s="182">
        <f>VLOOKUP(A86,BASE.!$A$1:$T$878,20,FALSE)</f>
        <v>37970</v>
      </c>
      <c r="U86" s="124">
        <v>2150</v>
      </c>
      <c r="V86" s="181">
        <v>19210250</v>
      </c>
      <c r="W86" s="181">
        <v>36769200</v>
      </c>
      <c r="X86" s="183">
        <v>44255</v>
      </c>
      <c r="Y86" s="166" t="s">
        <v>7879</v>
      </c>
      <c r="Z86" s="166" t="s">
        <v>7880</v>
      </c>
      <c r="AA86" s="124" t="s">
        <v>7943</v>
      </c>
    </row>
    <row r="87" spans="1:27" x14ac:dyDescent="0.2">
      <c r="A87" s="124">
        <v>2150</v>
      </c>
      <c r="B87" s="124" t="s">
        <v>8270</v>
      </c>
      <c r="C87" s="185">
        <v>702670004</v>
      </c>
      <c r="D87" s="124" t="str">
        <f>VLOOKUP(A87,BASE.!$A$1:$T$878,4,FALSE)</f>
        <v>Fundación de Derecho Privado.</v>
      </c>
      <c r="E87" s="124" t="str">
        <f>VLOOKUP(A87,BASE.!$A$1:$T$878,5,FALSE)</f>
        <v xml:space="preserve">Decreto Supremo Nº 213, de 17 de febrero de 1975, del Ministerio de Justicia. </v>
      </c>
      <c r="F87" s="124" t="str">
        <f>VLOOKUP(A87,BASE.!$A$1:$T$878,6,FALSE)</f>
        <v>Certificado de Vigencia de persona jurídica sin fines de lucro Folio Nº 500349405687, de 7 de octubre de 2020, emitido por el Servicio de Registro Civil e Identificación.</v>
      </c>
      <c r="G87" s="124" t="str">
        <f>VLOOKUP(A87,BASE.!$A$1:$T$878,7,FALSE)</f>
        <v xml:space="preserve">Propender al desarrollo integral de los niños intelectualmente limitados hasta su incorporación a la vida del trabajo.
</v>
      </c>
      <c r="H87" s="124" t="str">
        <f>VLOOKUP(A87,BASE.!$A$1:$T$878,8,FALSE)</f>
        <v>Presidente: 
Felipe Arteaga Manieu,
Vicepresidente: 
Edgar Witt Gebert
Secretario: 
Luis Lizama Portal
Tesorero: 
Rodrigo Pablo Roa
Directores:
Álvaro Agustín Morales Adaro
Carolina Beatriz Muñoz Guzmán
Sergio Espejo Yaksic</v>
      </c>
      <c r="I87" s="124" t="str">
        <f>VLOOKUP(A87,BASE.!$A$1:$T$878,9,FALSE)</f>
        <v>Duran dos años en sus funciones. Renovación parcial anual de tres directores</v>
      </c>
      <c r="J87" s="124" t="str">
        <f>VLOOKUP(A87,BASE.!$A$1:$T$878,10,FALSE)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7" s="124" t="str">
        <f>VLOOKUP(A87,BASE.!$A$1:$T$878,11,FALSE)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7" s="124" t="str">
        <f>VLOOKUP(A87,BASE.!$A$1:$T$878,12,FALSE)</f>
        <v xml:space="preserve">Julio Prado N° 1761, comuna de Ñuñoa, Región Metropolitana
</v>
      </c>
      <c r="M87" s="124" t="str">
        <f>VLOOKUP(A87,BASE.!$A$1:$T$878,13,FALSE)</f>
        <v>XIII</v>
      </c>
      <c r="N87" s="124" t="str">
        <f>VLOOKUP(A87,BASE.!$A$1:$T$878,14,FALSE)</f>
        <v>Ñuñoa</v>
      </c>
      <c r="O87" s="124" t="str">
        <f>VLOOKUP(A87,BASE.!$A$1:$T$878,15,FALSE)</f>
        <v xml:space="preserve">4768500
</v>
      </c>
      <c r="P87" s="124" t="str">
        <f>VLOOKUP(A87,BASE.!$A$1:$T$878,16,FALSE)</f>
        <v xml:space="preserve">gerenciageneral@coanil.cl
</v>
      </c>
      <c r="Q87" s="185">
        <f>VLOOKUP(A87,BASE.!$A$1:$T$878,17,FALSE)</f>
        <v>0</v>
      </c>
      <c r="R87" s="124">
        <f>VLOOKUP(A87,BASE.!$A$1:$T$878,18,FALSE)</f>
        <v>93401</v>
      </c>
      <c r="S87" s="124" t="str">
        <f>VLOOKUP(A87,BASE.!$A$1:$T$878,19,FALSE)</f>
        <v>Se acompaña Certificado de Antecedentes Financieros de la Institución correspondiente al año 2019, aprobados USUFI</v>
      </c>
      <c r="T87" s="182">
        <f>VLOOKUP(A87,BASE.!$A$1:$T$878,20,FALSE)</f>
        <v>37970</v>
      </c>
      <c r="U87" s="124">
        <v>2150</v>
      </c>
      <c r="V87" s="181">
        <v>5969695</v>
      </c>
      <c r="W87" s="181">
        <v>7974688</v>
      </c>
      <c r="X87" s="183">
        <v>44255</v>
      </c>
      <c r="Y87" s="166" t="s">
        <v>7879</v>
      </c>
      <c r="Z87" s="166" t="s">
        <v>7880</v>
      </c>
      <c r="AA87" s="124" t="s">
        <v>7944</v>
      </c>
    </row>
    <row r="88" spans="1:27" x14ac:dyDescent="0.2">
      <c r="A88" s="124">
        <v>2150</v>
      </c>
      <c r="B88" s="124" t="s">
        <v>8270</v>
      </c>
      <c r="C88" s="185">
        <v>702670004</v>
      </c>
      <c r="D88" s="124" t="str">
        <f>VLOOKUP(A88,BASE.!$A$1:$T$878,4,FALSE)</f>
        <v>Fundación de Derecho Privado.</v>
      </c>
      <c r="E88" s="124" t="str">
        <f>VLOOKUP(A88,BASE.!$A$1:$T$878,5,FALSE)</f>
        <v xml:space="preserve">Decreto Supremo Nº 213, de 17 de febrero de 1975, del Ministerio de Justicia. </v>
      </c>
      <c r="F88" s="124" t="str">
        <f>VLOOKUP(A88,BASE.!$A$1:$T$878,6,FALSE)</f>
        <v>Certificado de Vigencia de persona jurídica sin fines de lucro Folio Nº 500349405687, de 7 de octubre de 2020, emitido por el Servicio de Registro Civil e Identificación.</v>
      </c>
      <c r="G88" s="124" t="str">
        <f>VLOOKUP(A88,BASE.!$A$1:$T$878,7,FALSE)</f>
        <v xml:space="preserve">Propender al desarrollo integral de los niños intelectualmente limitados hasta su incorporación a la vida del trabajo.
</v>
      </c>
      <c r="H88" s="124" t="str">
        <f>VLOOKUP(A88,BASE.!$A$1:$T$878,8,FALSE)</f>
        <v>Presidente: 
Felipe Arteaga Manieu,
Vicepresidente: 
Edgar Witt Gebert
Secretario: 
Luis Lizama Portal
Tesorero: 
Rodrigo Pablo Roa
Directores:
Álvaro Agustín Morales Adaro
Carolina Beatriz Muñoz Guzmán
Sergio Espejo Yaksic</v>
      </c>
      <c r="I88" s="124" t="str">
        <f>VLOOKUP(A88,BASE.!$A$1:$T$878,9,FALSE)</f>
        <v>Duran dos años en sus funciones. Renovación parcial anual de tres directores</v>
      </c>
      <c r="J88" s="124" t="str">
        <f>VLOOKUP(A88,BASE.!$A$1:$T$878,10,FALSE)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8" s="124" t="str">
        <f>VLOOKUP(A88,BASE.!$A$1:$T$878,11,FALSE)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8" s="124" t="str">
        <f>VLOOKUP(A88,BASE.!$A$1:$T$878,12,FALSE)</f>
        <v xml:space="preserve">Julio Prado N° 1761, comuna de Ñuñoa, Región Metropolitana
</v>
      </c>
      <c r="M88" s="124" t="str">
        <f>VLOOKUP(A88,BASE.!$A$1:$T$878,13,FALSE)</f>
        <v>XIII</v>
      </c>
      <c r="N88" s="124" t="str">
        <f>VLOOKUP(A88,BASE.!$A$1:$T$878,14,FALSE)</f>
        <v>Ñuñoa</v>
      </c>
      <c r="O88" s="124" t="str">
        <f>VLOOKUP(A88,BASE.!$A$1:$T$878,15,FALSE)</f>
        <v xml:space="preserve">4768500
</v>
      </c>
      <c r="P88" s="124" t="str">
        <f>VLOOKUP(A88,BASE.!$A$1:$T$878,16,FALSE)</f>
        <v xml:space="preserve">gerenciageneral@coanil.cl
</v>
      </c>
      <c r="Q88" s="185">
        <f>VLOOKUP(A88,BASE.!$A$1:$T$878,17,FALSE)</f>
        <v>0</v>
      </c>
      <c r="R88" s="124">
        <f>VLOOKUP(A88,BASE.!$A$1:$T$878,18,FALSE)</f>
        <v>93401</v>
      </c>
      <c r="S88" s="124" t="str">
        <f>VLOOKUP(A88,BASE.!$A$1:$T$878,19,FALSE)</f>
        <v>Se acompaña Certificado de Antecedentes Financieros de la Institución correspondiente al año 2019, aprobados USUFI</v>
      </c>
      <c r="T88" s="182">
        <f>VLOOKUP(A88,BASE.!$A$1:$T$878,20,FALSE)</f>
        <v>37970</v>
      </c>
      <c r="U88" s="124">
        <v>2150</v>
      </c>
      <c r="V88" s="181">
        <v>4294053</v>
      </c>
      <c r="W88" s="181">
        <v>8112364</v>
      </c>
      <c r="X88" s="183">
        <v>44255</v>
      </c>
      <c r="Y88" s="166" t="s">
        <v>7879</v>
      </c>
      <c r="Z88" s="166" t="s">
        <v>7880</v>
      </c>
      <c r="AA88" s="124" t="s">
        <v>7945</v>
      </c>
    </row>
    <row r="89" spans="1:27" x14ac:dyDescent="0.2">
      <c r="A89" s="124">
        <v>2150</v>
      </c>
      <c r="B89" s="124" t="s">
        <v>8270</v>
      </c>
      <c r="C89" s="185">
        <v>702670004</v>
      </c>
      <c r="D89" s="124" t="str">
        <f>VLOOKUP(A89,BASE.!$A$1:$T$878,4,FALSE)</f>
        <v>Fundación de Derecho Privado.</v>
      </c>
      <c r="E89" s="124" t="str">
        <f>VLOOKUP(A89,BASE.!$A$1:$T$878,5,FALSE)</f>
        <v xml:space="preserve">Decreto Supremo Nº 213, de 17 de febrero de 1975, del Ministerio de Justicia. </v>
      </c>
      <c r="F89" s="124" t="str">
        <f>VLOOKUP(A89,BASE.!$A$1:$T$878,6,FALSE)</f>
        <v>Certificado de Vigencia de persona jurídica sin fines de lucro Folio Nº 500349405687, de 7 de octubre de 2020, emitido por el Servicio de Registro Civil e Identificación.</v>
      </c>
      <c r="G89" s="124" t="str">
        <f>VLOOKUP(A89,BASE.!$A$1:$T$878,7,FALSE)</f>
        <v xml:space="preserve">Propender al desarrollo integral de los niños intelectualmente limitados hasta su incorporación a la vida del trabajo.
</v>
      </c>
      <c r="H89" s="124" t="str">
        <f>VLOOKUP(A89,BASE.!$A$1:$T$878,8,FALSE)</f>
        <v>Presidente: 
Felipe Arteaga Manieu,
Vicepresidente: 
Edgar Witt Gebert
Secretario: 
Luis Lizama Portal
Tesorero: 
Rodrigo Pablo Roa
Directores:
Álvaro Agustín Morales Adaro
Carolina Beatriz Muñoz Guzmán
Sergio Espejo Yaksic</v>
      </c>
      <c r="I89" s="124" t="str">
        <f>VLOOKUP(A89,BASE.!$A$1:$T$878,9,FALSE)</f>
        <v>Duran dos años en sus funciones. Renovación parcial anual de tres directores</v>
      </c>
      <c r="J89" s="124" t="str">
        <f>VLOOKUP(A89,BASE.!$A$1:$T$878,10,FALSE)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9" s="124" t="str">
        <f>VLOOKUP(A89,BASE.!$A$1:$T$878,11,FALSE)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9" s="124" t="str">
        <f>VLOOKUP(A89,BASE.!$A$1:$T$878,12,FALSE)</f>
        <v xml:space="preserve">Julio Prado N° 1761, comuna de Ñuñoa, Región Metropolitana
</v>
      </c>
      <c r="M89" s="124" t="str">
        <f>VLOOKUP(A89,BASE.!$A$1:$T$878,13,FALSE)</f>
        <v>XIII</v>
      </c>
      <c r="N89" s="124" t="str">
        <f>VLOOKUP(A89,BASE.!$A$1:$T$878,14,FALSE)</f>
        <v>Ñuñoa</v>
      </c>
      <c r="O89" s="124" t="str">
        <f>VLOOKUP(A89,BASE.!$A$1:$T$878,15,FALSE)</f>
        <v xml:space="preserve">4768500
</v>
      </c>
      <c r="P89" s="124" t="str">
        <f>VLOOKUP(A89,BASE.!$A$1:$T$878,16,FALSE)</f>
        <v xml:space="preserve">gerenciageneral@coanil.cl
</v>
      </c>
      <c r="Q89" s="185">
        <f>VLOOKUP(A89,BASE.!$A$1:$T$878,17,FALSE)</f>
        <v>0</v>
      </c>
      <c r="R89" s="124">
        <f>VLOOKUP(A89,BASE.!$A$1:$T$878,18,FALSE)</f>
        <v>93401</v>
      </c>
      <c r="S89" s="124" t="str">
        <f>VLOOKUP(A89,BASE.!$A$1:$T$878,19,FALSE)</f>
        <v>Se acompaña Certificado de Antecedentes Financieros de la Institución correspondiente al año 2019, aprobados USUFI</v>
      </c>
      <c r="T89" s="182">
        <f>VLOOKUP(A89,BASE.!$A$1:$T$878,20,FALSE)</f>
        <v>37970</v>
      </c>
      <c r="U89" s="124">
        <v>2150</v>
      </c>
      <c r="V89" s="181">
        <v>3822849</v>
      </c>
      <c r="W89" s="181">
        <v>9055657</v>
      </c>
      <c r="X89" s="183">
        <v>44255</v>
      </c>
      <c r="Y89" s="166" t="s">
        <v>7879</v>
      </c>
      <c r="Z89" s="166" t="s">
        <v>7880</v>
      </c>
      <c r="AA89" s="124" t="s">
        <v>7917</v>
      </c>
    </row>
    <row r="90" spans="1:27" x14ac:dyDescent="0.2">
      <c r="A90" s="124">
        <v>2150</v>
      </c>
      <c r="B90" s="124" t="s">
        <v>8270</v>
      </c>
      <c r="C90" s="185">
        <v>702670004</v>
      </c>
      <c r="D90" s="124" t="str">
        <f>VLOOKUP(A90,BASE.!$A$1:$T$878,4,FALSE)</f>
        <v>Fundación de Derecho Privado.</v>
      </c>
      <c r="E90" s="124" t="str">
        <f>VLOOKUP(A90,BASE.!$A$1:$T$878,5,FALSE)</f>
        <v xml:space="preserve">Decreto Supremo Nº 213, de 17 de febrero de 1975, del Ministerio de Justicia. </v>
      </c>
      <c r="F90" s="124" t="str">
        <f>VLOOKUP(A90,BASE.!$A$1:$T$878,6,FALSE)</f>
        <v>Certificado de Vigencia de persona jurídica sin fines de lucro Folio Nº 500349405687, de 7 de octubre de 2020, emitido por el Servicio de Registro Civil e Identificación.</v>
      </c>
      <c r="G90" s="124" t="str">
        <f>VLOOKUP(A90,BASE.!$A$1:$T$878,7,FALSE)</f>
        <v xml:space="preserve">Propender al desarrollo integral de los niños intelectualmente limitados hasta su incorporación a la vida del trabajo.
</v>
      </c>
      <c r="H90" s="124" t="str">
        <f>VLOOKUP(A90,BASE.!$A$1:$T$878,8,FALSE)</f>
        <v>Presidente: 
Felipe Arteaga Manieu,
Vicepresidente: 
Edgar Witt Gebert
Secretario: 
Luis Lizama Portal
Tesorero: 
Rodrigo Pablo Roa
Directores:
Álvaro Agustín Morales Adaro
Carolina Beatriz Muñoz Guzmán
Sergio Espejo Yaksic</v>
      </c>
      <c r="I90" s="124" t="str">
        <f>VLOOKUP(A90,BASE.!$A$1:$T$878,9,FALSE)</f>
        <v>Duran dos años en sus funciones. Renovación parcial anual de tres directores</v>
      </c>
      <c r="J90" s="124" t="str">
        <f>VLOOKUP(A90,BASE.!$A$1:$T$878,10,FALSE)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0" s="124" t="str">
        <f>VLOOKUP(A90,BASE.!$A$1:$T$878,11,FALSE)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0" s="124" t="str">
        <f>VLOOKUP(A90,BASE.!$A$1:$T$878,12,FALSE)</f>
        <v xml:space="preserve">Julio Prado N° 1761, comuna de Ñuñoa, Región Metropolitana
</v>
      </c>
      <c r="M90" s="124" t="str">
        <f>VLOOKUP(A90,BASE.!$A$1:$T$878,13,FALSE)</f>
        <v>XIII</v>
      </c>
      <c r="N90" s="124" t="str">
        <f>VLOOKUP(A90,BASE.!$A$1:$T$878,14,FALSE)</f>
        <v>Ñuñoa</v>
      </c>
      <c r="O90" s="124" t="str">
        <f>VLOOKUP(A90,BASE.!$A$1:$T$878,15,FALSE)</f>
        <v xml:space="preserve">4768500
</v>
      </c>
      <c r="P90" s="124" t="str">
        <f>VLOOKUP(A90,BASE.!$A$1:$T$878,16,FALSE)</f>
        <v xml:space="preserve">gerenciageneral@coanil.cl
</v>
      </c>
      <c r="Q90" s="185">
        <f>VLOOKUP(A90,BASE.!$A$1:$T$878,17,FALSE)</f>
        <v>0</v>
      </c>
      <c r="R90" s="124">
        <f>VLOOKUP(A90,BASE.!$A$1:$T$878,18,FALSE)</f>
        <v>93401</v>
      </c>
      <c r="S90" s="124" t="str">
        <f>VLOOKUP(A90,BASE.!$A$1:$T$878,19,FALSE)</f>
        <v>Se acompaña Certificado de Antecedentes Financieros de la Institución correspondiente al año 2019, aprobados USUFI</v>
      </c>
      <c r="T90" s="182">
        <f>VLOOKUP(A90,BASE.!$A$1:$T$878,20,FALSE)</f>
        <v>37970</v>
      </c>
      <c r="U90" s="124">
        <v>2150</v>
      </c>
      <c r="V90" s="181">
        <v>0</v>
      </c>
      <c r="W90" s="181">
        <v>0</v>
      </c>
      <c r="X90" s="183">
        <v>44255</v>
      </c>
      <c r="Y90" s="166" t="s">
        <v>7879</v>
      </c>
      <c r="Z90" s="166" t="s">
        <v>7880</v>
      </c>
      <c r="AA90" s="124" t="s">
        <v>7946</v>
      </c>
    </row>
    <row r="91" spans="1:27" x14ac:dyDescent="0.2">
      <c r="A91" s="124">
        <v>2150</v>
      </c>
      <c r="B91" s="124" t="s">
        <v>8270</v>
      </c>
      <c r="C91" s="185">
        <v>702670004</v>
      </c>
      <c r="D91" s="124" t="str">
        <f>VLOOKUP(A91,BASE.!$A$1:$T$878,4,FALSE)</f>
        <v>Fundación de Derecho Privado.</v>
      </c>
      <c r="E91" s="124" t="str">
        <f>VLOOKUP(A91,BASE.!$A$1:$T$878,5,FALSE)</f>
        <v xml:space="preserve">Decreto Supremo Nº 213, de 17 de febrero de 1975, del Ministerio de Justicia. </v>
      </c>
      <c r="F91" s="124" t="str">
        <f>VLOOKUP(A91,BASE.!$A$1:$T$878,6,FALSE)</f>
        <v>Certificado de Vigencia de persona jurídica sin fines de lucro Folio Nº 500349405687, de 7 de octubre de 2020, emitido por el Servicio de Registro Civil e Identificación.</v>
      </c>
      <c r="G91" s="124" t="str">
        <f>VLOOKUP(A91,BASE.!$A$1:$T$878,7,FALSE)</f>
        <v xml:space="preserve">Propender al desarrollo integral de los niños intelectualmente limitados hasta su incorporación a la vida del trabajo.
</v>
      </c>
      <c r="H91" s="124" t="str">
        <f>VLOOKUP(A91,BASE.!$A$1:$T$878,8,FALSE)</f>
        <v>Presidente: 
Felipe Arteaga Manieu,
Vicepresidente: 
Edgar Witt Gebert
Secretario: 
Luis Lizama Portal
Tesorero: 
Rodrigo Pablo Roa
Directores:
Álvaro Agustín Morales Adaro
Carolina Beatriz Muñoz Guzmán
Sergio Espejo Yaksic</v>
      </c>
      <c r="I91" s="124" t="str">
        <f>VLOOKUP(A91,BASE.!$A$1:$T$878,9,FALSE)</f>
        <v>Duran dos años en sus funciones. Renovación parcial anual de tres directores</v>
      </c>
      <c r="J91" s="124" t="str">
        <f>VLOOKUP(A91,BASE.!$A$1:$T$878,10,FALSE)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1" s="124" t="str">
        <f>VLOOKUP(A91,BASE.!$A$1:$T$878,11,FALSE)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1" s="124" t="str">
        <f>VLOOKUP(A91,BASE.!$A$1:$T$878,12,FALSE)</f>
        <v xml:space="preserve">Julio Prado N° 1761, comuna de Ñuñoa, Región Metropolitana
</v>
      </c>
      <c r="M91" s="124" t="str">
        <f>VLOOKUP(A91,BASE.!$A$1:$T$878,13,FALSE)</f>
        <v>XIII</v>
      </c>
      <c r="N91" s="124" t="str">
        <f>VLOOKUP(A91,BASE.!$A$1:$T$878,14,FALSE)</f>
        <v>Ñuñoa</v>
      </c>
      <c r="O91" s="124" t="str">
        <f>VLOOKUP(A91,BASE.!$A$1:$T$878,15,FALSE)</f>
        <v xml:space="preserve">4768500
</v>
      </c>
      <c r="P91" s="124" t="str">
        <f>VLOOKUP(A91,BASE.!$A$1:$T$878,16,FALSE)</f>
        <v xml:space="preserve">gerenciageneral@coanil.cl
</v>
      </c>
      <c r="Q91" s="185">
        <f>VLOOKUP(A91,BASE.!$A$1:$T$878,17,FALSE)</f>
        <v>0</v>
      </c>
      <c r="R91" s="124">
        <f>VLOOKUP(A91,BASE.!$A$1:$T$878,18,FALSE)</f>
        <v>93401</v>
      </c>
      <c r="S91" s="124" t="str">
        <f>VLOOKUP(A91,BASE.!$A$1:$T$878,19,FALSE)</f>
        <v>Se acompaña Certificado de Antecedentes Financieros de la Institución correspondiente al año 2019, aprobados USUFI</v>
      </c>
      <c r="T91" s="182">
        <f>VLOOKUP(A91,BASE.!$A$1:$T$878,20,FALSE)</f>
        <v>37970</v>
      </c>
      <c r="U91" s="124">
        <v>2150</v>
      </c>
      <c r="V91" s="181">
        <v>25522268</v>
      </c>
      <c r="W91" s="181">
        <v>63746240</v>
      </c>
      <c r="X91" s="183">
        <v>44255</v>
      </c>
      <c r="Y91" s="166" t="s">
        <v>7879</v>
      </c>
      <c r="Z91" s="166" t="s">
        <v>7880</v>
      </c>
      <c r="AA91" s="124" t="s">
        <v>7881</v>
      </c>
    </row>
    <row r="92" spans="1:27" x14ac:dyDescent="0.2">
      <c r="A92" s="124">
        <v>2150</v>
      </c>
      <c r="B92" s="124" t="s">
        <v>8270</v>
      </c>
      <c r="C92" s="185">
        <v>702670004</v>
      </c>
      <c r="D92" s="124" t="str">
        <f>VLOOKUP(A92,BASE.!$A$1:$T$878,4,FALSE)</f>
        <v>Fundación de Derecho Privado.</v>
      </c>
      <c r="E92" s="124" t="str">
        <f>VLOOKUP(A92,BASE.!$A$1:$T$878,5,FALSE)</f>
        <v xml:space="preserve">Decreto Supremo Nº 213, de 17 de febrero de 1975, del Ministerio de Justicia. </v>
      </c>
      <c r="F92" s="124" t="str">
        <f>VLOOKUP(A92,BASE.!$A$1:$T$878,6,FALSE)</f>
        <v>Certificado de Vigencia de persona jurídica sin fines de lucro Folio Nº 500349405687, de 7 de octubre de 2020, emitido por el Servicio de Registro Civil e Identificación.</v>
      </c>
      <c r="G92" s="124" t="str">
        <f>VLOOKUP(A92,BASE.!$A$1:$T$878,7,FALSE)</f>
        <v xml:space="preserve">Propender al desarrollo integral de los niños intelectualmente limitados hasta su incorporación a la vida del trabajo.
</v>
      </c>
      <c r="H92" s="124" t="str">
        <f>VLOOKUP(A92,BASE.!$A$1:$T$878,8,FALSE)</f>
        <v>Presidente: 
Felipe Arteaga Manieu,
Vicepresidente: 
Edgar Witt Gebert
Secretario: 
Luis Lizama Portal
Tesorero: 
Rodrigo Pablo Roa
Directores:
Álvaro Agustín Morales Adaro
Carolina Beatriz Muñoz Guzmán
Sergio Espejo Yaksic</v>
      </c>
      <c r="I92" s="124" t="str">
        <f>VLOOKUP(A92,BASE.!$A$1:$T$878,9,FALSE)</f>
        <v>Duran dos años en sus funciones. Renovación parcial anual de tres directores</v>
      </c>
      <c r="J92" s="124" t="str">
        <f>VLOOKUP(A92,BASE.!$A$1:$T$878,10,FALSE)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2" s="124" t="str">
        <f>VLOOKUP(A92,BASE.!$A$1:$T$878,11,FALSE)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2" s="124" t="str">
        <f>VLOOKUP(A92,BASE.!$A$1:$T$878,12,FALSE)</f>
        <v xml:space="preserve">Julio Prado N° 1761, comuna de Ñuñoa, Región Metropolitana
</v>
      </c>
      <c r="M92" s="124" t="str">
        <f>VLOOKUP(A92,BASE.!$A$1:$T$878,13,FALSE)</f>
        <v>XIII</v>
      </c>
      <c r="N92" s="124" t="str">
        <f>VLOOKUP(A92,BASE.!$A$1:$T$878,14,FALSE)</f>
        <v>Ñuñoa</v>
      </c>
      <c r="O92" s="124" t="str">
        <f>VLOOKUP(A92,BASE.!$A$1:$T$878,15,FALSE)</f>
        <v xml:space="preserve">4768500
</v>
      </c>
      <c r="P92" s="124" t="str">
        <f>VLOOKUP(A92,BASE.!$A$1:$T$878,16,FALSE)</f>
        <v xml:space="preserve">gerenciageneral@coanil.cl
</v>
      </c>
      <c r="Q92" s="185">
        <f>VLOOKUP(A92,BASE.!$A$1:$T$878,17,FALSE)</f>
        <v>0</v>
      </c>
      <c r="R92" s="124">
        <f>VLOOKUP(A92,BASE.!$A$1:$T$878,18,FALSE)</f>
        <v>93401</v>
      </c>
      <c r="S92" s="124" t="str">
        <f>VLOOKUP(A92,BASE.!$A$1:$T$878,19,FALSE)</f>
        <v>Se acompaña Certificado de Antecedentes Financieros de la Institución correspondiente al año 2019, aprobados USUFI</v>
      </c>
      <c r="T92" s="182">
        <f>VLOOKUP(A92,BASE.!$A$1:$T$878,20,FALSE)</f>
        <v>37970</v>
      </c>
      <c r="U92" s="124">
        <v>2150</v>
      </c>
      <c r="V92" s="181">
        <v>0</v>
      </c>
      <c r="W92" s="181">
        <v>2016627</v>
      </c>
      <c r="X92" s="183">
        <v>44255</v>
      </c>
      <c r="Y92" s="166" t="s">
        <v>7879</v>
      </c>
      <c r="Z92" s="166" t="s">
        <v>7880</v>
      </c>
      <c r="AA92" s="124" t="s">
        <v>7947</v>
      </c>
    </row>
    <row r="93" spans="1:27" x14ac:dyDescent="0.2">
      <c r="A93" s="124">
        <v>2150</v>
      </c>
      <c r="B93" s="124" t="s">
        <v>8270</v>
      </c>
      <c r="C93" s="185">
        <v>702670004</v>
      </c>
      <c r="D93" s="124" t="str">
        <f>VLOOKUP(A93,BASE.!$A$1:$T$878,4,FALSE)</f>
        <v>Fundación de Derecho Privado.</v>
      </c>
      <c r="E93" s="124" t="str">
        <f>VLOOKUP(A93,BASE.!$A$1:$T$878,5,FALSE)</f>
        <v xml:space="preserve">Decreto Supremo Nº 213, de 17 de febrero de 1975, del Ministerio de Justicia. </v>
      </c>
      <c r="F93" s="124" t="str">
        <f>VLOOKUP(A93,BASE.!$A$1:$T$878,6,FALSE)</f>
        <v>Certificado de Vigencia de persona jurídica sin fines de lucro Folio Nº 500349405687, de 7 de octubre de 2020, emitido por el Servicio de Registro Civil e Identificación.</v>
      </c>
      <c r="G93" s="124" t="str">
        <f>VLOOKUP(A93,BASE.!$A$1:$T$878,7,FALSE)</f>
        <v xml:space="preserve">Propender al desarrollo integral de los niños intelectualmente limitados hasta su incorporación a la vida del trabajo.
</v>
      </c>
      <c r="H93" s="124" t="str">
        <f>VLOOKUP(A93,BASE.!$A$1:$T$878,8,FALSE)</f>
        <v>Presidente: 
Felipe Arteaga Manieu,
Vicepresidente: 
Edgar Witt Gebert
Secretario: 
Luis Lizama Portal
Tesorero: 
Rodrigo Pablo Roa
Directores:
Álvaro Agustín Morales Adaro
Carolina Beatriz Muñoz Guzmán
Sergio Espejo Yaksic</v>
      </c>
      <c r="I93" s="124" t="str">
        <f>VLOOKUP(A93,BASE.!$A$1:$T$878,9,FALSE)</f>
        <v>Duran dos años en sus funciones. Renovación parcial anual de tres directores</v>
      </c>
      <c r="J93" s="124" t="str">
        <f>VLOOKUP(A93,BASE.!$A$1:$T$878,10,FALSE)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3" s="124" t="str">
        <f>VLOOKUP(A93,BASE.!$A$1:$T$878,11,FALSE)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3" s="124" t="str">
        <f>VLOOKUP(A93,BASE.!$A$1:$T$878,12,FALSE)</f>
        <v xml:space="preserve">Julio Prado N° 1761, comuna de Ñuñoa, Región Metropolitana
</v>
      </c>
      <c r="M93" s="124" t="str">
        <f>VLOOKUP(A93,BASE.!$A$1:$T$878,13,FALSE)</f>
        <v>XIII</v>
      </c>
      <c r="N93" s="124" t="str">
        <f>VLOOKUP(A93,BASE.!$A$1:$T$878,14,FALSE)</f>
        <v>Ñuñoa</v>
      </c>
      <c r="O93" s="124" t="str">
        <f>VLOOKUP(A93,BASE.!$A$1:$T$878,15,FALSE)</f>
        <v xml:space="preserve">4768500
</v>
      </c>
      <c r="P93" s="124" t="str">
        <f>VLOOKUP(A93,BASE.!$A$1:$T$878,16,FALSE)</f>
        <v xml:space="preserve">gerenciageneral@coanil.cl
</v>
      </c>
      <c r="Q93" s="185">
        <f>VLOOKUP(A93,BASE.!$A$1:$T$878,17,FALSE)</f>
        <v>0</v>
      </c>
      <c r="R93" s="124">
        <f>VLOOKUP(A93,BASE.!$A$1:$T$878,18,FALSE)</f>
        <v>93401</v>
      </c>
      <c r="S93" s="124" t="str">
        <f>VLOOKUP(A93,BASE.!$A$1:$T$878,19,FALSE)</f>
        <v>Se acompaña Certificado de Antecedentes Financieros de la Institución correspondiente al año 2019, aprobados USUFI</v>
      </c>
      <c r="T93" s="182">
        <f>VLOOKUP(A93,BASE.!$A$1:$T$878,20,FALSE)</f>
        <v>37970</v>
      </c>
      <c r="U93" s="124">
        <v>2150</v>
      </c>
      <c r="V93" s="181">
        <v>12024900</v>
      </c>
      <c r="W93" s="181">
        <v>13038612</v>
      </c>
      <c r="X93" s="183">
        <v>44255</v>
      </c>
      <c r="Y93" s="166" t="s">
        <v>7879</v>
      </c>
      <c r="Z93" s="166" t="s">
        <v>7880</v>
      </c>
      <c r="AA93" s="124" t="s">
        <v>78</v>
      </c>
    </row>
    <row r="94" spans="1:27" x14ac:dyDescent="0.2">
      <c r="A94" s="124">
        <v>2150</v>
      </c>
      <c r="B94" s="124" t="s">
        <v>8270</v>
      </c>
      <c r="C94" s="185">
        <v>702670004</v>
      </c>
      <c r="D94" s="124" t="str">
        <f>VLOOKUP(A94,BASE.!$A$1:$T$878,4,FALSE)</f>
        <v>Fundación de Derecho Privado.</v>
      </c>
      <c r="E94" s="124" t="str">
        <f>VLOOKUP(A94,BASE.!$A$1:$T$878,5,FALSE)</f>
        <v xml:space="preserve">Decreto Supremo Nº 213, de 17 de febrero de 1975, del Ministerio de Justicia. </v>
      </c>
      <c r="F94" s="124" t="str">
        <f>VLOOKUP(A94,BASE.!$A$1:$T$878,6,FALSE)</f>
        <v>Certificado de Vigencia de persona jurídica sin fines de lucro Folio Nº 500349405687, de 7 de octubre de 2020, emitido por el Servicio de Registro Civil e Identificación.</v>
      </c>
      <c r="G94" s="124" t="str">
        <f>VLOOKUP(A94,BASE.!$A$1:$T$878,7,FALSE)</f>
        <v xml:space="preserve">Propender al desarrollo integral de los niños intelectualmente limitados hasta su incorporación a la vida del trabajo.
</v>
      </c>
      <c r="H94" s="124" t="str">
        <f>VLOOKUP(A94,BASE.!$A$1:$T$878,8,FALSE)</f>
        <v>Presidente: 
Felipe Arteaga Manieu,
Vicepresidente: 
Edgar Witt Gebert
Secretario: 
Luis Lizama Portal
Tesorero: 
Rodrigo Pablo Roa
Directores:
Álvaro Agustín Morales Adaro
Carolina Beatriz Muñoz Guzmán
Sergio Espejo Yaksic</v>
      </c>
      <c r="I94" s="124" t="str">
        <f>VLOOKUP(A94,BASE.!$A$1:$T$878,9,FALSE)</f>
        <v>Duran dos años en sus funciones. Renovación parcial anual de tres directores</v>
      </c>
      <c r="J94" s="124" t="str">
        <f>VLOOKUP(A94,BASE.!$A$1:$T$878,10,FALSE)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4" s="124" t="str">
        <f>VLOOKUP(A94,BASE.!$A$1:$T$878,11,FALSE)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4" s="124" t="str">
        <f>VLOOKUP(A94,BASE.!$A$1:$T$878,12,FALSE)</f>
        <v xml:space="preserve">Julio Prado N° 1761, comuna de Ñuñoa, Región Metropolitana
</v>
      </c>
      <c r="M94" s="124" t="str">
        <f>VLOOKUP(A94,BASE.!$A$1:$T$878,13,FALSE)</f>
        <v>XIII</v>
      </c>
      <c r="N94" s="124" t="str">
        <f>VLOOKUP(A94,BASE.!$A$1:$T$878,14,FALSE)</f>
        <v>Ñuñoa</v>
      </c>
      <c r="O94" s="124" t="str">
        <f>VLOOKUP(A94,BASE.!$A$1:$T$878,15,FALSE)</f>
        <v xml:space="preserve">4768500
</v>
      </c>
      <c r="P94" s="124" t="str">
        <f>VLOOKUP(A94,BASE.!$A$1:$T$878,16,FALSE)</f>
        <v xml:space="preserve">gerenciageneral@coanil.cl
</v>
      </c>
      <c r="Q94" s="185">
        <f>VLOOKUP(A94,BASE.!$A$1:$T$878,17,FALSE)</f>
        <v>0</v>
      </c>
      <c r="R94" s="124">
        <f>VLOOKUP(A94,BASE.!$A$1:$T$878,18,FALSE)</f>
        <v>93401</v>
      </c>
      <c r="S94" s="124" t="str">
        <f>VLOOKUP(A94,BASE.!$A$1:$T$878,19,FALSE)</f>
        <v>Se acompaña Certificado de Antecedentes Financieros de la Institución correspondiente al año 2019, aprobados USUFI</v>
      </c>
      <c r="T94" s="182">
        <f>VLOOKUP(A94,BASE.!$A$1:$T$878,20,FALSE)</f>
        <v>37970</v>
      </c>
      <c r="U94" s="124">
        <v>2150</v>
      </c>
      <c r="V94" s="181">
        <v>18307639</v>
      </c>
      <c r="W94" s="181">
        <v>28822772</v>
      </c>
      <c r="X94" s="183">
        <v>44255</v>
      </c>
      <c r="Y94" s="166" t="s">
        <v>7879</v>
      </c>
      <c r="Z94" s="166" t="s">
        <v>7880</v>
      </c>
      <c r="AA94" s="124" t="s">
        <v>7928</v>
      </c>
    </row>
    <row r="95" spans="1:27" x14ac:dyDescent="0.2">
      <c r="A95" s="124">
        <v>2150</v>
      </c>
      <c r="B95" s="124" t="s">
        <v>8270</v>
      </c>
      <c r="C95" s="185">
        <v>702670004</v>
      </c>
      <c r="D95" s="124" t="str">
        <f>VLOOKUP(A95,BASE.!$A$1:$T$878,4,FALSE)</f>
        <v>Fundación de Derecho Privado.</v>
      </c>
      <c r="E95" s="124" t="str">
        <f>VLOOKUP(A95,BASE.!$A$1:$T$878,5,FALSE)</f>
        <v xml:space="preserve">Decreto Supremo Nº 213, de 17 de febrero de 1975, del Ministerio de Justicia. </v>
      </c>
      <c r="F95" s="124" t="str">
        <f>VLOOKUP(A95,BASE.!$A$1:$T$878,6,FALSE)</f>
        <v>Certificado de Vigencia de persona jurídica sin fines de lucro Folio Nº 500349405687, de 7 de octubre de 2020, emitido por el Servicio de Registro Civil e Identificación.</v>
      </c>
      <c r="G95" s="124" t="str">
        <f>VLOOKUP(A95,BASE.!$A$1:$T$878,7,FALSE)</f>
        <v xml:space="preserve">Propender al desarrollo integral de los niños intelectualmente limitados hasta su incorporación a la vida del trabajo.
</v>
      </c>
      <c r="H95" s="124" t="str">
        <f>VLOOKUP(A95,BASE.!$A$1:$T$878,8,FALSE)</f>
        <v>Presidente: 
Felipe Arteaga Manieu,
Vicepresidente: 
Edgar Witt Gebert
Secretario: 
Luis Lizama Portal
Tesorero: 
Rodrigo Pablo Roa
Directores:
Álvaro Agustín Morales Adaro
Carolina Beatriz Muñoz Guzmán
Sergio Espejo Yaksic</v>
      </c>
      <c r="I95" s="124" t="str">
        <f>VLOOKUP(A95,BASE.!$A$1:$T$878,9,FALSE)</f>
        <v>Duran dos años en sus funciones. Renovación parcial anual de tres directores</v>
      </c>
      <c r="J95" s="124" t="str">
        <f>VLOOKUP(A95,BASE.!$A$1:$T$878,10,FALSE)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5" s="124" t="str">
        <f>VLOOKUP(A95,BASE.!$A$1:$T$878,11,FALSE)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5" s="124" t="str">
        <f>VLOOKUP(A95,BASE.!$A$1:$T$878,12,FALSE)</f>
        <v xml:space="preserve">Julio Prado N° 1761, comuna de Ñuñoa, Región Metropolitana
</v>
      </c>
      <c r="M95" s="124" t="str">
        <f>VLOOKUP(A95,BASE.!$A$1:$T$878,13,FALSE)</f>
        <v>XIII</v>
      </c>
      <c r="N95" s="124" t="str">
        <f>VLOOKUP(A95,BASE.!$A$1:$T$878,14,FALSE)</f>
        <v>Ñuñoa</v>
      </c>
      <c r="O95" s="124" t="str">
        <f>VLOOKUP(A95,BASE.!$A$1:$T$878,15,FALSE)</f>
        <v xml:space="preserve">4768500
</v>
      </c>
      <c r="P95" s="124" t="str">
        <f>VLOOKUP(A95,BASE.!$A$1:$T$878,16,FALSE)</f>
        <v xml:space="preserve">gerenciageneral@coanil.cl
</v>
      </c>
      <c r="Q95" s="185">
        <f>VLOOKUP(A95,BASE.!$A$1:$T$878,17,FALSE)</f>
        <v>0</v>
      </c>
      <c r="R95" s="124">
        <f>VLOOKUP(A95,BASE.!$A$1:$T$878,18,FALSE)</f>
        <v>93401</v>
      </c>
      <c r="S95" s="124" t="str">
        <f>VLOOKUP(A95,BASE.!$A$1:$T$878,19,FALSE)</f>
        <v>Se acompaña Certificado de Antecedentes Financieros de la Institución correspondiente al año 2019, aprobados USUFI</v>
      </c>
      <c r="T95" s="182">
        <f>VLOOKUP(A95,BASE.!$A$1:$T$878,20,FALSE)</f>
        <v>37970</v>
      </c>
      <c r="U95" s="124">
        <v>2150</v>
      </c>
      <c r="V95" s="181">
        <v>18563810</v>
      </c>
      <c r="W95" s="181">
        <v>35396808</v>
      </c>
      <c r="X95" s="183">
        <v>44255</v>
      </c>
      <c r="Y95" s="166" t="s">
        <v>7879</v>
      </c>
      <c r="Z95" s="166" t="s">
        <v>7880</v>
      </c>
      <c r="AA95" s="124" t="s">
        <v>7948</v>
      </c>
    </row>
    <row r="96" spans="1:27" x14ac:dyDescent="0.2">
      <c r="A96" s="124">
        <v>2150</v>
      </c>
      <c r="B96" s="124" t="s">
        <v>8270</v>
      </c>
      <c r="C96" s="185">
        <v>702670004</v>
      </c>
      <c r="D96" s="124" t="str">
        <f>VLOOKUP(A96,BASE.!$A$1:$T$878,4,FALSE)</f>
        <v>Fundación de Derecho Privado.</v>
      </c>
      <c r="E96" s="124" t="str">
        <f>VLOOKUP(A96,BASE.!$A$1:$T$878,5,FALSE)</f>
        <v xml:space="preserve">Decreto Supremo Nº 213, de 17 de febrero de 1975, del Ministerio de Justicia. </v>
      </c>
      <c r="F96" s="124" t="str">
        <f>VLOOKUP(A96,BASE.!$A$1:$T$878,6,FALSE)</f>
        <v>Certificado de Vigencia de persona jurídica sin fines de lucro Folio Nº 500349405687, de 7 de octubre de 2020, emitido por el Servicio de Registro Civil e Identificación.</v>
      </c>
      <c r="G96" s="124" t="str">
        <f>VLOOKUP(A96,BASE.!$A$1:$T$878,7,FALSE)</f>
        <v xml:space="preserve">Propender al desarrollo integral de los niños intelectualmente limitados hasta su incorporación a la vida del trabajo.
</v>
      </c>
      <c r="H96" s="124" t="str">
        <f>VLOOKUP(A96,BASE.!$A$1:$T$878,8,FALSE)</f>
        <v>Presidente: 
Felipe Arteaga Manieu,
Vicepresidente: 
Edgar Witt Gebert
Secretario: 
Luis Lizama Portal
Tesorero: 
Rodrigo Pablo Roa
Directores:
Álvaro Agustín Morales Adaro
Carolina Beatriz Muñoz Guzmán
Sergio Espejo Yaksic</v>
      </c>
      <c r="I96" s="124" t="str">
        <f>VLOOKUP(A96,BASE.!$A$1:$T$878,9,FALSE)</f>
        <v>Duran dos años en sus funciones. Renovación parcial anual de tres directores</v>
      </c>
      <c r="J96" s="124" t="str">
        <f>VLOOKUP(A96,BASE.!$A$1:$T$878,10,FALSE)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6" s="124" t="str">
        <f>VLOOKUP(A96,BASE.!$A$1:$T$878,11,FALSE)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6" s="124" t="str">
        <f>VLOOKUP(A96,BASE.!$A$1:$T$878,12,FALSE)</f>
        <v xml:space="preserve">Julio Prado N° 1761, comuna de Ñuñoa, Región Metropolitana
</v>
      </c>
      <c r="M96" s="124" t="str">
        <f>VLOOKUP(A96,BASE.!$A$1:$T$878,13,FALSE)</f>
        <v>XIII</v>
      </c>
      <c r="N96" s="124" t="str">
        <f>VLOOKUP(A96,BASE.!$A$1:$T$878,14,FALSE)</f>
        <v>Ñuñoa</v>
      </c>
      <c r="O96" s="124" t="str">
        <f>VLOOKUP(A96,BASE.!$A$1:$T$878,15,FALSE)</f>
        <v xml:space="preserve">4768500
</v>
      </c>
      <c r="P96" s="124" t="str">
        <f>VLOOKUP(A96,BASE.!$A$1:$T$878,16,FALSE)</f>
        <v xml:space="preserve">gerenciageneral@coanil.cl
</v>
      </c>
      <c r="Q96" s="185">
        <f>VLOOKUP(A96,BASE.!$A$1:$T$878,17,FALSE)</f>
        <v>0</v>
      </c>
      <c r="R96" s="124">
        <f>VLOOKUP(A96,BASE.!$A$1:$T$878,18,FALSE)</f>
        <v>93401</v>
      </c>
      <c r="S96" s="124" t="str">
        <f>VLOOKUP(A96,BASE.!$A$1:$T$878,19,FALSE)</f>
        <v>Se acompaña Certificado de Antecedentes Financieros de la Institución correspondiente al año 2019, aprobados USUFI</v>
      </c>
      <c r="T96" s="182">
        <f>VLOOKUP(A96,BASE.!$A$1:$T$878,20,FALSE)</f>
        <v>37970</v>
      </c>
      <c r="U96" s="124">
        <v>2150</v>
      </c>
      <c r="V96" s="181">
        <v>0</v>
      </c>
      <c r="W96" s="181">
        <v>6854193</v>
      </c>
      <c r="X96" s="183">
        <v>44255</v>
      </c>
      <c r="Y96" s="166" t="s">
        <v>7879</v>
      </c>
      <c r="Z96" s="166" t="s">
        <v>7880</v>
      </c>
      <c r="AA96" s="124" t="s">
        <v>7899</v>
      </c>
    </row>
    <row r="97" spans="1:27" x14ac:dyDescent="0.2">
      <c r="A97" s="124">
        <v>2150</v>
      </c>
      <c r="B97" s="124" t="s">
        <v>8270</v>
      </c>
      <c r="C97" s="185">
        <v>702670004</v>
      </c>
      <c r="D97" s="124" t="str">
        <f>VLOOKUP(A97,BASE.!$A$1:$T$878,4,FALSE)</f>
        <v>Fundación de Derecho Privado.</v>
      </c>
      <c r="E97" s="124" t="str">
        <f>VLOOKUP(A97,BASE.!$A$1:$T$878,5,FALSE)</f>
        <v xml:space="preserve">Decreto Supremo Nº 213, de 17 de febrero de 1975, del Ministerio de Justicia. </v>
      </c>
      <c r="F97" s="124" t="str">
        <f>VLOOKUP(A97,BASE.!$A$1:$T$878,6,FALSE)</f>
        <v>Certificado de Vigencia de persona jurídica sin fines de lucro Folio Nº 500349405687, de 7 de octubre de 2020, emitido por el Servicio de Registro Civil e Identificación.</v>
      </c>
      <c r="G97" s="124" t="str">
        <f>VLOOKUP(A97,BASE.!$A$1:$T$878,7,FALSE)</f>
        <v xml:space="preserve">Propender al desarrollo integral de los niños intelectualmente limitados hasta su incorporación a la vida del trabajo.
</v>
      </c>
      <c r="H97" s="124" t="str">
        <f>VLOOKUP(A97,BASE.!$A$1:$T$878,8,FALSE)</f>
        <v>Presidente: 
Felipe Arteaga Manieu,
Vicepresidente: 
Edgar Witt Gebert
Secretario: 
Luis Lizama Portal
Tesorero: 
Rodrigo Pablo Roa
Directores:
Álvaro Agustín Morales Adaro
Carolina Beatriz Muñoz Guzmán
Sergio Espejo Yaksic</v>
      </c>
      <c r="I97" s="124" t="str">
        <f>VLOOKUP(A97,BASE.!$A$1:$T$878,9,FALSE)</f>
        <v>Duran dos años en sus funciones. Renovación parcial anual de tres directores</v>
      </c>
      <c r="J97" s="124" t="str">
        <f>VLOOKUP(A97,BASE.!$A$1:$T$878,10,FALSE)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7" s="124" t="str">
        <f>VLOOKUP(A97,BASE.!$A$1:$T$878,11,FALSE)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7" s="124" t="str">
        <f>VLOOKUP(A97,BASE.!$A$1:$T$878,12,FALSE)</f>
        <v xml:space="preserve">Julio Prado N° 1761, comuna de Ñuñoa, Región Metropolitana
</v>
      </c>
      <c r="M97" s="124" t="str">
        <f>VLOOKUP(A97,BASE.!$A$1:$T$878,13,FALSE)</f>
        <v>XIII</v>
      </c>
      <c r="N97" s="124" t="str">
        <f>VLOOKUP(A97,BASE.!$A$1:$T$878,14,FALSE)</f>
        <v>Ñuñoa</v>
      </c>
      <c r="O97" s="124" t="str">
        <f>VLOOKUP(A97,BASE.!$A$1:$T$878,15,FALSE)</f>
        <v xml:space="preserve">4768500
</v>
      </c>
      <c r="P97" s="124" t="str">
        <f>VLOOKUP(A97,BASE.!$A$1:$T$878,16,FALSE)</f>
        <v xml:space="preserve">gerenciageneral@coanil.cl
</v>
      </c>
      <c r="Q97" s="185">
        <f>VLOOKUP(A97,BASE.!$A$1:$T$878,17,FALSE)</f>
        <v>0</v>
      </c>
      <c r="R97" s="124">
        <f>VLOOKUP(A97,BASE.!$A$1:$T$878,18,FALSE)</f>
        <v>93401</v>
      </c>
      <c r="S97" s="124" t="str">
        <f>VLOOKUP(A97,BASE.!$A$1:$T$878,19,FALSE)</f>
        <v>Se acompaña Certificado de Antecedentes Financieros de la Institución correspondiente al año 2019, aprobados USUFI</v>
      </c>
      <c r="T97" s="182">
        <f>VLOOKUP(A97,BASE.!$A$1:$T$878,20,FALSE)</f>
        <v>37970</v>
      </c>
      <c r="U97" s="124">
        <v>2150</v>
      </c>
      <c r="V97" s="181">
        <v>0</v>
      </c>
      <c r="W97" s="181">
        <v>3083803</v>
      </c>
      <c r="X97" s="183">
        <v>44255</v>
      </c>
      <c r="Y97" s="166" t="s">
        <v>7879</v>
      </c>
      <c r="Z97" s="166" t="s">
        <v>7880</v>
      </c>
      <c r="AA97" s="124" t="s">
        <v>198</v>
      </c>
    </row>
    <row r="98" spans="1:27" x14ac:dyDescent="0.2">
      <c r="A98" s="124">
        <v>2150</v>
      </c>
      <c r="B98" s="124" t="s">
        <v>8270</v>
      </c>
      <c r="C98" s="185">
        <v>702670004</v>
      </c>
      <c r="D98" s="124" t="str">
        <f>VLOOKUP(A98,BASE.!$A$1:$T$878,4,FALSE)</f>
        <v>Fundación de Derecho Privado.</v>
      </c>
      <c r="E98" s="124" t="str">
        <f>VLOOKUP(A98,BASE.!$A$1:$T$878,5,FALSE)</f>
        <v xml:space="preserve">Decreto Supremo Nº 213, de 17 de febrero de 1975, del Ministerio de Justicia. </v>
      </c>
      <c r="F98" s="124" t="str">
        <f>VLOOKUP(A98,BASE.!$A$1:$T$878,6,FALSE)</f>
        <v>Certificado de Vigencia de persona jurídica sin fines de lucro Folio Nº 500349405687, de 7 de octubre de 2020, emitido por el Servicio de Registro Civil e Identificación.</v>
      </c>
      <c r="G98" s="124" t="str">
        <f>VLOOKUP(A98,BASE.!$A$1:$T$878,7,FALSE)</f>
        <v xml:space="preserve">Propender al desarrollo integral de los niños intelectualmente limitados hasta su incorporación a la vida del trabajo.
</v>
      </c>
      <c r="H98" s="124" t="str">
        <f>VLOOKUP(A98,BASE.!$A$1:$T$878,8,FALSE)</f>
        <v>Presidente: 
Felipe Arteaga Manieu,
Vicepresidente: 
Edgar Witt Gebert
Secretario: 
Luis Lizama Portal
Tesorero: 
Rodrigo Pablo Roa
Directores:
Álvaro Agustín Morales Adaro
Carolina Beatriz Muñoz Guzmán
Sergio Espejo Yaksic</v>
      </c>
      <c r="I98" s="124" t="str">
        <f>VLOOKUP(A98,BASE.!$A$1:$T$878,9,FALSE)</f>
        <v>Duran dos años en sus funciones. Renovación parcial anual de tres directores</v>
      </c>
      <c r="J98" s="124" t="str">
        <f>VLOOKUP(A98,BASE.!$A$1:$T$878,10,FALSE)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8" s="124" t="str">
        <f>VLOOKUP(A98,BASE.!$A$1:$T$878,11,FALSE)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8" s="124" t="str">
        <f>VLOOKUP(A98,BASE.!$A$1:$T$878,12,FALSE)</f>
        <v xml:space="preserve">Julio Prado N° 1761, comuna de Ñuñoa, Región Metropolitana
</v>
      </c>
      <c r="M98" s="124" t="str">
        <f>VLOOKUP(A98,BASE.!$A$1:$T$878,13,FALSE)</f>
        <v>XIII</v>
      </c>
      <c r="N98" s="124" t="str">
        <f>VLOOKUP(A98,BASE.!$A$1:$T$878,14,FALSE)</f>
        <v>Ñuñoa</v>
      </c>
      <c r="O98" s="124" t="str">
        <f>VLOOKUP(A98,BASE.!$A$1:$T$878,15,FALSE)</f>
        <v xml:space="preserve">4768500
</v>
      </c>
      <c r="P98" s="124" t="str">
        <f>VLOOKUP(A98,BASE.!$A$1:$T$878,16,FALSE)</f>
        <v xml:space="preserve">gerenciageneral@coanil.cl
</v>
      </c>
      <c r="Q98" s="185">
        <f>VLOOKUP(A98,BASE.!$A$1:$T$878,17,FALSE)</f>
        <v>0</v>
      </c>
      <c r="R98" s="124">
        <f>VLOOKUP(A98,BASE.!$A$1:$T$878,18,FALSE)</f>
        <v>93401</v>
      </c>
      <c r="S98" s="124" t="str">
        <f>VLOOKUP(A98,BASE.!$A$1:$T$878,19,FALSE)</f>
        <v>Se acompaña Certificado de Antecedentes Financieros de la Institución correspondiente al año 2019, aprobados USUFI</v>
      </c>
      <c r="T98" s="182">
        <f>VLOOKUP(A98,BASE.!$A$1:$T$878,20,FALSE)</f>
        <v>37970</v>
      </c>
      <c r="U98" s="124">
        <v>2150</v>
      </c>
      <c r="V98" s="181">
        <v>6442674</v>
      </c>
      <c r="W98" s="181">
        <v>12992236</v>
      </c>
      <c r="X98" s="183">
        <v>44255</v>
      </c>
      <c r="Y98" s="166" t="s">
        <v>7879</v>
      </c>
      <c r="Z98" s="166" t="s">
        <v>7880</v>
      </c>
      <c r="AA98" s="124" t="s">
        <v>7889</v>
      </c>
    </row>
    <row r="99" spans="1:27" x14ac:dyDescent="0.2">
      <c r="A99" s="124">
        <v>2260</v>
      </c>
      <c r="B99" s="124" t="s">
        <v>8271</v>
      </c>
      <c r="C99" s="185">
        <v>711620001</v>
      </c>
      <c r="D99" s="124" t="str">
        <f>VLOOKUP(A99,BASE.!$A$1:$T$878,4,FALSE)</f>
        <v>Corporación de Derecho Privado.</v>
      </c>
      <c r="E99" s="124" t="str">
        <f>VLOOKUP(A99,BASE.!$A$1:$T$878,5,FALSE)</f>
        <v>Otorgado por Decreto Supremo Nº 500, de 18 de mayo de 2003, del Ministerio de Justicia.</v>
      </c>
      <c r="F99" s="124" t="str">
        <f>VLOOKUP(A99,BASE.!$A$1:$T$878,6,FALSE)</f>
        <v xml:space="preserve">Certificado de vigencia de persona jurídica sin fines de lucro, folio Nº 500340076446, de fecha 11 de agosto de 2020, del Servicio de Registro Civil e Identificación.
</v>
      </c>
      <c r="G99" s="124" t="str">
        <f>VLOOKUP(A99,BASE.!$A$1:$T$878,7,FALSE)</f>
        <v>Su objeto será brindar una atención asistencial al menor sordo en situación irregular; y desarrollar iniciativas para impartir educación diferencial.</v>
      </c>
      <c r="H99" s="124" t="str">
        <f>VLOOKUP(A99,BASE.!$A$1:$T$878,8,FALSE)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9" s="124" t="str">
        <f>VLOOKUP(A99,BASE.!$A$1:$T$878,9,FALSE)</f>
        <v xml:space="preserve">3 años. </v>
      </c>
      <c r="J99" s="124" t="str">
        <f>VLOOKUP(A99,BASE.!$A$1:$T$878,10,FALSE)</f>
        <v>14 de enero de 2019 al 14 de enero de 2022.</v>
      </c>
      <c r="K99" s="124" t="str">
        <f>VLOOKUP(A99,BASE.!$A$1:$T$878,11,FALSE)</f>
        <v xml:space="preserve">Alicia Cristina Véliz Ilabaca 
</v>
      </c>
      <c r="L99" s="124" t="str">
        <f>VLOOKUP(A99,BASE.!$A$1:$T$878,12,FALSE)</f>
        <v xml:space="preserve">Willy Brandt N° 107, comuna La Florida, Región Metropolitana,
</v>
      </c>
      <c r="M99" s="124" t="str">
        <f>VLOOKUP(A99,BASE.!$A$1:$T$878,13,FALSE)</f>
        <v>XIII</v>
      </c>
      <c r="N99" s="124" t="str">
        <f>VLOOKUP(A99,BASE.!$A$1:$T$878,14,FALSE)</f>
        <v>La Florida</v>
      </c>
      <c r="O99" s="124">
        <f>VLOOKUP(A99,BASE.!$A$1:$T$878,15,FALSE)</f>
        <v>225589874</v>
      </c>
      <c r="P99" s="124" t="str">
        <f>VLOOKUP(A99,BASE.!$A$1:$T$878,16,FALSE)</f>
        <v xml:space="preserve">centralhellenkeller@gmail.com </v>
      </c>
      <c r="Q99" s="185">
        <f>VLOOKUP(A99,BASE.!$A$1:$T$878,17,FALSE)</f>
        <v>0</v>
      </c>
      <c r="R99" s="124">
        <f>VLOOKUP(A99,BASE.!$A$1:$T$878,18,FALSE)</f>
        <v>93401</v>
      </c>
      <c r="S99" s="124" t="str">
        <f>VLOOKUP(A99,BASE.!$A$1:$T$878,19,FALSE)</f>
        <v>Se acompaña balance general del año 2019 y certificado financiero año 2019, firmado ante notario público, aprobado por el Sub Departamento de Supervisión Financiera Nacional</v>
      </c>
      <c r="T99" s="182">
        <f>VLOOKUP(A99,BASE.!$A$1:$T$878,20,FALSE)</f>
        <v>37970</v>
      </c>
      <c r="U99" s="124">
        <v>2260</v>
      </c>
      <c r="V99" s="181">
        <v>7413200</v>
      </c>
      <c r="W99" s="181">
        <v>14826400</v>
      </c>
      <c r="X99" s="183">
        <v>44255</v>
      </c>
      <c r="Y99" s="166" t="s">
        <v>7879</v>
      </c>
      <c r="Z99" s="166" t="s">
        <v>7880</v>
      </c>
      <c r="AA99" s="124" t="s">
        <v>7942</v>
      </c>
    </row>
    <row r="100" spans="1:27" x14ac:dyDescent="0.2">
      <c r="A100" s="124">
        <v>2260</v>
      </c>
      <c r="B100" s="124" t="s">
        <v>8271</v>
      </c>
      <c r="C100" s="185">
        <v>711620001</v>
      </c>
      <c r="D100" s="124" t="str">
        <f>VLOOKUP(A100,BASE.!$A$1:$T$878,4,FALSE)</f>
        <v>Corporación de Derecho Privado.</v>
      </c>
      <c r="E100" s="124" t="str">
        <f>VLOOKUP(A100,BASE.!$A$1:$T$878,5,FALSE)</f>
        <v>Otorgado por Decreto Supremo Nº 500, de 18 de mayo de 2003, del Ministerio de Justicia.</v>
      </c>
      <c r="F100" s="124" t="str">
        <f>VLOOKUP(A100,BASE.!$A$1:$T$878,6,FALSE)</f>
        <v xml:space="preserve">Certificado de vigencia de persona jurídica sin fines de lucro, folio Nº 500340076446, de fecha 11 de agosto de 2020, del Servicio de Registro Civil e Identificación.
</v>
      </c>
      <c r="G100" s="124" t="str">
        <f>VLOOKUP(A100,BASE.!$A$1:$T$878,7,FALSE)</f>
        <v>Su objeto será brindar una atención asistencial al menor sordo en situación irregular; y desarrollar iniciativas para impartir educación diferencial.</v>
      </c>
      <c r="H100" s="124" t="str">
        <f>VLOOKUP(A100,BASE.!$A$1:$T$878,8,FALSE)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100" s="124" t="str">
        <f>VLOOKUP(A100,BASE.!$A$1:$T$878,9,FALSE)</f>
        <v xml:space="preserve">3 años. </v>
      </c>
      <c r="J100" s="124" t="str">
        <f>VLOOKUP(A100,BASE.!$A$1:$T$878,10,FALSE)</f>
        <v>14 de enero de 2019 al 14 de enero de 2022.</v>
      </c>
      <c r="K100" s="124" t="str">
        <f>VLOOKUP(A100,BASE.!$A$1:$T$878,11,FALSE)</f>
        <v xml:space="preserve">Alicia Cristina Véliz Ilabaca 
</v>
      </c>
      <c r="L100" s="124" t="str">
        <f>VLOOKUP(A100,BASE.!$A$1:$T$878,12,FALSE)</f>
        <v xml:space="preserve">Willy Brandt N° 107, comuna La Florida, Región Metropolitana,
</v>
      </c>
      <c r="M100" s="124" t="str">
        <f>VLOOKUP(A100,BASE.!$A$1:$T$878,13,FALSE)</f>
        <v>XIII</v>
      </c>
      <c r="N100" s="124" t="str">
        <f>VLOOKUP(A100,BASE.!$A$1:$T$878,14,FALSE)</f>
        <v>La Florida</v>
      </c>
      <c r="O100" s="124">
        <f>VLOOKUP(A100,BASE.!$A$1:$T$878,15,FALSE)</f>
        <v>225589874</v>
      </c>
      <c r="P100" s="124" t="str">
        <f>VLOOKUP(A100,BASE.!$A$1:$T$878,16,FALSE)</f>
        <v xml:space="preserve">centralhellenkeller@gmail.com </v>
      </c>
      <c r="Q100" s="185">
        <f>VLOOKUP(A100,BASE.!$A$1:$T$878,17,FALSE)</f>
        <v>0</v>
      </c>
      <c r="R100" s="124">
        <f>VLOOKUP(A100,BASE.!$A$1:$T$878,18,FALSE)</f>
        <v>93401</v>
      </c>
      <c r="S100" s="124" t="str">
        <f>VLOOKUP(A100,BASE.!$A$1:$T$878,19,FALSE)</f>
        <v>Se acompaña balance general del año 2019 y certificado financiero año 2019, firmado ante notario público, aprobado por el Sub Departamento de Supervisión Financiera Nacional</v>
      </c>
      <c r="T100" s="182">
        <f>VLOOKUP(A100,BASE.!$A$1:$T$878,20,FALSE)</f>
        <v>37970</v>
      </c>
      <c r="U100" s="124">
        <v>2260</v>
      </c>
      <c r="V100" s="181">
        <v>58182414</v>
      </c>
      <c r="W100" s="181">
        <v>115979514</v>
      </c>
      <c r="X100" s="183">
        <v>44255</v>
      </c>
      <c r="Y100" s="166" t="s">
        <v>7879</v>
      </c>
      <c r="Z100" s="166" t="s">
        <v>7880</v>
      </c>
      <c r="AA100" s="124" t="s">
        <v>7949</v>
      </c>
    </row>
    <row r="101" spans="1:27" x14ac:dyDescent="0.2">
      <c r="A101" s="124">
        <v>2260</v>
      </c>
      <c r="B101" s="124" t="s">
        <v>8271</v>
      </c>
      <c r="C101" s="185">
        <v>711620001</v>
      </c>
      <c r="D101" s="124" t="str">
        <f>VLOOKUP(A101,BASE.!$A$1:$T$878,4,FALSE)</f>
        <v>Corporación de Derecho Privado.</v>
      </c>
      <c r="E101" s="124" t="str">
        <f>VLOOKUP(A101,BASE.!$A$1:$T$878,5,FALSE)</f>
        <v>Otorgado por Decreto Supremo Nº 500, de 18 de mayo de 2003, del Ministerio de Justicia.</v>
      </c>
      <c r="F101" s="124" t="str">
        <f>VLOOKUP(A101,BASE.!$A$1:$T$878,6,FALSE)</f>
        <v xml:space="preserve">Certificado de vigencia de persona jurídica sin fines de lucro, folio Nº 500340076446, de fecha 11 de agosto de 2020, del Servicio de Registro Civil e Identificación.
</v>
      </c>
      <c r="G101" s="124" t="str">
        <f>VLOOKUP(A101,BASE.!$A$1:$T$878,7,FALSE)</f>
        <v>Su objeto será brindar una atención asistencial al menor sordo en situación irregular; y desarrollar iniciativas para impartir educación diferencial.</v>
      </c>
      <c r="H101" s="124" t="str">
        <f>VLOOKUP(A101,BASE.!$A$1:$T$878,8,FALSE)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101" s="124" t="str">
        <f>VLOOKUP(A101,BASE.!$A$1:$T$878,9,FALSE)</f>
        <v xml:space="preserve">3 años. </v>
      </c>
      <c r="J101" s="124" t="str">
        <f>VLOOKUP(A101,BASE.!$A$1:$T$878,10,FALSE)</f>
        <v>14 de enero de 2019 al 14 de enero de 2022.</v>
      </c>
      <c r="K101" s="124" t="str">
        <f>VLOOKUP(A101,BASE.!$A$1:$T$878,11,FALSE)</f>
        <v xml:space="preserve">Alicia Cristina Véliz Ilabaca 
</v>
      </c>
      <c r="L101" s="124" t="str">
        <f>VLOOKUP(A101,BASE.!$A$1:$T$878,12,FALSE)</f>
        <v xml:space="preserve">Willy Brandt N° 107, comuna La Florida, Región Metropolitana,
</v>
      </c>
      <c r="M101" s="124" t="str">
        <f>VLOOKUP(A101,BASE.!$A$1:$T$878,13,FALSE)</f>
        <v>XIII</v>
      </c>
      <c r="N101" s="124" t="str">
        <f>VLOOKUP(A101,BASE.!$A$1:$T$878,14,FALSE)</f>
        <v>La Florida</v>
      </c>
      <c r="O101" s="124">
        <f>VLOOKUP(A101,BASE.!$A$1:$T$878,15,FALSE)</f>
        <v>225589874</v>
      </c>
      <c r="P101" s="124" t="str">
        <f>VLOOKUP(A101,BASE.!$A$1:$T$878,16,FALSE)</f>
        <v xml:space="preserve">centralhellenkeller@gmail.com </v>
      </c>
      <c r="Q101" s="185">
        <f>VLOOKUP(A101,BASE.!$A$1:$T$878,17,FALSE)</f>
        <v>0</v>
      </c>
      <c r="R101" s="124">
        <f>VLOOKUP(A101,BASE.!$A$1:$T$878,18,FALSE)</f>
        <v>93401</v>
      </c>
      <c r="S101" s="124" t="str">
        <f>VLOOKUP(A101,BASE.!$A$1:$T$878,19,FALSE)</f>
        <v>Se acompaña balance general del año 2019 y certificado financiero año 2019, firmado ante notario público, aprobado por el Sub Departamento de Supervisión Financiera Nacional</v>
      </c>
      <c r="T101" s="182">
        <f>VLOOKUP(A101,BASE.!$A$1:$T$878,20,FALSE)</f>
        <v>37970</v>
      </c>
      <c r="U101" s="124">
        <v>2260</v>
      </c>
      <c r="V101" s="181">
        <v>9940584</v>
      </c>
      <c r="W101" s="181">
        <v>19560504</v>
      </c>
      <c r="X101" s="183">
        <v>44255</v>
      </c>
      <c r="Y101" s="166" t="s">
        <v>7879</v>
      </c>
      <c r="Z101" s="166" t="s">
        <v>7880</v>
      </c>
      <c r="AA101" s="124" t="s">
        <v>7950</v>
      </c>
    </row>
    <row r="102" spans="1:27" x14ac:dyDescent="0.2">
      <c r="A102" s="124">
        <v>2260</v>
      </c>
      <c r="B102" s="124" t="s">
        <v>8271</v>
      </c>
      <c r="C102" s="185">
        <v>711620001</v>
      </c>
      <c r="D102" s="124" t="str">
        <f>VLOOKUP(A102,BASE.!$A$1:$T$878,4,FALSE)</f>
        <v>Corporación de Derecho Privado.</v>
      </c>
      <c r="E102" s="124" t="str">
        <f>VLOOKUP(A102,BASE.!$A$1:$T$878,5,FALSE)</f>
        <v>Otorgado por Decreto Supremo Nº 500, de 18 de mayo de 2003, del Ministerio de Justicia.</v>
      </c>
      <c r="F102" s="124" t="str">
        <f>VLOOKUP(A102,BASE.!$A$1:$T$878,6,FALSE)</f>
        <v xml:space="preserve">Certificado de vigencia de persona jurídica sin fines de lucro, folio Nº 500340076446, de fecha 11 de agosto de 2020, del Servicio de Registro Civil e Identificación.
</v>
      </c>
      <c r="G102" s="124" t="str">
        <f>VLOOKUP(A102,BASE.!$A$1:$T$878,7,FALSE)</f>
        <v>Su objeto será brindar una atención asistencial al menor sordo en situación irregular; y desarrollar iniciativas para impartir educación diferencial.</v>
      </c>
      <c r="H102" s="124" t="str">
        <f>VLOOKUP(A102,BASE.!$A$1:$T$878,8,FALSE)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102" s="124" t="str">
        <f>VLOOKUP(A102,BASE.!$A$1:$T$878,9,FALSE)</f>
        <v xml:space="preserve">3 años. </v>
      </c>
      <c r="J102" s="124" t="str">
        <f>VLOOKUP(A102,BASE.!$A$1:$T$878,10,FALSE)</f>
        <v>14 de enero de 2019 al 14 de enero de 2022.</v>
      </c>
      <c r="K102" s="124" t="str">
        <f>VLOOKUP(A102,BASE.!$A$1:$T$878,11,FALSE)</f>
        <v xml:space="preserve">Alicia Cristina Véliz Ilabaca 
</v>
      </c>
      <c r="L102" s="124" t="str">
        <f>VLOOKUP(A102,BASE.!$A$1:$T$878,12,FALSE)</f>
        <v xml:space="preserve">Willy Brandt N° 107, comuna La Florida, Región Metropolitana,
</v>
      </c>
      <c r="M102" s="124" t="str">
        <f>VLOOKUP(A102,BASE.!$A$1:$T$878,13,FALSE)</f>
        <v>XIII</v>
      </c>
      <c r="N102" s="124" t="str">
        <f>VLOOKUP(A102,BASE.!$A$1:$T$878,14,FALSE)</f>
        <v>La Florida</v>
      </c>
      <c r="O102" s="124">
        <f>VLOOKUP(A102,BASE.!$A$1:$T$878,15,FALSE)</f>
        <v>225589874</v>
      </c>
      <c r="P102" s="124" t="str">
        <f>VLOOKUP(A102,BASE.!$A$1:$T$878,16,FALSE)</f>
        <v xml:space="preserve">centralhellenkeller@gmail.com </v>
      </c>
      <c r="Q102" s="185">
        <f>VLOOKUP(A102,BASE.!$A$1:$T$878,17,FALSE)</f>
        <v>0</v>
      </c>
      <c r="R102" s="124">
        <f>VLOOKUP(A102,BASE.!$A$1:$T$878,18,FALSE)</f>
        <v>93401</v>
      </c>
      <c r="S102" s="124" t="str">
        <f>VLOOKUP(A102,BASE.!$A$1:$T$878,19,FALSE)</f>
        <v>Se acompaña balance general del año 2019 y certificado financiero año 2019, firmado ante notario público, aprobado por el Sub Departamento de Supervisión Financiera Nacional</v>
      </c>
      <c r="T102" s="182">
        <f>VLOOKUP(A102,BASE.!$A$1:$T$878,20,FALSE)</f>
        <v>37970</v>
      </c>
      <c r="U102" s="124">
        <v>2260</v>
      </c>
      <c r="V102" s="181">
        <v>8016600</v>
      </c>
      <c r="W102" s="181">
        <v>16033200</v>
      </c>
      <c r="X102" s="183">
        <v>44255</v>
      </c>
      <c r="Y102" s="166" t="s">
        <v>7879</v>
      </c>
      <c r="Z102" s="166" t="s">
        <v>7880</v>
      </c>
      <c r="AA102" s="124" t="s">
        <v>7951</v>
      </c>
    </row>
    <row r="103" spans="1:27" x14ac:dyDescent="0.2">
      <c r="A103" s="124">
        <v>2260</v>
      </c>
      <c r="B103" s="124" t="s">
        <v>8271</v>
      </c>
      <c r="C103" s="185">
        <v>711620001</v>
      </c>
      <c r="D103" s="124" t="str">
        <f>VLOOKUP(A103,BASE.!$A$1:$T$878,4,FALSE)</f>
        <v>Corporación de Derecho Privado.</v>
      </c>
      <c r="E103" s="124" t="str">
        <f>VLOOKUP(A103,BASE.!$A$1:$T$878,5,FALSE)</f>
        <v>Otorgado por Decreto Supremo Nº 500, de 18 de mayo de 2003, del Ministerio de Justicia.</v>
      </c>
      <c r="F103" s="124" t="str">
        <f>VLOOKUP(A103,BASE.!$A$1:$T$878,6,FALSE)</f>
        <v xml:space="preserve">Certificado de vigencia de persona jurídica sin fines de lucro, folio Nº 500340076446, de fecha 11 de agosto de 2020, del Servicio de Registro Civil e Identificación.
</v>
      </c>
      <c r="G103" s="124" t="str">
        <f>VLOOKUP(A103,BASE.!$A$1:$T$878,7,FALSE)</f>
        <v>Su objeto será brindar una atención asistencial al menor sordo en situación irregular; y desarrollar iniciativas para impartir educación diferencial.</v>
      </c>
      <c r="H103" s="124" t="str">
        <f>VLOOKUP(A103,BASE.!$A$1:$T$878,8,FALSE)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103" s="124" t="str">
        <f>VLOOKUP(A103,BASE.!$A$1:$T$878,9,FALSE)</f>
        <v xml:space="preserve">3 años. </v>
      </c>
      <c r="J103" s="124" t="str">
        <f>VLOOKUP(A103,BASE.!$A$1:$T$878,10,FALSE)</f>
        <v>14 de enero de 2019 al 14 de enero de 2022.</v>
      </c>
      <c r="K103" s="124" t="str">
        <f>VLOOKUP(A103,BASE.!$A$1:$T$878,11,FALSE)</f>
        <v xml:space="preserve">Alicia Cristina Véliz Ilabaca 
</v>
      </c>
      <c r="L103" s="124" t="str">
        <f>VLOOKUP(A103,BASE.!$A$1:$T$878,12,FALSE)</f>
        <v xml:space="preserve">Willy Brandt N° 107, comuna La Florida, Región Metropolitana,
</v>
      </c>
      <c r="M103" s="124" t="str">
        <f>VLOOKUP(A103,BASE.!$A$1:$T$878,13,FALSE)</f>
        <v>XIII</v>
      </c>
      <c r="N103" s="124" t="str">
        <f>VLOOKUP(A103,BASE.!$A$1:$T$878,14,FALSE)</f>
        <v>La Florida</v>
      </c>
      <c r="O103" s="124">
        <f>VLOOKUP(A103,BASE.!$A$1:$T$878,15,FALSE)</f>
        <v>225589874</v>
      </c>
      <c r="P103" s="124" t="str">
        <f>VLOOKUP(A103,BASE.!$A$1:$T$878,16,FALSE)</f>
        <v xml:space="preserve">centralhellenkeller@gmail.com </v>
      </c>
      <c r="Q103" s="185">
        <f>VLOOKUP(A103,BASE.!$A$1:$T$878,17,FALSE)</f>
        <v>0</v>
      </c>
      <c r="R103" s="124">
        <f>VLOOKUP(A103,BASE.!$A$1:$T$878,18,FALSE)</f>
        <v>93401</v>
      </c>
      <c r="S103" s="124" t="str">
        <f>VLOOKUP(A103,BASE.!$A$1:$T$878,19,FALSE)</f>
        <v>Se acompaña balance general del año 2019 y certificado financiero año 2019, firmado ante notario público, aprobado por el Sub Departamento de Supervisión Financiera Nacional</v>
      </c>
      <c r="T103" s="182">
        <f>VLOOKUP(A103,BASE.!$A$1:$T$878,20,FALSE)</f>
        <v>37970</v>
      </c>
      <c r="U103" s="124">
        <v>2260</v>
      </c>
      <c r="V103" s="181">
        <v>21053488</v>
      </c>
      <c r="W103" s="181">
        <v>39438224</v>
      </c>
      <c r="X103" s="183">
        <v>44255</v>
      </c>
      <c r="Y103" s="166" t="s">
        <v>7879</v>
      </c>
      <c r="Z103" s="166" t="s">
        <v>7880</v>
      </c>
      <c r="AA103" s="124" t="s">
        <v>7937</v>
      </c>
    </row>
    <row r="104" spans="1:27" x14ac:dyDescent="0.2">
      <c r="A104" s="124">
        <v>2330</v>
      </c>
      <c r="B104" s="124" t="s">
        <v>8272</v>
      </c>
      <c r="C104" s="185">
        <v>713523003</v>
      </c>
      <c r="D104" s="124" t="str">
        <f>VLOOKUP(A104,BASE.!$A$1:$T$878,4,FALSE)</f>
        <v>Corporación de Derecho Privado.</v>
      </c>
      <c r="E104" s="124" t="str">
        <f>VLOOKUP(A104,BASE.!$A$1:$T$878,5,FALSE)</f>
        <v xml:space="preserve">Otorgada por Decreto Supremo Nº 1027, de fecha 07 de noviembre de 1986, del Ministerio de Justicia, publicado en el Diario Oficial el día 22 de noviembre de 1986. </v>
      </c>
      <c r="F104" s="124" t="str">
        <f>VLOOKUP(A104,BASE.!$A$1:$T$878,6,FALSE)</f>
        <v xml:space="preserve">Certificado de Vigencia Folio Nº 500334237413, de 28 de julio de 2020, otorgado por el Servicio de Registro Civil e Identificación.
</v>
      </c>
      <c r="G104" s="124" t="str">
        <f>VLOOKUP(A104,BASE.!$A$1:$T$878,7,FALSE)</f>
        <v>El desarrollo de actividades de prevención y tratamiento, que sirvan para mejorar la atención a los menores en situación irregular en la Cuarta Región.</v>
      </c>
      <c r="H104" s="124" t="str">
        <f>VLOOKUP(A104,BASE.!$A$1:$T$878,8,FALSE)</f>
        <v>Presidente: Francisco León Henríquez Adaros
Vicepresidente: Marcelo Hidalgo Molina
Secretario: Carlos Manuel Calvo Muñoz
Tesorero : Jorge Brusher Mac- Farlane 
Directores:
María Lucrecia Rivera Muñoz
René Corbeaux Cruz</v>
      </c>
      <c r="I104" s="124" t="str">
        <f>VLOOKUP(A104,BASE.!$A$1:$T$878,9,FALSE)</f>
        <v>Durarán 03 años en sus cargos.</v>
      </c>
      <c r="J104" s="124" t="str">
        <f>VLOOKUP(A104,BASE.!$A$1:$T$878,10,FALSE)</f>
        <v>De 20 de Mayo de 2020 al 20  de Mayo de 2023.</v>
      </c>
      <c r="K104" s="124" t="str">
        <f>VLOOKUP(A104,BASE.!$A$1:$T$878,11,FALSE)</f>
        <v xml:space="preserve">Presidente: Francisco León Henríquez Adaros, 
Directora Ejecutiva: María Cristina Meléndez Jiménez,
</v>
      </c>
      <c r="L104" s="124" t="str">
        <f>VLOOKUP(A104,BASE.!$A$1:$T$878,12,FALSE)</f>
        <v xml:space="preserve">La Pampilla S/N, Casilla 98, Coquimbo.
</v>
      </c>
      <c r="M104" s="124" t="str">
        <f>VLOOKUP(A104,BASE.!$A$1:$T$878,13,FALSE)</f>
        <v>IV</v>
      </c>
      <c r="N104" s="124" t="str">
        <f>VLOOKUP(A104,BASE.!$A$1:$T$878,14,FALSE)</f>
        <v>Coquimbo</v>
      </c>
      <c r="O104" s="124" t="str">
        <f>VLOOKUP(A104,BASE.!$A$1:$T$878,15,FALSE)</f>
        <v>(51) 2321039</v>
      </c>
      <c r="P104" s="124" t="str">
        <f>VLOOKUP(A104,BASE.!$A$1:$T$878,16,FALSE)</f>
        <v xml:space="preserve">cgmistral07@yahoo.es              ugesco@gmail.com
</v>
      </c>
      <c r="Q104" s="185" t="str">
        <f>VLOOKUP(A104,BASE.!$A$1:$T$878,17,FALSE)</f>
        <v>Casilla 98</v>
      </c>
      <c r="R104" s="124" t="str">
        <f>VLOOKUP(A104,BASE.!$A$1:$T$878,18,FALSE)</f>
        <v>93401: Institución de Asistencia Social</v>
      </c>
      <c r="S104" s="124" t="str">
        <f>VLOOKUP(A104,BASE.!$A$1:$T$878,19,FALSE)</f>
        <v xml:space="preserve">Se acompaña certificado financiero correspondiente al año 2019 aprobado por el  Sub Departamento de Supervisión Financiera Nacional. </v>
      </c>
      <c r="T104" s="182">
        <f>VLOOKUP(A104,BASE.!$A$1:$T$878,20,FALSE)</f>
        <v>37970</v>
      </c>
      <c r="U104" s="124">
        <v>2330</v>
      </c>
      <c r="V104" s="181">
        <v>0</v>
      </c>
      <c r="W104" s="181">
        <v>5948646</v>
      </c>
      <c r="X104" s="183">
        <v>44255</v>
      </c>
      <c r="Y104" s="166" t="s">
        <v>7879</v>
      </c>
      <c r="Z104" s="166" t="s">
        <v>7880</v>
      </c>
      <c r="AA104" s="124" t="s">
        <v>7952</v>
      </c>
    </row>
    <row r="105" spans="1:27" x14ac:dyDescent="0.2">
      <c r="A105" s="124">
        <v>2330</v>
      </c>
      <c r="B105" s="124" t="s">
        <v>8272</v>
      </c>
      <c r="C105" s="185">
        <v>713523003</v>
      </c>
      <c r="D105" s="124" t="str">
        <f>VLOOKUP(A105,BASE.!$A$1:$T$878,4,FALSE)</f>
        <v>Corporación de Derecho Privado.</v>
      </c>
      <c r="E105" s="124" t="str">
        <f>VLOOKUP(A105,BASE.!$A$1:$T$878,5,FALSE)</f>
        <v xml:space="preserve">Otorgada por Decreto Supremo Nº 1027, de fecha 07 de noviembre de 1986, del Ministerio de Justicia, publicado en el Diario Oficial el día 22 de noviembre de 1986. </v>
      </c>
      <c r="F105" s="124" t="str">
        <f>VLOOKUP(A105,BASE.!$A$1:$T$878,6,FALSE)</f>
        <v xml:space="preserve">Certificado de Vigencia Folio Nº 500334237413, de 28 de julio de 2020, otorgado por el Servicio de Registro Civil e Identificación.
</v>
      </c>
      <c r="G105" s="124" t="str">
        <f>VLOOKUP(A105,BASE.!$A$1:$T$878,7,FALSE)</f>
        <v>El desarrollo de actividades de prevención y tratamiento, que sirvan para mejorar la atención a los menores en situación irregular en la Cuarta Región.</v>
      </c>
      <c r="H105" s="124" t="str">
        <f>VLOOKUP(A105,BASE.!$A$1:$T$878,8,FALSE)</f>
        <v>Presidente: Francisco León Henríquez Adaros
Vicepresidente: Marcelo Hidalgo Molina
Secretario: Carlos Manuel Calvo Muñoz
Tesorero : Jorge Brusher Mac- Farlane 
Directores:
María Lucrecia Rivera Muñoz
René Corbeaux Cruz</v>
      </c>
      <c r="I105" s="124" t="str">
        <f>VLOOKUP(A105,BASE.!$A$1:$T$878,9,FALSE)</f>
        <v>Durarán 03 años en sus cargos.</v>
      </c>
      <c r="J105" s="124" t="str">
        <f>VLOOKUP(A105,BASE.!$A$1:$T$878,10,FALSE)</f>
        <v>De 20 de Mayo de 2020 al 20  de Mayo de 2023.</v>
      </c>
      <c r="K105" s="124" t="str">
        <f>VLOOKUP(A105,BASE.!$A$1:$T$878,11,FALSE)</f>
        <v xml:space="preserve">Presidente: Francisco León Henríquez Adaros, 
Directora Ejecutiva: María Cristina Meléndez Jiménez,
</v>
      </c>
      <c r="L105" s="124" t="str">
        <f>VLOOKUP(A105,BASE.!$A$1:$T$878,12,FALSE)</f>
        <v xml:space="preserve">La Pampilla S/N, Casilla 98, Coquimbo.
</v>
      </c>
      <c r="M105" s="124" t="str">
        <f>VLOOKUP(A105,BASE.!$A$1:$T$878,13,FALSE)</f>
        <v>IV</v>
      </c>
      <c r="N105" s="124" t="str">
        <f>VLOOKUP(A105,BASE.!$A$1:$T$878,14,FALSE)</f>
        <v>Coquimbo</v>
      </c>
      <c r="O105" s="124" t="str">
        <f>VLOOKUP(A105,BASE.!$A$1:$T$878,15,FALSE)</f>
        <v>(51) 2321039</v>
      </c>
      <c r="P105" s="124" t="str">
        <f>VLOOKUP(A105,BASE.!$A$1:$T$878,16,FALSE)</f>
        <v xml:space="preserve">cgmistral07@yahoo.es              ugesco@gmail.com
</v>
      </c>
      <c r="Q105" s="185" t="str">
        <f>VLOOKUP(A105,BASE.!$A$1:$T$878,17,FALSE)</f>
        <v>Casilla 98</v>
      </c>
      <c r="R105" s="124" t="str">
        <f>VLOOKUP(A105,BASE.!$A$1:$T$878,18,FALSE)</f>
        <v>93401: Institución de Asistencia Social</v>
      </c>
      <c r="S105" s="124" t="str">
        <f>VLOOKUP(A105,BASE.!$A$1:$T$878,19,FALSE)</f>
        <v xml:space="preserve">Se acompaña certificado financiero correspondiente al año 2019 aprobado por el  Sub Departamento de Supervisión Financiera Nacional. </v>
      </c>
      <c r="T105" s="182">
        <f>VLOOKUP(A105,BASE.!$A$1:$T$878,20,FALSE)</f>
        <v>37970</v>
      </c>
      <c r="U105" s="124">
        <v>2330</v>
      </c>
      <c r="V105" s="181">
        <v>8401914</v>
      </c>
      <c r="W105" s="181">
        <v>17157592</v>
      </c>
      <c r="X105" s="183">
        <v>44255</v>
      </c>
      <c r="Y105" s="166" t="s">
        <v>7879</v>
      </c>
      <c r="Z105" s="166" t="s">
        <v>7880</v>
      </c>
      <c r="AA105" s="124" t="s">
        <v>7953</v>
      </c>
    </row>
    <row r="106" spans="1:27" x14ac:dyDescent="0.2">
      <c r="A106" s="124">
        <v>2330</v>
      </c>
      <c r="B106" s="124" t="s">
        <v>8272</v>
      </c>
      <c r="C106" s="185">
        <v>713523003</v>
      </c>
      <c r="D106" s="124" t="str">
        <f>VLOOKUP(A106,BASE.!$A$1:$T$878,4,FALSE)</f>
        <v>Corporación de Derecho Privado.</v>
      </c>
      <c r="E106" s="124" t="str">
        <f>VLOOKUP(A106,BASE.!$A$1:$T$878,5,FALSE)</f>
        <v xml:space="preserve">Otorgada por Decreto Supremo Nº 1027, de fecha 07 de noviembre de 1986, del Ministerio de Justicia, publicado en el Diario Oficial el día 22 de noviembre de 1986. </v>
      </c>
      <c r="F106" s="124" t="str">
        <f>VLOOKUP(A106,BASE.!$A$1:$T$878,6,FALSE)</f>
        <v xml:space="preserve">Certificado de Vigencia Folio Nº 500334237413, de 28 de julio de 2020, otorgado por el Servicio de Registro Civil e Identificación.
</v>
      </c>
      <c r="G106" s="124" t="str">
        <f>VLOOKUP(A106,BASE.!$A$1:$T$878,7,FALSE)</f>
        <v>El desarrollo de actividades de prevención y tratamiento, que sirvan para mejorar la atención a los menores en situación irregular en la Cuarta Región.</v>
      </c>
      <c r="H106" s="124" t="str">
        <f>VLOOKUP(A106,BASE.!$A$1:$T$878,8,FALSE)</f>
        <v>Presidente: Francisco León Henríquez Adaros
Vicepresidente: Marcelo Hidalgo Molina
Secretario: Carlos Manuel Calvo Muñoz
Tesorero : Jorge Brusher Mac- Farlane 
Directores:
María Lucrecia Rivera Muñoz
René Corbeaux Cruz</v>
      </c>
      <c r="I106" s="124" t="str">
        <f>VLOOKUP(A106,BASE.!$A$1:$T$878,9,FALSE)</f>
        <v>Durarán 03 años en sus cargos.</v>
      </c>
      <c r="J106" s="124" t="str">
        <f>VLOOKUP(A106,BASE.!$A$1:$T$878,10,FALSE)</f>
        <v>De 20 de Mayo de 2020 al 20  de Mayo de 2023.</v>
      </c>
      <c r="K106" s="124" t="str">
        <f>VLOOKUP(A106,BASE.!$A$1:$T$878,11,FALSE)</f>
        <v xml:space="preserve">Presidente: Francisco León Henríquez Adaros, 
Directora Ejecutiva: María Cristina Meléndez Jiménez,
</v>
      </c>
      <c r="L106" s="124" t="str">
        <f>VLOOKUP(A106,BASE.!$A$1:$T$878,12,FALSE)</f>
        <v xml:space="preserve">La Pampilla S/N, Casilla 98, Coquimbo.
</v>
      </c>
      <c r="M106" s="124" t="str">
        <f>VLOOKUP(A106,BASE.!$A$1:$T$878,13,FALSE)</f>
        <v>IV</v>
      </c>
      <c r="N106" s="124" t="str">
        <f>VLOOKUP(A106,BASE.!$A$1:$T$878,14,FALSE)</f>
        <v>Coquimbo</v>
      </c>
      <c r="O106" s="124" t="str">
        <f>VLOOKUP(A106,BASE.!$A$1:$T$878,15,FALSE)</f>
        <v>(51) 2321039</v>
      </c>
      <c r="P106" s="124" t="str">
        <f>VLOOKUP(A106,BASE.!$A$1:$T$878,16,FALSE)</f>
        <v xml:space="preserve">cgmistral07@yahoo.es              ugesco@gmail.com
</v>
      </c>
      <c r="Q106" s="185" t="str">
        <f>VLOOKUP(A106,BASE.!$A$1:$T$878,17,FALSE)</f>
        <v>Casilla 98</v>
      </c>
      <c r="R106" s="124" t="str">
        <f>VLOOKUP(A106,BASE.!$A$1:$T$878,18,FALSE)</f>
        <v>93401: Institución de Asistencia Social</v>
      </c>
      <c r="S106" s="124" t="str">
        <f>VLOOKUP(A106,BASE.!$A$1:$T$878,19,FALSE)</f>
        <v xml:space="preserve">Se acompaña certificado financiero correspondiente al año 2019 aprobado por el  Sub Departamento de Supervisión Financiera Nacional. </v>
      </c>
      <c r="T106" s="182">
        <f>VLOOKUP(A106,BASE.!$A$1:$T$878,20,FALSE)</f>
        <v>37970</v>
      </c>
      <c r="U106" s="124">
        <v>2330</v>
      </c>
      <c r="V106" s="181">
        <v>17931355</v>
      </c>
      <c r="W106" s="181">
        <v>35623328</v>
      </c>
      <c r="X106" s="183">
        <v>44255</v>
      </c>
      <c r="Y106" s="166" t="s">
        <v>7879</v>
      </c>
      <c r="Z106" s="166" t="s">
        <v>7880</v>
      </c>
      <c r="AA106" s="124" t="s">
        <v>7954</v>
      </c>
    </row>
    <row r="107" spans="1:27" x14ac:dyDescent="0.2">
      <c r="A107" s="124">
        <v>2330</v>
      </c>
      <c r="B107" s="124" t="s">
        <v>8272</v>
      </c>
      <c r="C107" s="185">
        <v>713523003</v>
      </c>
      <c r="D107" s="124" t="str">
        <f>VLOOKUP(A107,BASE.!$A$1:$T$878,4,FALSE)</f>
        <v>Corporación de Derecho Privado.</v>
      </c>
      <c r="E107" s="124" t="str">
        <f>VLOOKUP(A107,BASE.!$A$1:$T$878,5,FALSE)</f>
        <v xml:space="preserve">Otorgada por Decreto Supremo Nº 1027, de fecha 07 de noviembre de 1986, del Ministerio de Justicia, publicado en el Diario Oficial el día 22 de noviembre de 1986. </v>
      </c>
      <c r="F107" s="124" t="str">
        <f>VLOOKUP(A107,BASE.!$A$1:$T$878,6,FALSE)</f>
        <v xml:space="preserve">Certificado de Vigencia Folio Nº 500334237413, de 28 de julio de 2020, otorgado por el Servicio de Registro Civil e Identificación.
</v>
      </c>
      <c r="G107" s="124" t="str">
        <f>VLOOKUP(A107,BASE.!$A$1:$T$878,7,FALSE)</f>
        <v>El desarrollo de actividades de prevención y tratamiento, que sirvan para mejorar la atención a los menores en situación irregular en la Cuarta Región.</v>
      </c>
      <c r="H107" s="124" t="str">
        <f>VLOOKUP(A107,BASE.!$A$1:$T$878,8,FALSE)</f>
        <v>Presidente: Francisco León Henríquez Adaros
Vicepresidente: Marcelo Hidalgo Molina
Secretario: Carlos Manuel Calvo Muñoz
Tesorero : Jorge Brusher Mac- Farlane 
Directores:
María Lucrecia Rivera Muñoz
René Corbeaux Cruz</v>
      </c>
      <c r="I107" s="124" t="str">
        <f>VLOOKUP(A107,BASE.!$A$1:$T$878,9,FALSE)</f>
        <v>Durarán 03 años en sus cargos.</v>
      </c>
      <c r="J107" s="124" t="str">
        <f>VLOOKUP(A107,BASE.!$A$1:$T$878,10,FALSE)</f>
        <v>De 20 de Mayo de 2020 al 20  de Mayo de 2023.</v>
      </c>
      <c r="K107" s="124" t="str">
        <f>VLOOKUP(A107,BASE.!$A$1:$T$878,11,FALSE)</f>
        <v xml:space="preserve">Presidente: Francisco León Henríquez Adaros, 
Directora Ejecutiva: María Cristina Meléndez Jiménez,
</v>
      </c>
      <c r="L107" s="124" t="str">
        <f>VLOOKUP(A107,BASE.!$A$1:$T$878,12,FALSE)</f>
        <v xml:space="preserve">La Pampilla S/N, Casilla 98, Coquimbo.
</v>
      </c>
      <c r="M107" s="124" t="str">
        <f>VLOOKUP(A107,BASE.!$A$1:$T$878,13,FALSE)</f>
        <v>IV</v>
      </c>
      <c r="N107" s="124" t="str">
        <f>VLOOKUP(A107,BASE.!$A$1:$T$878,14,FALSE)</f>
        <v>Coquimbo</v>
      </c>
      <c r="O107" s="124" t="str">
        <f>VLOOKUP(A107,BASE.!$A$1:$T$878,15,FALSE)</f>
        <v>(51) 2321039</v>
      </c>
      <c r="P107" s="124" t="str">
        <f>VLOOKUP(A107,BASE.!$A$1:$T$878,16,FALSE)</f>
        <v xml:space="preserve">cgmistral07@yahoo.es              ugesco@gmail.com
</v>
      </c>
      <c r="Q107" s="185" t="str">
        <f>VLOOKUP(A107,BASE.!$A$1:$T$878,17,FALSE)</f>
        <v>Casilla 98</v>
      </c>
      <c r="R107" s="124" t="str">
        <f>VLOOKUP(A107,BASE.!$A$1:$T$878,18,FALSE)</f>
        <v>93401: Institución de Asistencia Social</v>
      </c>
      <c r="S107" s="124" t="str">
        <f>VLOOKUP(A107,BASE.!$A$1:$T$878,19,FALSE)</f>
        <v xml:space="preserve">Se acompaña certificado financiero correspondiente al año 2019 aprobado por el  Sub Departamento de Supervisión Financiera Nacional. </v>
      </c>
      <c r="T107" s="182">
        <f>VLOOKUP(A107,BASE.!$A$1:$T$878,20,FALSE)</f>
        <v>37970</v>
      </c>
      <c r="U107" s="124">
        <v>2330</v>
      </c>
      <c r="V107" s="181">
        <v>9138924</v>
      </c>
      <c r="W107" s="181">
        <v>18277848</v>
      </c>
      <c r="X107" s="183">
        <v>44255</v>
      </c>
      <c r="Y107" s="166" t="s">
        <v>7879</v>
      </c>
      <c r="Z107" s="166" t="s">
        <v>7880</v>
      </c>
      <c r="AA107" s="124" t="s">
        <v>7892</v>
      </c>
    </row>
    <row r="108" spans="1:27" x14ac:dyDescent="0.2">
      <c r="A108" s="124">
        <v>2330</v>
      </c>
      <c r="B108" s="124" t="s">
        <v>8272</v>
      </c>
      <c r="C108" s="185">
        <v>713523003</v>
      </c>
      <c r="D108" s="124" t="str">
        <f>VLOOKUP(A108,BASE.!$A$1:$T$878,4,FALSE)</f>
        <v>Corporación de Derecho Privado.</v>
      </c>
      <c r="E108" s="124" t="str">
        <f>VLOOKUP(A108,BASE.!$A$1:$T$878,5,FALSE)</f>
        <v xml:space="preserve">Otorgada por Decreto Supremo Nº 1027, de fecha 07 de noviembre de 1986, del Ministerio de Justicia, publicado en el Diario Oficial el día 22 de noviembre de 1986. </v>
      </c>
      <c r="F108" s="124" t="str">
        <f>VLOOKUP(A108,BASE.!$A$1:$T$878,6,FALSE)</f>
        <v xml:space="preserve">Certificado de Vigencia Folio Nº 500334237413, de 28 de julio de 2020, otorgado por el Servicio de Registro Civil e Identificación.
</v>
      </c>
      <c r="G108" s="124" t="str">
        <f>VLOOKUP(A108,BASE.!$A$1:$T$878,7,FALSE)</f>
        <v>El desarrollo de actividades de prevención y tratamiento, que sirvan para mejorar la atención a los menores en situación irregular en la Cuarta Región.</v>
      </c>
      <c r="H108" s="124" t="str">
        <f>VLOOKUP(A108,BASE.!$A$1:$T$878,8,FALSE)</f>
        <v>Presidente: Francisco León Henríquez Adaros
Vicepresidente: Marcelo Hidalgo Molina
Secretario: Carlos Manuel Calvo Muñoz
Tesorero : Jorge Brusher Mac- Farlane 
Directores:
María Lucrecia Rivera Muñoz
René Corbeaux Cruz</v>
      </c>
      <c r="I108" s="124" t="str">
        <f>VLOOKUP(A108,BASE.!$A$1:$T$878,9,FALSE)</f>
        <v>Durarán 03 años en sus cargos.</v>
      </c>
      <c r="J108" s="124" t="str">
        <f>VLOOKUP(A108,BASE.!$A$1:$T$878,10,FALSE)</f>
        <v>De 20 de Mayo de 2020 al 20  de Mayo de 2023.</v>
      </c>
      <c r="K108" s="124" t="str">
        <f>VLOOKUP(A108,BASE.!$A$1:$T$878,11,FALSE)</f>
        <v xml:space="preserve">Presidente: Francisco León Henríquez Adaros, 
Directora Ejecutiva: María Cristina Meléndez Jiménez,
</v>
      </c>
      <c r="L108" s="124" t="str">
        <f>VLOOKUP(A108,BASE.!$A$1:$T$878,12,FALSE)</f>
        <v xml:space="preserve">La Pampilla S/N, Casilla 98, Coquimbo.
</v>
      </c>
      <c r="M108" s="124" t="str">
        <f>VLOOKUP(A108,BASE.!$A$1:$T$878,13,FALSE)</f>
        <v>IV</v>
      </c>
      <c r="N108" s="124" t="str">
        <f>VLOOKUP(A108,BASE.!$A$1:$T$878,14,FALSE)</f>
        <v>Coquimbo</v>
      </c>
      <c r="O108" s="124" t="str">
        <f>VLOOKUP(A108,BASE.!$A$1:$T$878,15,FALSE)</f>
        <v>(51) 2321039</v>
      </c>
      <c r="P108" s="124" t="str">
        <f>VLOOKUP(A108,BASE.!$A$1:$T$878,16,FALSE)</f>
        <v xml:space="preserve">cgmistral07@yahoo.es              ugesco@gmail.com
</v>
      </c>
      <c r="Q108" s="185" t="str">
        <f>VLOOKUP(A108,BASE.!$A$1:$T$878,17,FALSE)</f>
        <v>Casilla 98</v>
      </c>
      <c r="R108" s="124" t="str">
        <f>VLOOKUP(A108,BASE.!$A$1:$T$878,18,FALSE)</f>
        <v>93401: Institución de Asistencia Social</v>
      </c>
      <c r="S108" s="124" t="str">
        <f>VLOOKUP(A108,BASE.!$A$1:$T$878,19,FALSE)</f>
        <v xml:space="preserve">Se acompaña certificado financiero correspondiente al año 2019 aprobado por el  Sub Departamento de Supervisión Financiera Nacional. </v>
      </c>
      <c r="T108" s="182">
        <f>VLOOKUP(A108,BASE.!$A$1:$T$878,20,FALSE)</f>
        <v>37970</v>
      </c>
      <c r="U108" s="124">
        <v>2330</v>
      </c>
      <c r="V108" s="181">
        <v>8401914</v>
      </c>
      <c r="W108" s="181">
        <v>17599798</v>
      </c>
      <c r="X108" s="183">
        <v>44255</v>
      </c>
      <c r="Y108" s="166" t="s">
        <v>7879</v>
      </c>
      <c r="Z108" s="166" t="s">
        <v>7880</v>
      </c>
      <c r="AA108" s="124" t="s">
        <v>7955</v>
      </c>
    </row>
    <row r="109" spans="1:27" x14ac:dyDescent="0.2">
      <c r="A109" s="124">
        <v>2330</v>
      </c>
      <c r="B109" s="124" t="s">
        <v>8272</v>
      </c>
      <c r="C109" s="185">
        <v>713523003</v>
      </c>
      <c r="D109" s="124" t="str">
        <f>VLOOKUP(A109,BASE.!$A$1:$T$878,4,FALSE)</f>
        <v>Corporación de Derecho Privado.</v>
      </c>
      <c r="E109" s="124" t="str">
        <f>VLOOKUP(A109,BASE.!$A$1:$T$878,5,FALSE)</f>
        <v xml:space="preserve">Otorgada por Decreto Supremo Nº 1027, de fecha 07 de noviembre de 1986, del Ministerio de Justicia, publicado en el Diario Oficial el día 22 de noviembre de 1986. </v>
      </c>
      <c r="F109" s="124" t="str">
        <f>VLOOKUP(A109,BASE.!$A$1:$T$878,6,FALSE)</f>
        <v xml:space="preserve">Certificado de Vigencia Folio Nº 500334237413, de 28 de julio de 2020, otorgado por el Servicio de Registro Civil e Identificación.
</v>
      </c>
      <c r="G109" s="124" t="str">
        <f>VLOOKUP(A109,BASE.!$A$1:$T$878,7,FALSE)</f>
        <v>El desarrollo de actividades de prevención y tratamiento, que sirvan para mejorar la atención a los menores en situación irregular en la Cuarta Región.</v>
      </c>
      <c r="H109" s="124" t="str">
        <f>VLOOKUP(A109,BASE.!$A$1:$T$878,8,FALSE)</f>
        <v>Presidente: Francisco León Henríquez Adaros
Vicepresidente: Marcelo Hidalgo Molina
Secretario: Carlos Manuel Calvo Muñoz
Tesorero : Jorge Brusher Mac- Farlane 
Directores:
María Lucrecia Rivera Muñoz
René Corbeaux Cruz</v>
      </c>
      <c r="I109" s="124" t="str">
        <f>VLOOKUP(A109,BASE.!$A$1:$T$878,9,FALSE)</f>
        <v>Durarán 03 años en sus cargos.</v>
      </c>
      <c r="J109" s="124" t="str">
        <f>VLOOKUP(A109,BASE.!$A$1:$T$878,10,FALSE)</f>
        <v>De 20 de Mayo de 2020 al 20  de Mayo de 2023.</v>
      </c>
      <c r="K109" s="124" t="str">
        <f>VLOOKUP(A109,BASE.!$A$1:$T$878,11,FALSE)</f>
        <v xml:space="preserve">Presidente: Francisco León Henríquez Adaros, 
Directora Ejecutiva: María Cristina Meléndez Jiménez,
</v>
      </c>
      <c r="L109" s="124" t="str">
        <f>VLOOKUP(A109,BASE.!$A$1:$T$878,12,FALSE)</f>
        <v xml:space="preserve">La Pampilla S/N, Casilla 98, Coquimbo.
</v>
      </c>
      <c r="M109" s="124" t="str">
        <f>VLOOKUP(A109,BASE.!$A$1:$T$878,13,FALSE)</f>
        <v>IV</v>
      </c>
      <c r="N109" s="124" t="str">
        <f>VLOOKUP(A109,BASE.!$A$1:$T$878,14,FALSE)</f>
        <v>Coquimbo</v>
      </c>
      <c r="O109" s="124" t="str">
        <f>VLOOKUP(A109,BASE.!$A$1:$T$878,15,FALSE)</f>
        <v>(51) 2321039</v>
      </c>
      <c r="P109" s="124" t="str">
        <f>VLOOKUP(A109,BASE.!$A$1:$T$878,16,FALSE)</f>
        <v xml:space="preserve">cgmistral07@yahoo.es              ugesco@gmail.com
</v>
      </c>
      <c r="Q109" s="185" t="str">
        <f>VLOOKUP(A109,BASE.!$A$1:$T$878,17,FALSE)</f>
        <v>Casilla 98</v>
      </c>
      <c r="R109" s="124" t="str">
        <f>VLOOKUP(A109,BASE.!$A$1:$T$878,18,FALSE)</f>
        <v>93401: Institución de Asistencia Social</v>
      </c>
      <c r="S109" s="124" t="str">
        <f>VLOOKUP(A109,BASE.!$A$1:$T$878,19,FALSE)</f>
        <v xml:space="preserve">Se acompaña certificado financiero correspondiente al año 2019 aprobado por el  Sub Departamento de Supervisión Financiera Nacional. </v>
      </c>
      <c r="T109" s="182">
        <f>VLOOKUP(A109,BASE.!$A$1:$T$878,20,FALSE)</f>
        <v>37970</v>
      </c>
      <c r="U109" s="124">
        <v>2330</v>
      </c>
      <c r="V109" s="181">
        <v>9828731</v>
      </c>
      <c r="W109" s="181">
        <v>20416573</v>
      </c>
      <c r="X109" s="183">
        <v>44255</v>
      </c>
      <c r="Y109" s="166" t="s">
        <v>7879</v>
      </c>
      <c r="Z109" s="166" t="s">
        <v>7880</v>
      </c>
      <c r="AA109" s="124" t="s">
        <v>7916</v>
      </c>
    </row>
    <row r="110" spans="1:27" x14ac:dyDescent="0.2">
      <c r="A110" s="124">
        <v>2330</v>
      </c>
      <c r="B110" s="124" t="s">
        <v>8272</v>
      </c>
      <c r="C110" s="185">
        <v>713523003</v>
      </c>
      <c r="D110" s="124" t="str">
        <f>VLOOKUP(A110,BASE.!$A$1:$T$878,4,FALSE)</f>
        <v>Corporación de Derecho Privado.</v>
      </c>
      <c r="E110" s="124" t="str">
        <f>VLOOKUP(A110,BASE.!$A$1:$T$878,5,FALSE)</f>
        <v xml:space="preserve">Otorgada por Decreto Supremo Nº 1027, de fecha 07 de noviembre de 1986, del Ministerio de Justicia, publicado en el Diario Oficial el día 22 de noviembre de 1986. </v>
      </c>
      <c r="F110" s="124" t="str">
        <f>VLOOKUP(A110,BASE.!$A$1:$T$878,6,FALSE)</f>
        <v xml:space="preserve">Certificado de Vigencia Folio Nº 500334237413, de 28 de julio de 2020, otorgado por el Servicio de Registro Civil e Identificación.
</v>
      </c>
      <c r="G110" s="124" t="str">
        <f>VLOOKUP(A110,BASE.!$A$1:$T$878,7,FALSE)</f>
        <v>El desarrollo de actividades de prevención y tratamiento, que sirvan para mejorar la atención a los menores en situación irregular en la Cuarta Región.</v>
      </c>
      <c r="H110" s="124" t="str">
        <f>VLOOKUP(A110,BASE.!$A$1:$T$878,8,FALSE)</f>
        <v>Presidente: Francisco León Henríquez Adaros
Vicepresidente: Marcelo Hidalgo Molina
Secretario: Carlos Manuel Calvo Muñoz
Tesorero : Jorge Brusher Mac- Farlane 
Directores:
María Lucrecia Rivera Muñoz
René Corbeaux Cruz</v>
      </c>
      <c r="I110" s="124" t="str">
        <f>VLOOKUP(A110,BASE.!$A$1:$T$878,9,FALSE)</f>
        <v>Durarán 03 años en sus cargos.</v>
      </c>
      <c r="J110" s="124" t="str">
        <f>VLOOKUP(A110,BASE.!$A$1:$T$878,10,FALSE)</f>
        <v>De 20 de Mayo de 2020 al 20  de Mayo de 2023.</v>
      </c>
      <c r="K110" s="124" t="str">
        <f>VLOOKUP(A110,BASE.!$A$1:$T$878,11,FALSE)</f>
        <v xml:space="preserve">Presidente: Francisco León Henríquez Adaros, 
Directora Ejecutiva: María Cristina Meléndez Jiménez,
</v>
      </c>
      <c r="L110" s="124" t="str">
        <f>VLOOKUP(A110,BASE.!$A$1:$T$878,12,FALSE)</f>
        <v xml:space="preserve">La Pampilla S/N, Casilla 98, Coquimbo.
</v>
      </c>
      <c r="M110" s="124" t="str">
        <f>VLOOKUP(A110,BASE.!$A$1:$T$878,13,FALSE)</f>
        <v>IV</v>
      </c>
      <c r="N110" s="124" t="str">
        <f>VLOOKUP(A110,BASE.!$A$1:$T$878,14,FALSE)</f>
        <v>Coquimbo</v>
      </c>
      <c r="O110" s="124" t="str">
        <f>VLOOKUP(A110,BASE.!$A$1:$T$878,15,FALSE)</f>
        <v>(51) 2321039</v>
      </c>
      <c r="P110" s="124" t="str">
        <f>VLOOKUP(A110,BASE.!$A$1:$T$878,16,FALSE)</f>
        <v xml:space="preserve">cgmistral07@yahoo.es              ugesco@gmail.com
</v>
      </c>
      <c r="Q110" s="185" t="str">
        <f>VLOOKUP(A110,BASE.!$A$1:$T$878,17,FALSE)</f>
        <v>Casilla 98</v>
      </c>
      <c r="R110" s="124" t="str">
        <f>VLOOKUP(A110,BASE.!$A$1:$T$878,18,FALSE)</f>
        <v>93401: Institución de Asistencia Social</v>
      </c>
      <c r="S110" s="124" t="str">
        <f>VLOOKUP(A110,BASE.!$A$1:$T$878,19,FALSE)</f>
        <v xml:space="preserve">Se acompaña certificado financiero correspondiente al año 2019 aprobado por el  Sub Departamento de Supervisión Financiera Nacional. </v>
      </c>
      <c r="T110" s="182">
        <f>VLOOKUP(A110,BASE.!$A$1:$T$878,20,FALSE)</f>
        <v>37970</v>
      </c>
      <c r="U110" s="124">
        <v>2330</v>
      </c>
      <c r="V110" s="181">
        <v>54136825</v>
      </c>
      <c r="W110" s="181">
        <v>117278324</v>
      </c>
      <c r="X110" s="183">
        <v>44255</v>
      </c>
      <c r="Y110" s="166" t="s">
        <v>7879</v>
      </c>
      <c r="Z110" s="166" t="s">
        <v>7880</v>
      </c>
      <c r="AA110" s="124" t="s">
        <v>7917</v>
      </c>
    </row>
    <row r="111" spans="1:27" x14ac:dyDescent="0.2">
      <c r="A111" s="124">
        <v>2330</v>
      </c>
      <c r="B111" s="124" t="s">
        <v>8272</v>
      </c>
      <c r="C111" s="185">
        <v>713523003</v>
      </c>
      <c r="D111" s="124" t="str">
        <f>VLOOKUP(A111,BASE.!$A$1:$T$878,4,FALSE)</f>
        <v>Corporación de Derecho Privado.</v>
      </c>
      <c r="E111" s="124" t="str">
        <f>VLOOKUP(A111,BASE.!$A$1:$T$878,5,FALSE)</f>
        <v xml:space="preserve">Otorgada por Decreto Supremo Nº 1027, de fecha 07 de noviembre de 1986, del Ministerio de Justicia, publicado en el Diario Oficial el día 22 de noviembre de 1986. </v>
      </c>
      <c r="F111" s="124" t="str">
        <f>VLOOKUP(A111,BASE.!$A$1:$T$878,6,FALSE)</f>
        <v xml:space="preserve">Certificado de Vigencia Folio Nº 500334237413, de 28 de julio de 2020, otorgado por el Servicio de Registro Civil e Identificación.
</v>
      </c>
      <c r="G111" s="124" t="str">
        <f>VLOOKUP(A111,BASE.!$A$1:$T$878,7,FALSE)</f>
        <v>El desarrollo de actividades de prevención y tratamiento, que sirvan para mejorar la atención a los menores en situación irregular en la Cuarta Región.</v>
      </c>
      <c r="H111" s="124" t="str">
        <f>VLOOKUP(A111,BASE.!$A$1:$T$878,8,FALSE)</f>
        <v>Presidente: Francisco León Henríquez Adaros
Vicepresidente: Marcelo Hidalgo Molina
Secretario: Carlos Manuel Calvo Muñoz
Tesorero : Jorge Brusher Mac- Farlane 
Directores:
María Lucrecia Rivera Muñoz
René Corbeaux Cruz</v>
      </c>
      <c r="I111" s="124" t="str">
        <f>VLOOKUP(A111,BASE.!$A$1:$T$878,9,FALSE)</f>
        <v>Durarán 03 años en sus cargos.</v>
      </c>
      <c r="J111" s="124" t="str">
        <f>VLOOKUP(A111,BASE.!$A$1:$T$878,10,FALSE)</f>
        <v>De 20 de Mayo de 2020 al 20  de Mayo de 2023.</v>
      </c>
      <c r="K111" s="124" t="str">
        <f>VLOOKUP(A111,BASE.!$A$1:$T$878,11,FALSE)</f>
        <v xml:space="preserve">Presidente: Francisco León Henríquez Adaros, 
Directora Ejecutiva: María Cristina Meléndez Jiménez,
</v>
      </c>
      <c r="L111" s="124" t="str">
        <f>VLOOKUP(A111,BASE.!$A$1:$T$878,12,FALSE)</f>
        <v xml:space="preserve">La Pampilla S/N, Casilla 98, Coquimbo.
</v>
      </c>
      <c r="M111" s="124" t="str">
        <f>VLOOKUP(A111,BASE.!$A$1:$T$878,13,FALSE)</f>
        <v>IV</v>
      </c>
      <c r="N111" s="124" t="str">
        <f>VLOOKUP(A111,BASE.!$A$1:$T$878,14,FALSE)</f>
        <v>Coquimbo</v>
      </c>
      <c r="O111" s="124" t="str">
        <f>VLOOKUP(A111,BASE.!$A$1:$T$878,15,FALSE)</f>
        <v>(51) 2321039</v>
      </c>
      <c r="P111" s="124" t="str">
        <f>VLOOKUP(A111,BASE.!$A$1:$T$878,16,FALSE)</f>
        <v xml:space="preserve">cgmistral07@yahoo.es              ugesco@gmail.com
</v>
      </c>
      <c r="Q111" s="185" t="str">
        <f>VLOOKUP(A111,BASE.!$A$1:$T$878,17,FALSE)</f>
        <v>Casilla 98</v>
      </c>
      <c r="R111" s="124" t="str">
        <f>VLOOKUP(A111,BASE.!$A$1:$T$878,18,FALSE)</f>
        <v>93401: Institución de Asistencia Social</v>
      </c>
      <c r="S111" s="124" t="str">
        <f>VLOOKUP(A111,BASE.!$A$1:$T$878,19,FALSE)</f>
        <v xml:space="preserve">Se acompaña certificado financiero correspondiente al año 2019 aprobado por el  Sub Departamento de Supervisión Financiera Nacional. </v>
      </c>
      <c r="T111" s="182">
        <f>VLOOKUP(A111,BASE.!$A$1:$T$878,20,FALSE)</f>
        <v>37970</v>
      </c>
      <c r="U111" s="124">
        <v>2330</v>
      </c>
      <c r="V111" s="181">
        <v>25576016</v>
      </c>
      <c r="W111" s="181">
        <v>56723829</v>
      </c>
      <c r="X111" s="183">
        <v>44255</v>
      </c>
      <c r="Y111" s="166" t="s">
        <v>7879</v>
      </c>
      <c r="Z111" s="166" t="s">
        <v>7880</v>
      </c>
      <c r="AA111" s="124" t="s">
        <v>7956</v>
      </c>
    </row>
    <row r="112" spans="1:27" x14ac:dyDescent="0.2">
      <c r="A112" s="124">
        <v>2330</v>
      </c>
      <c r="B112" s="124" t="s">
        <v>8272</v>
      </c>
      <c r="C112" s="185">
        <v>713523003</v>
      </c>
      <c r="D112" s="124" t="str">
        <f>VLOOKUP(A112,BASE.!$A$1:$T$878,4,FALSE)</f>
        <v>Corporación de Derecho Privado.</v>
      </c>
      <c r="E112" s="124" t="str">
        <f>VLOOKUP(A112,BASE.!$A$1:$T$878,5,FALSE)</f>
        <v xml:space="preserve">Otorgada por Decreto Supremo Nº 1027, de fecha 07 de noviembre de 1986, del Ministerio de Justicia, publicado en el Diario Oficial el día 22 de noviembre de 1986. </v>
      </c>
      <c r="F112" s="124" t="str">
        <f>VLOOKUP(A112,BASE.!$A$1:$T$878,6,FALSE)</f>
        <v xml:space="preserve">Certificado de Vigencia Folio Nº 500334237413, de 28 de julio de 2020, otorgado por el Servicio de Registro Civil e Identificación.
</v>
      </c>
      <c r="G112" s="124" t="str">
        <f>VLOOKUP(A112,BASE.!$A$1:$T$878,7,FALSE)</f>
        <v>El desarrollo de actividades de prevención y tratamiento, que sirvan para mejorar la atención a los menores en situación irregular en la Cuarta Región.</v>
      </c>
      <c r="H112" s="124" t="str">
        <f>VLOOKUP(A112,BASE.!$A$1:$T$878,8,FALSE)</f>
        <v>Presidente: Francisco León Henríquez Adaros
Vicepresidente: Marcelo Hidalgo Molina
Secretario: Carlos Manuel Calvo Muñoz
Tesorero : Jorge Brusher Mac- Farlane 
Directores:
María Lucrecia Rivera Muñoz
René Corbeaux Cruz</v>
      </c>
      <c r="I112" s="124" t="str">
        <f>VLOOKUP(A112,BASE.!$A$1:$T$878,9,FALSE)</f>
        <v>Durarán 03 años en sus cargos.</v>
      </c>
      <c r="J112" s="124" t="str">
        <f>VLOOKUP(A112,BASE.!$A$1:$T$878,10,FALSE)</f>
        <v>De 20 de Mayo de 2020 al 20  de Mayo de 2023.</v>
      </c>
      <c r="K112" s="124" t="str">
        <f>VLOOKUP(A112,BASE.!$A$1:$T$878,11,FALSE)</f>
        <v xml:space="preserve">Presidente: Francisco León Henríquez Adaros, 
Directora Ejecutiva: María Cristina Meléndez Jiménez,
</v>
      </c>
      <c r="L112" s="124" t="str">
        <f>VLOOKUP(A112,BASE.!$A$1:$T$878,12,FALSE)</f>
        <v xml:space="preserve">La Pampilla S/N, Casilla 98, Coquimbo.
</v>
      </c>
      <c r="M112" s="124" t="str">
        <f>VLOOKUP(A112,BASE.!$A$1:$T$878,13,FALSE)</f>
        <v>IV</v>
      </c>
      <c r="N112" s="124" t="str">
        <f>VLOOKUP(A112,BASE.!$A$1:$T$878,14,FALSE)</f>
        <v>Coquimbo</v>
      </c>
      <c r="O112" s="124" t="str">
        <f>VLOOKUP(A112,BASE.!$A$1:$T$878,15,FALSE)</f>
        <v>(51) 2321039</v>
      </c>
      <c r="P112" s="124" t="str">
        <f>VLOOKUP(A112,BASE.!$A$1:$T$878,16,FALSE)</f>
        <v xml:space="preserve">cgmistral07@yahoo.es              ugesco@gmail.com
</v>
      </c>
      <c r="Q112" s="185" t="str">
        <f>VLOOKUP(A112,BASE.!$A$1:$T$878,17,FALSE)</f>
        <v>Casilla 98</v>
      </c>
      <c r="R112" s="124" t="str">
        <f>VLOOKUP(A112,BASE.!$A$1:$T$878,18,FALSE)</f>
        <v>93401: Institución de Asistencia Social</v>
      </c>
      <c r="S112" s="124" t="str">
        <f>VLOOKUP(A112,BASE.!$A$1:$T$878,19,FALSE)</f>
        <v xml:space="preserve">Se acompaña certificado financiero correspondiente al año 2019 aprobado por el  Sub Departamento de Supervisión Financiera Nacional. </v>
      </c>
      <c r="T112" s="182">
        <f>VLOOKUP(A112,BASE.!$A$1:$T$878,20,FALSE)</f>
        <v>37970</v>
      </c>
      <c r="U112" s="124">
        <v>2330</v>
      </c>
      <c r="V112" s="181">
        <v>14062151</v>
      </c>
      <c r="W112" s="181">
        <v>29097154</v>
      </c>
      <c r="X112" s="183">
        <v>44255</v>
      </c>
      <c r="Y112" s="166" t="s">
        <v>7879</v>
      </c>
      <c r="Z112" s="166" t="s">
        <v>7880</v>
      </c>
      <c r="AA112" s="124" t="s">
        <v>7906</v>
      </c>
    </row>
    <row r="113" spans="1:27" x14ac:dyDescent="0.2">
      <c r="A113" s="124">
        <v>2330</v>
      </c>
      <c r="B113" s="124" t="s">
        <v>8272</v>
      </c>
      <c r="C113" s="185">
        <v>713523003</v>
      </c>
      <c r="D113" s="124" t="str">
        <f>VLOOKUP(A113,BASE.!$A$1:$T$878,4,FALSE)</f>
        <v>Corporación de Derecho Privado.</v>
      </c>
      <c r="E113" s="124" t="str">
        <f>VLOOKUP(A113,BASE.!$A$1:$T$878,5,FALSE)</f>
        <v xml:space="preserve">Otorgada por Decreto Supremo Nº 1027, de fecha 07 de noviembre de 1986, del Ministerio de Justicia, publicado en el Diario Oficial el día 22 de noviembre de 1986. </v>
      </c>
      <c r="F113" s="124" t="str">
        <f>VLOOKUP(A113,BASE.!$A$1:$T$878,6,FALSE)</f>
        <v xml:space="preserve">Certificado de Vigencia Folio Nº 500334237413, de 28 de julio de 2020, otorgado por el Servicio de Registro Civil e Identificación.
</v>
      </c>
      <c r="G113" s="124" t="str">
        <f>VLOOKUP(A113,BASE.!$A$1:$T$878,7,FALSE)</f>
        <v>El desarrollo de actividades de prevención y tratamiento, que sirvan para mejorar la atención a los menores en situación irregular en la Cuarta Región.</v>
      </c>
      <c r="H113" s="124" t="str">
        <f>VLOOKUP(A113,BASE.!$A$1:$T$878,8,FALSE)</f>
        <v>Presidente: Francisco León Henríquez Adaros
Vicepresidente: Marcelo Hidalgo Molina
Secretario: Carlos Manuel Calvo Muñoz
Tesorero : Jorge Brusher Mac- Farlane 
Directores:
María Lucrecia Rivera Muñoz
René Corbeaux Cruz</v>
      </c>
      <c r="I113" s="124" t="str">
        <f>VLOOKUP(A113,BASE.!$A$1:$T$878,9,FALSE)</f>
        <v>Durarán 03 años en sus cargos.</v>
      </c>
      <c r="J113" s="124" t="str">
        <f>VLOOKUP(A113,BASE.!$A$1:$T$878,10,FALSE)</f>
        <v>De 20 de Mayo de 2020 al 20  de Mayo de 2023.</v>
      </c>
      <c r="K113" s="124" t="str">
        <f>VLOOKUP(A113,BASE.!$A$1:$T$878,11,FALSE)</f>
        <v xml:space="preserve">Presidente: Francisco León Henríquez Adaros, 
Directora Ejecutiva: María Cristina Meléndez Jiménez,
</v>
      </c>
      <c r="L113" s="124" t="str">
        <f>VLOOKUP(A113,BASE.!$A$1:$T$878,12,FALSE)</f>
        <v xml:space="preserve">La Pampilla S/N, Casilla 98, Coquimbo.
</v>
      </c>
      <c r="M113" s="124" t="str">
        <f>VLOOKUP(A113,BASE.!$A$1:$T$878,13,FALSE)</f>
        <v>IV</v>
      </c>
      <c r="N113" s="124" t="str">
        <f>VLOOKUP(A113,BASE.!$A$1:$T$878,14,FALSE)</f>
        <v>Coquimbo</v>
      </c>
      <c r="O113" s="124" t="str">
        <f>VLOOKUP(A113,BASE.!$A$1:$T$878,15,FALSE)</f>
        <v>(51) 2321039</v>
      </c>
      <c r="P113" s="124" t="str">
        <f>VLOOKUP(A113,BASE.!$A$1:$T$878,16,FALSE)</f>
        <v xml:space="preserve">cgmistral07@yahoo.es              ugesco@gmail.com
</v>
      </c>
      <c r="Q113" s="185" t="str">
        <f>VLOOKUP(A113,BASE.!$A$1:$T$878,17,FALSE)</f>
        <v>Casilla 98</v>
      </c>
      <c r="R113" s="124" t="str">
        <f>VLOOKUP(A113,BASE.!$A$1:$T$878,18,FALSE)</f>
        <v>93401: Institución de Asistencia Social</v>
      </c>
      <c r="S113" s="124" t="str">
        <f>VLOOKUP(A113,BASE.!$A$1:$T$878,19,FALSE)</f>
        <v xml:space="preserve">Se acompaña certificado financiero correspondiente al año 2019 aprobado por el  Sub Departamento de Supervisión Financiera Nacional. </v>
      </c>
      <c r="T113" s="182">
        <f>VLOOKUP(A113,BASE.!$A$1:$T$878,20,FALSE)</f>
        <v>37970</v>
      </c>
      <c r="U113" s="124">
        <v>2330</v>
      </c>
      <c r="V113" s="181">
        <v>13836134</v>
      </c>
      <c r="W113" s="181">
        <v>36072216</v>
      </c>
      <c r="X113" s="183">
        <v>44255</v>
      </c>
      <c r="Y113" s="166" t="s">
        <v>7879</v>
      </c>
      <c r="Z113" s="166" t="s">
        <v>7880</v>
      </c>
      <c r="AA113" s="124" t="s">
        <v>7957</v>
      </c>
    </row>
    <row r="114" spans="1:27" x14ac:dyDescent="0.2">
      <c r="A114" s="124">
        <v>2450</v>
      </c>
      <c r="B114" s="124" t="s">
        <v>8273</v>
      </c>
      <c r="C114" s="185">
        <v>700028100</v>
      </c>
      <c r="D114" s="124" t="str">
        <f>VLOOKUP(A114,BASE.!$A$1:$T$878,4,FALSE)</f>
        <v>Corporación de Derecho Privado</v>
      </c>
      <c r="E114" s="124" t="str">
        <f>VLOOKUP(A114,BASE.!$A$1:$T$878,5,FALSE)</f>
        <v>Otorgada por Decreto Supremo N° 2929, de 15 de septiembre de 1996, por el Ministerio de Justicia.</v>
      </c>
      <c r="F114" s="124" t="str">
        <f>VLOOKUP(A114,BASE.!$A$1:$T$878,6,FALSE)</f>
        <v>Certificado de Vigencia Folio N° 50035513600, de 09 de noviembre de 2020, del Servicio de Registro Civil e Identificación</v>
      </c>
      <c r="G114" s="124" t="str">
        <f>VLOOKUP(A114,BASE.!$A$1:$T$878,7,FALSE)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4" s="124" t="str">
        <f>VLOOKUP(A114,BASE.!$A$1:$T$878,8,FALSE)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v>
      </c>
      <c r="I114" s="124" t="str">
        <f>VLOOKUP(A114,BASE.!$A$1:$T$878,9,FALSE)</f>
        <v>Un año en sus cargos.</v>
      </c>
      <c r="J114" s="124" t="str">
        <f>VLOOKUP(A114,BASE.!$A$1:$T$878,10,FALSE)</f>
        <v>15 de mayo de 2019 a 15 de mayo de 2020. Se acompaña 
Ley N° 21239, que prorroga mandato de directorios por tiempos de pandemia</v>
      </c>
      <c r="K114" s="124" t="str">
        <f>VLOOKUP(A114,BASE.!$A$1:$T$878,11,FALSE)</f>
        <v xml:space="preserve">Presidente: Obispo (H) Neftalí Aravena Bravo,
Poder: Superintendente Distrito Concepción: Olga Romero Sanzana, 
</v>
      </c>
      <c r="L114" s="124" t="str">
        <f>VLOOKUP(A114,BASE.!$A$1:$T$878,12,FALSE)</f>
        <v xml:space="preserve">Sargento Aldea N° 1041, comuna de Santiago, Región Metropolitana
</v>
      </c>
      <c r="M114" s="124" t="str">
        <f>VLOOKUP(A114,BASE.!$A$1:$T$878,13,FALSE)</f>
        <v>XIII</v>
      </c>
      <c r="N114" s="124" t="str">
        <f>VLOOKUP(A114,BASE.!$A$1:$T$878,14,FALSE)</f>
        <v>Santiago</v>
      </c>
      <c r="O114" s="124" t="str">
        <f>VLOOKUP(A114,BASE.!$A$1:$T$878,15,FALSE)</f>
        <v>225569454- 225517112</v>
      </c>
      <c r="P114" s="124" t="str">
        <f>VLOOKUP(A114,BASE.!$A$1:$T$878,16,FALSE)</f>
        <v>cormetoficinalegal@gmail.com</v>
      </c>
      <c r="Q114" s="185">
        <f>VLOOKUP(A114,BASE.!$A$1:$T$878,17,FALSE)</f>
        <v>0</v>
      </c>
      <c r="R114" s="124">
        <f>VLOOKUP(A114,BASE.!$A$1:$T$878,18,FALSE)</f>
        <v>93401</v>
      </c>
      <c r="S114" s="124" t="str">
        <f>VLOOKUP(A114,BASE.!$A$1:$T$878,19,FALSE)</f>
        <v xml:space="preserve">Se acompaña certificado financiero de la Institución, correspondiente a antecedentes del año 2019 aprobado por el Sub Depto Supervisión Financiera. </v>
      </c>
      <c r="T114" s="182">
        <f>VLOOKUP(A114,BASE.!$A$1:$T$878,20,FALSE)</f>
        <v>37970</v>
      </c>
      <c r="U114" s="124">
        <v>2450</v>
      </c>
      <c r="V114" s="181">
        <v>0</v>
      </c>
      <c r="W114" s="181">
        <v>11679886</v>
      </c>
      <c r="X114" s="183">
        <v>44255</v>
      </c>
      <c r="Y114" s="166" t="s">
        <v>7879</v>
      </c>
      <c r="Z114" s="166" t="s">
        <v>7880</v>
      </c>
      <c r="AA114" s="124" t="s">
        <v>7913</v>
      </c>
    </row>
    <row r="115" spans="1:27" x14ac:dyDescent="0.2">
      <c r="A115" s="124">
        <v>2450</v>
      </c>
      <c r="B115" s="124" t="s">
        <v>8273</v>
      </c>
      <c r="C115" s="185">
        <v>700028100</v>
      </c>
      <c r="D115" s="124" t="str">
        <f>VLOOKUP(A115,BASE.!$A$1:$T$878,4,FALSE)</f>
        <v>Corporación de Derecho Privado</v>
      </c>
      <c r="E115" s="124" t="str">
        <f>VLOOKUP(A115,BASE.!$A$1:$T$878,5,FALSE)</f>
        <v>Otorgada por Decreto Supremo N° 2929, de 15 de septiembre de 1996, por el Ministerio de Justicia.</v>
      </c>
      <c r="F115" s="124" t="str">
        <f>VLOOKUP(A115,BASE.!$A$1:$T$878,6,FALSE)</f>
        <v>Certificado de Vigencia Folio N° 50035513600, de 09 de noviembre de 2020, del Servicio de Registro Civil e Identificación</v>
      </c>
      <c r="G115" s="124" t="str">
        <f>VLOOKUP(A115,BASE.!$A$1:$T$878,7,FALSE)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5" s="124" t="str">
        <f>VLOOKUP(A115,BASE.!$A$1:$T$878,8,FALSE)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v>
      </c>
      <c r="I115" s="124" t="str">
        <f>VLOOKUP(A115,BASE.!$A$1:$T$878,9,FALSE)</f>
        <v>Un año en sus cargos.</v>
      </c>
      <c r="J115" s="124" t="str">
        <f>VLOOKUP(A115,BASE.!$A$1:$T$878,10,FALSE)</f>
        <v>15 de mayo de 2019 a 15 de mayo de 2020. Se acompaña 
Ley N° 21239, que prorroga mandato de directorios por tiempos de pandemia</v>
      </c>
      <c r="K115" s="124" t="str">
        <f>VLOOKUP(A115,BASE.!$A$1:$T$878,11,FALSE)</f>
        <v xml:space="preserve">Presidente: Obispo (H) Neftalí Aravena Bravo,
Poder: Superintendente Distrito Concepción: Olga Romero Sanzana, 
</v>
      </c>
      <c r="L115" s="124" t="str">
        <f>VLOOKUP(A115,BASE.!$A$1:$T$878,12,FALSE)</f>
        <v xml:space="preserve">Sargento Aldea N° 1041, comuna de Santiago, Región Metropolitana
</v>
      </c>
      <c r="M115" s="124" t="str">
        <f>VLOOKUP(A115,BASE.!$A$1:$T$878,13,FALSE)</f>
        <v>XIII</v>
      </c>
      <c r="N115" s="124" t="str">
        <f>VLOOKUP(A115,BASE.!$A$1:$T$878,14,FALSE)</f>
        <v>Santiago</v>
      </c>
      <c r="O115" s="124" t="str">
        <f>VLOOKUP(A115,BASE.!$A$1:$T$878,15,FALSE)</f>
        <v>225569454- 225517112</v>
      </c>
      <c r="P115" s="124" t="str">
        <f>VLOOKUP(A115,BASE.!$A$1:$T$878,16,FALSE)</f>
        <v>cormetoficinalegal@gmail.com</v>
      </c>
      <c r="Q115" s="185">
        <f>VLOOKUP(A115,BASE.!$A$1:$T$878,17,FALSE)</f>
        <v>0</v>
      </c>
      <c r="R115" s="124">
        <f>VLOOKUP(A115,BASE.!$A$1:$T$878,18,FALSE)</f>
        <v>93401</v>
      </c>
      <c r="S115" s="124" t="str">
        <f>VLOOKUP(A115,BASE.!$A$1:$T$878,19,FALSE)</f>
        <v xml:space="preserve">Se acompaña certificado financiero de la Institución, correspondiente a antecedentes del año 2019 aprobado por el Sub Depto Supervisión Financiera. </v>
      </c>
      <c r="T115" s="182">
        <f>VLOOKUP(A115,BASE.!$A$1:$T$878,20,FALSE)</f>
        <v>37970</v>
      </c>
      <c r="U115" s="124">
        <v>2450</v>
      </c>
      <c r="V115" s="181">
        <v>35070298</v>
      </c>
      <c r="W115" s="181">
        <v>68631820</v>
      </c>
      <c r="X115" s="183">
        <v>44255</v>
      </c>
      <c r="Y115" s="166" t="s">
        <v>7879</v>
      </c>
      <c r="Z115" s="166" t="s">
        <v>7880</v>
      </c>
      <c r="AA115" s="124" t="s">
        <v>7958</v>
      </c>
    </row>
    <row r="116" spans="1:27" x14ac:dyDescent="0.2">
      <c r="A116" s="124">
        <v>2550</v>
      </c>
      <c r="B116" s="124" t="s">
        <v>8274</v>
      </c>
      <c r="C116" s="185">
        <v>708781002</v>
      </c>
      <c r="D116" s="124" t="str">
        <f>VLOOKUP(A116,BASE.!$A$1:$T$878,4,FALSE)</f>
        <v>Corporación de Derecho Privado.</v>
      </c>
      <c r="E116" s="124" t="str">
        <f>VLOOKUP(A116,BASE.!$A$1:$T$878,5,FALSE)</f>
        <v xml:space="preserve">Decreto Supremo Nº 1226, de  7 de septiembre de 1981, del Ministerio de Justicia. </v>
      </c>
      <c r="F116" s="124" t="str">
        <f>VLOOKUP(A116,BASE.!$A$1:$T$878,6,FALSE)</f>
        <v>Certificado de Vigencia, Folio Nº 500354573727, emitido con fecha 06 de noviembre de 2020, por el Servicio de Registro Civil e Identificación.</v>
      </c>
      <c r="G116" s="124" t="str">
        <f>VLOOKUP(A116,BASE.!$A$1:$T$878,7,FALSE)</f>
        <v>Administrar y operar servicios en las áreas de educación, salud y atención de menores que haya tomado a su cargo la I. Municipalidad de Conchalí, adoptando las medidas necesarias para su dotación, ampliación y perfeccionamiento.</v>
      </c>
      <c r="H116" s="124" t="str">
        <f>VLOOKUP(A116,BASE.!$A$1:$T$878,8,FALSE)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16" s="124" t="str">
        <f>VLOOKUP(A116,BASE.!$A$1:$T$878,9,FALSE)</f>
        <v xml:space="preserve">Dos años en sus cargos.
</v>
      </c>
      <c r="J116" s="124" t="str">
        <f>VLOOKUP(A116,BASE.!$A$1:$T$878,10,FALSE)</f>
        <v>14-03-2019 según consta en Certificado de persona jurídica sin fines de lucro, Folio Nº 50035457050, emitido con fecha 06 de noviembre de 2020</v>
      </c>
      <c r="K116" s="124" t="str">
        <f>VLOOKUP(A116,BASE.!$A$1:$T$878,11,FALSE)</f>
        <v xml:space="preserve">Presidente: Rene de La Vega Fuentes, 
Secretaria General: Tania Alejandra Alvarado Sotomayor
</v>
      </c>
      <c r="L116" s="124" t="str">
        <f>VLOOKUP(A116,BASE.!$A$1:$T$878,12,FALSE)</f>
        <v xml:space="preserve">Avda. Guanaco N° 2531, Recoleta, Región Metropolitana
</v>
      </c>
      <c r="M116" s="124" t="str">
        <f>VLOOKUP(A116,BASE.!$A$1:$T$878,13,FALSE)</f>
        <v>XIII</v>
      </c>
      <c r="N116" s="124" t="str">
        <f>VLOOKUP(A116,BASE.!$A$1:$T$878,14,FALSE)</f>
        <v>Recoleta</v>
      </c>
      <c r="O116" s="124" t="str">
        <f>VLOOKUP(A116,BASE.!$A$1:$T$878,15,FALSE)</f>
        <v>Fono: 7307900-7307902,</v>
      </c>
      <c r="P116" s="124" t="str">
        <f>VLOOKUP(A116,BASE.!$A$1:$T$878,16,FALSE)</f>
        <v xml:space="preserve"> coresam@gmail.com</v>
      </c>
      <c r="Q116" s="185">
        <f>VLOOKUP(A116,BASE.!$A$1:$T$878,17,FALSE)</f>
        <v>0</v>
      </c>
      <c r="R116" s="124">
        <f>VLOOKUP(A116,BASE.!$A$1:$T$878,18,FALSE)</f>
        <v>93101</v>
      </c>
      <c r="S116" s="124" t="str">
        <f>VLOOKUP(A116,BASE.!$A$1:$T$878,19,FALSE)</f>
        <v>Se acompaña Certificado de Antecedentes Financieros de la Institución, correspondiente  al año 2019 remitidos ara aprobación del Subdepartamento de Supervisión Financiera</v>
      </c>
      <c r="T116" s="182">
        <f>VLOOKUP(A116,BASE.!$A$1:$T$878,20,FALSE)</f>
        <v>37970</v>
      </c>
      <c r="U116" s="124">
        <v>2550</v>
      </c>
      <c r="V116" s="181">
        <v>23580872</v>
      </c>
      <c r="W116" s="181">
        <v>41714293</v>
      </c>
      <c r="X116" s="183">
        <v>44255</v>
      </c>
      <c r="Y116" s="166" t="s">
        <v>7879</v>
      </c>
      <c r="Z116" s="166" t="s">
        <v>7880</v>
      </c>
      <c r="AA116" s="124" t="s">
        <v>7959</v>
      </c>
    </row>
    <row r="117" spans="1:27" x14ac:dyDescent="0.2">
      <c r="A117" s="124">
        <v>2550</v>
      </c>
      <c r="B117" s="124" t="s">
        <v>8274</v>
      </c>
      <c r="C117" s="185">
        <v>708781002</v>
      </c>
      <c r="D117" s="124" t="str">
        <f>VLOOKUP(A117,BASE.!$A$1:$T$878,4,FALSE)</f>
        <v>Corporación de Derecho Privado.</v>
      </c>
      <c r="E117" s="124" t="str">
        <f>VLOOKUP(A117,BASE.!$A$1:$T$878,5,FALSE)</f>
        <v xml:space="preserve">Decreto Supremo Nº 1226, de  7 de septiembre de 1981, del Ministerio de Justicia. </v>
      </c>
      <c r="F117" s="124" t="str">
        <f>VLOOKUP(A117,BASE.!$A$1:$T$878,6,FALSE)</f>
        <v>Certificado de Vigencia, Folio Nº 500354573727, emitido con fecha 06 de noviembre de 2020, por el Servicio de Registro Civil e Identificación.</v>
      </c>
      <c r="G117" s="124" t="str">
        <f>VLOOKUP(A117,BASE.!$A$1:$T$878,7,FALSE)</f>
        <v>Administrar y operar servicios en las áreas de educación, salud y atención de menores que haya tomado a su cargo la I. Municipalidad de Conchalí, adoptando las medidas necesarias para su dotación, ampliación y perfeccionamiento.</v>
      </c>
      <c r="H117" s="124" t="str">
        <f>VLOOKUP(A117,BASE.!$A$1:$T$878,8,FALSE)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17" s="124" t="str">
        <f>VLOOKUP(A117,BASE.!$A$1:$T$878,9,FALSE)</f>
        <v xml:space="preserve">Dos años en sus cargos.
</v>
      </c>
      <c r="J117" s="124" t="str">
        <f>VLOOKUP(A117,BASE.!$A$1:$T$878,10,FALSE)</f>
        <v>14-03-2019 según consta en Certificado de persona jurídica sin fines de lucro, Folio Nº 50035457050, emitido con fecha 06 de noviembre de 2020</v>
      </c>
      <c r="K117" s="124" t="str">
        <f>VLOOKUP(A117,BASE.!$A$1:$T$878,11,FALSE)</f>
        <v xml:space="preserve">Presidente: Rene de La Vega Fuentes, 
Secretaria General: Tania Alejandra Alvarado Sotomayor
</v>
      </c>
      <c r="L117" s="124" t="str">
        <f>VLOOKUP(A117,BASE.!$A$1:$T$878,12,FALSE)</f>
        <v xml:space="preserve">Avda. Guanaco N° 2531, Recoleta, Región Metropolitana
</v>
      </c>
      <c r="M117" s="124" t="str">
        <f>VLOOKUP(A117,BASE.!$A$1:$T$878,13,FALSE)</f>
        <v>XIII</v>
      </c>
      <c r="N117" s="124" t="str">
        <f>VLOOKUP(A117,BASE.!$A$1:$T$878,14,FALSE)</f>
        <v>Recoleta</v>
      </c>
      <c r="O117" s="124" t="str">
        <f>VLOOKUP(A117,BASE.!$A$1:$T$878,15,FALSE)</f>
        <v>Fono: 7307900-7307902,</v>
      </c>
      <c r="P117" s="124" t="str">
        <f>VLOOKUP(A117,BASE.!$A$1:$T$878,16,FALSE)</f>
        <v xml:space="preserve"> coresam@gmail.com</v>
      </c>
      <c r="Q117" s="185">
        <f>VLOOKUP(A117,BASE.!$A$1:$T$878,17,FALSE)</f>
        <v>0</v>
      </c>
      <c r="R117" s="124">
        <f>VLOOKUP(A117,BASE.!$A$1:$T$878,18,FALSE)</f>
        <v>93101</v>
      </c>
      <c r="S117" s="124" t="str">
        <f>VLOOKUP(A117,BASE.!$A$1:$T$878,19,FALSE)</f>
        <v>Se acompaña Certificado de Antecedentes Financieros de la Institución, correspondiente  al año 2019 remitidos ara aprobación del Subdepartamento de Supervisión Financiera</v>
      </c>
      <c r="T117" s="182">
        <f>VLOOKUP(A117,BASE.!$A$1:$T$878,20,FALSE)</f>
        <v>37970</v>
      </c>
      <c r="U117" s="124">
        <v>2550</v>
      </c>
      <c r="V117" s="181">
        <v>8176932</v>
      </c>
      <c r="W117" s="181">
        <v>16193532</v>
      </c>
      <c r="X117" s="183">
        <v>44255</v>
      </c>
      <c r="Y117" s="166" t="s">
        <v>7879</v>
      </c>
      <c r="Z117" s="166" t="s">
        <v>7880</v>
      </c>
      <c r="AA117" s="124" t="s">
        <v>250</v>
      </c>
    </row>
    <row r="118" spans="1:27" x14ac:dyDescent="0.2">
      <c r="A118" s="124">
        <v>3200</v>
      </c>
      <c r="B118" s="124" t="s">
        <v>8275</v>
      </c>
      <c r="C118" s="185">
        <v>709963007</v>
      </c>
      <c r="D118" s="124" t="str">
        <f>VLOOKUP(A118,BASE.!$A$1:$T$878,4,FALSE)</f>
        <v>70.996.300-7</v>
      </c>
      <c r="E118" s="124" t="str">
        <f>VLOOKUP(A118,BASE.!$A$1:$T$878,5,FALSE)</f>
        <v>Decreto Supremo N° 10, de 5 de enero de 1982, del Ministerio de Justicia.</v>
      </c>
      <c r="F118" s="124" t="str">
        <f>VLOOKUP(A118,BASE.!$A$1:$T$878,6,FALSE)</f>
        <v>Certificado de Vigencia de Persona Jurídica sin Fines de Lucro, folio N° 500355812467, de fecha 12 de noviembre de 2020, emitido por el Servicio de Registro Civil e Identificación.</v>
      </c>
      <c r="G118" s="124" t="str">
        <f>VLOOKUP(A118,BASE.!$A$1:$T$878,7,FALSE)</f>
        <v>Asistencia, protección, orientación, capacitación y rehabilitación de menores en situación irregular y/o con desajustes conductuales.</v>
      </c>
      <c r="H118" s="124" t="str">
        <f>VLOOKUP(A118,BASE.!$A$1:$T$878,8,FALSE)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8" s="124" t="str">
        <f>VLOOKUP(A118,BASE.!$A$1:$T$878,9,FALSE)</f>
        <v xml:space="preserve">Anual. Reelección indefinida.
</v>
      </c>
      <c r="J118" s="124" t="str">
        <f>VLOOKUP(A118,BASE.!$A$1:$T$878,10,FALSE)</f>
        <v>Directorio elegido con fecha 30 de abril de 2020, que durará por todo el presente año.</v>
      </c>
      <c r="K118" s="124" t="str">
        <f>VLOOKUP(A118,BASE.!$A$1:$T$878,11,FALSE)</f>
        <v xml:space="preserve">Presidenta: Josefina Andrea Riveaux García Huidobro, 
Directora Ejecutiva: Bernardita García – Huidobro Catalan, 
Sub Directora Ejecutiva: Karina Rojas Arancibia
</v>
      </c>
      <c r="L118" s="124" t="str">
        <f>VLOOKUP(A118,BASE.!$A$1:$T$878,12,FALSE)</f>
        <v xml:space="preserve">Los Cerezos N° 91, comuna de Ñuñoa, Región Metropolitana.
</v>
      </c>
      <c r="M118" s="124" t="str">
        <f>VLOOKUP(A118,BASE.!$A$1:$T$878,13,FALSE)</f>
        <v>XIII</v>
      </c>
      <c r="N118" s="124" t="str">
        <f>VLOOKUP(A118,BASE.!$A$1:$T$878,14,FALSE)</f>
        <v xml:space="preserve"> Ñuñoa</v>
      </c>
      <c r="O118" s="124">
        <f>VLOOKUP(A118,BASE.!$A$1:$T$878,15,FALSE)</f>
        <v>0</v>
      </c>
      <c r="P118" s="124" t="str">
        <f>VLOOKUP(A118,BASE.!$A$1:$T$878,16,FALSE)</f>
        <v xml:space="preserve">promesidireccion@gmail.com
dierccion@promesi.cl
</v>
      </c>
      <c r="Q118" s="185">
        <f>VLOOKUP(A118,BASE.!$A$1:$T$878,17,FALSE)</f>
        <v>0</v>
      </c>
      <c r="R118" s="124" t="str">
        <f>VLOOKUP(A118,BASE.!$A$1:$T$878,18,FALSE)</f>
        <v>93401: Instituciones de Asistencia Social</v>
      </c>
      <c r="S118" s="124" t="str">
        <f>VLOOKUP(A118,BASE.!$A$1:$T$878,19,FALSE)</f>
        <v>Se acompaña Certificado financiero correspondiente al año 2019,  aprobados por el Sub Departamento de Supervisión Financiera Nacional</v>
      </c>
      <c r="T118" s="182">
        <f>VLOOKUP(A118,BASE.!$A$1:$T$878,20,FALSE)</f>
        <v>37970</v>
      </c>
      <c r="U118" s="124">
        <v>3200</v>
      </c>
      <c r="V118" s="181">
        <v>0</v>
      </c>
      <c r="W118" s="181">
        <v>0</v>
      </c>
      <c r="X118" s="183">
        <v>44255</v>
      </c>
      <c r="Y118" s="166" t="s">
        <v>7879</v>
      </c>
      <c r="Z118" s="166" t="s">
        <v>7880</v>
      </c>
      <c r="AA118" s="124" t="s">
        <v>7942</v>
      </c>
    </row>
    <row r="119" spans="1:27" x14ac:dyDescent="0.2">
      <c r="A119" s="124">
        <v>3200</v>
      </c>
      <c r="B119" s="124" t="s">
        <v>8275</v>
      </c>
      <c r="C119" s="185">
        <v>709963007</v>
      </c>
      <c r="D119" s="124" t="str">
        <f>VLOOKUP(A119,BASE.!$A$1:$T$878,4,FALSE)</f>
        <v>70.996.300-7</v>
      </c>
      <c r="E119" s="124" t="str">
        <f>VLOOKUP(A119,BASE.!$A$1:$T$878,5,FALSE)</f>
        <v>Decreto Supremo N° 10, de 5 de enero de 1982, del Ministerio de Justicia.</v>
      </c>
      <c r="F119" s="124" t="str">
        <f>VLOOKUP(A119,BASE.!$A$1:$T$878,6,FALSE)</f>
        <v>Certificado de Vigencia de Persona Jurídica sin Fines de Lucro, folio N° 500355812467, de fecha 12 de noviembre de 2020, emitido por el Servicio de Registro Civil e Identificación.</v>
      </c>
      <c r="G119" s="124" t="str">
        <f>VLOOKUP(A119,BASE.!$A$1:$T$878,7,FALSE)</f>
        <v>Asistencia, protección, orientación, capacitación y rehabilitación de menores en situación irregular y/o con desajustes conductuales.</v>
      </c>
      <c r="H119" s="124" t="str">
        <f>VLOOKUP(A119,BASE.!$A$1:$T$878,8,FALSE)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9" s="124" t="str">
        <f>VLOOKUP(A119,BASE.!$A$1:$T$878,9,FALSE)</f>
        <v xml:space="preserve">Anual. Reelección indefinida.
</v>
      </c>
      <c r="J119" s="124" t="str">
        <f>VLOOKUP(A119,BASE.!$A$1:$T$878,10,FALSE)</f>
        <v>Directorio elegido con fecha 30 de abril de 2020, que durará por todo el presente año.</v>
      </c>
      <c r="K119" s="124" t="str">
        <f>VLOOKUP(A119,BASE.!$A$1:$T$878,11,FALSE)</f>
        <v xml:space="preserve">Presidenta: Josefina Andrea Riveaux García Huidobro, 
Directora Ejecutiva: Bernardita García – Huidobro Catalan, 
Sub Directora Ejecutiva: Karina Rojas Arancibia
</v>
      </c>
      <c r="L119" s="124" t="str">
        <f>VLOOKUP(A119,BASE.!$A$1:$T$878,12,FALSE)</f>
        <v xml:space="preserve">Los Cerezos N° 91, comuna de Ñuñoa, Región Metropolitana.
</v>
      </c>
      <c r="M119" s="124" t="str">
        <f>VLOOKUP(A119,BASE.!$A$1:$T$878,13,FALSE)</f>
        <v>XIII</v>
      </c>
      <c r="N119" s="124" t="str">
        <f>VLOOKUP(A119,BASE.!$A$1:$T$878,14,FALSE)</f>
        <v xml:space="preserve"> Ñuñoa</v>
      </c>
      <c r="O119" s="124">
        <f>VLOOKUP(A119,BASE.!$A$1:$T$878,15,FALSE)</f>
        <v>0</v>
      </c>
      <c r="P119" s="124" t="str">
        <f>VLOOKUP(A119,BASE.!$A$1:$T$878,16,FALSE)</f>
        <v xml:space="preserve">promesidireccion@gmail.com
dierccion@promesi.cl
</v>
      </c>
      <c r="Q119" s="185">
        <f>VLOOKUP(A119,BASE.!$A$1:$T$878,17,FALSE)</f>
        <v>0</v>
      </c>
      <c r="R119" s="124" t="str">
        <f>VLOOKUP(A119,BASE.!$A$1:$T$878,18,FALSE)</f>
        <v>93401: Instituciones de Asistencia Social</v>
      </c>
      <c r="S119" s="124" t="str">
        <f>VLOOKUP(A119,BASE.!$A$1:$T$878,19,FALSE)</f>
        <v>Se acompaña Certificado financiero correspondiente al año 2019,  aprobados por el Sub Departamento de Supervisión Financiera Nacional</v>
      </c>
      <c r="T119" s="182">
        <f>VLOOKUP(A119,BASE.!$A$1:$T$878,20,FALSE)</f>
        <v>37970</v>
      </c>
      <c r="U119" s="124">
        <v>3200</v>
      </c>
      <c r="V119" s="181">
        <v>10760174</v>
      </c>
      <c r="W119" s="181">
        <v>23545185</v>
      </c>
      <c r="X119" s="183">
        <v>44255</v>
      </c>
      <c r="Y119" s="166" t="s">
        <v>7879</v>
      </c>
      <c r="Z119" s="166" t="s">
        <v>7880</v>
      </c>
      <c r="AA119" s="124" t="s">
        <v>7960</v>
      </c>
    </row>
    <row r="120" spans="1:27" x14ac:dyDescent="0.2">
      <c r="A120" s="124">
        <v>3200</v>
      </c>
      <c r="B120" s="124" t="s">
        <v>8275</v>
      </c>
      <c r="C120" s="185">
        <v>709963007</v>
      </c>
      <c r="D120" s="124" t="str">
        <f>VLOOKUP(A120,BASE.!$A$1:$T$878,4,FALSE)</f>
        <v>70.996.300-7</v>
      </c>
      <c r="E120" s="124" t="str">
        <f>VLOOKUP(A120,BASE.!$A$1:$T$878,5,FALSE)</f>
        <v>Decreto Supremo N° 10, de 5 de enero de 1982, del Ministerio de Justicia.</v>
      </c>
      <c r="F120" s="124" t="str">
        <f>VLOOKUP(A120,BASE.!$A$1:$T$878,6,FALSE)</f>
        <v>Certificado de Vigencia de Persona Jurídica sin Fines de Lucro, folio N° 500355812467, de fecha 12 de noviembre de 2020, emitido por el Servicio de Registro Civil e Identificación.</v>
      </c>
      <c r="G120" s="124" t="str">
        <f>VLOOKUP(A120,BASE.!$A$1:$T$878,7,FALSE)</f>
        <v>Asistencia, protección, orientación, capacitación y rehabilitación de menores en situación irregular y/o con desajustes conductuales.</v>
      </c>
      <c r="H120" s="124" t="str">
        <f>VLOOKUP(A120,BASE.!$A$1:$T$878,8,FALSE)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20" s="124" t="str">
        <f>VLOOKUP(A120,BASE.!$A$1:$T$878,9,FALSE)</f>
        <v xml:space="preserve">Anual. Reelección indefinida.
</v>
      </c>
      <c r="J120" s="124" t="str">
        <f>VLOOKUP(A120,BASE.!$A$1:$T$878,10,FALSE)</f>
        <v>Directorio elegido con fecha 30 de abril de 2020, que durará por todo el presente año.</v>
      </c>
      <c r="K120" s="124" t="str">
        <f>VLOOKUP(A120,BASE.!$A$1:$T$878,11,FALSE)</f>
        <v xml:space="preserve">Presidenta: Josefina Andrea Riveaux García Huidobro, 
Directora Ejecutiva: Bernardita García – Huidobro Catalan, 
Sub Directora Ejecutiva: Karina Rojas Arancibia
</v>
      </c>
      <c r="L120" s="124" t="str">
        <f>VLOOKUP(A120,BASE.!$A$1:$T$878,12,FALSE)</f>
        <v xml:space="preserve">Los Cerezos N° 91, comuna de Ñuñoa, Región Metropolitana.
</v>
      </c>
      <c r="M120" s="124" t="str">
        <f>VLOOKUP(A120,BASE.!$A$1:$T$878,13,FALSE)</f>
        <v>XIII</v>
      </c>
      <c r="N120" s="124" t="str">
        <f>VLOOKUP(A120,BASE.!$A$1:$T$878,14,FALSE)</f>
        <v xml:space="preserve"> Ñuñoa</v>
      </c>
      <c r="O120" s="124">
        <f>VLOOKUP(A120,BASE.!$A$1:$T$878,15,FALSE)</f>
        <v>0</v>
      </c>
      <c r="P120" s="124" t="str">
        <f>VLOOKUP(A120,BASE.!$A$1:$T$878,16,FALSE)</f>
        <v xml:space="preserve">promesidireccion@gmail.com
dierccion@promesi.cl
</v>
      </c>
      <c r="Q120" s="185">
        <f>VLOOKUP(A120,BASE.!$A$1:$T$878,17,FALSE)</f>
        <v>0</v>
      </c>
      <c r="R120" s="124" t="str">
        <f>VLOOKUP(A120,BASE.!$A$1:$T$878,18,FALSE)</f>
        <v>93401: Instituciones de Asistencia Social</v>
      </c>
      <c r="S120" s="124" t="str">
        <f>VLOOKUP(A120,BASE.!$A$1:$T$878,19,FALSE)</f>
        <v>Se acompaña Certificado financiero correspondiente al año 2019,  aprobados por el Sub Departamento de Supervisión Financiera Nacional</v>
      </c>
      <c r="T120" s="182">
        <f>VLOOKUP(A120,BASE.!$A$1:$T$878,20,FALSE)</f>
        <v>37970</v>
      </c>
      <c r="U120" s="124">
        <v>3200</v>
      </c>
      <c r="V120" s="181">
        <v>11319094</v>
      </c>
      <c r="W120" s="181">
        <v>22443032</v>
      </c>
      <c r="X120" s="183">
        <v>44255</v>
      </c>
      <c r="Y120" s="166" t="s">
        <v>7879</v>
      </c>
      <c r="Z120" s="166" t="s">
        <v>7880</v>
      </c>
      <c r="AA120" s="124" t="s">
        <v>7946</v>
      </c>
    </row>
    <row r="121" spans="1:27" x14ac:dyDescent="0.2">
      <c r="A121" s="124">
        <v>3200</v>
      </c>
      <c r="B121" s="124" t="s">
        <v>8275</v>
      </c>
      <c r="C121" s="185">
        <v>709963007</v>
      </c>
      <c r="D121" s="124" t="str">
        <f>VLOOKUP(A121,BASE.!$A$1:$T$878,4,FALSE)</f>
        <v>70.996.300-7</v>
      </c>
      <c r="E121" s="124" t="str">
        <f>VLOOKUP(A121,BASE.!$A$1:$T$878,5,FALSE)</f>
        <v>Decreto Supremo N° 10, de 5 de enero de 1982, del Ministerio de Justicia.</v>
      </c>
      <c r="F121" s="124" t="str">
        <f>VLOOKUP(A121,BASE.!$A$1:$T$878,6,FALSE)</f>
        <v>Certificado de Vigencia de Persona Jurídica sin Fines de Lucro, folio N° 500355812467, de fecha 12 de noviembre de 2020, emitido por el Servicio de Registro Civil e Identificación.</v>
      </c>
      <c r="G121" s="124" t="str">
        <f>VLOOKUP(A121,BASE.!$A$1:$T$878,7,FALSE)</f>
        <v>Asistencia, protección, orientación, capacitación y rehabilitación de menores en situación irregular y/o con desajustes conductuales.</v>
      </c>
      <c r="H121" s="124" t="str">
        <f>VLOOKUP(A121,BASE.!$A$1:$T$878,8,FALSE)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21" s="124" t="str">
        <f>VLOOKUP(A121,BASE.!$A$1:$T$878,9,FALSE)</f>
        <v xml:space="preserve">Anual. Reelección indefinida.
</v>
      </c>
      <c r="J121" s="124" t="str">
        <f>VLOOKUP(A121,BASE.!$A$1:$T$878,10,FALSE)</f>
        <v>Directorio elegido con fecha 30 de abril de 2020, que durará por todo el presente año.</v>
      </c>
      <c r="K121" s="124" t="str">
        <f>VLOOKUP(A121,BASE.!$A$1:$T$878,11,FALSE)</f>
        <v xml:space="preserve">Presidenta: Josefina Andrea Riveaux García Huidobro, 
Directora Ejecutiva: Bernardita García – Huidobro Catalan, 
Sub Directora Ejecutiva: Karina Rojas Arancibia
</v>
      </c>
      <c r="L121" s="124" t="str">
        <f>VLOOKUP(A121,BASE.!$A$1:$T$878,12,FALSE)</f>
        <v xml:space="preserve">Los Cerezos N° 91, comuna de Ñuñoa, Región Metropolitana.
</v>
      </c>
      <c r="M121" s="124" t="str">
        <f>VLOOKUP(A121,BASE.!$A$1:$T$878,13,FALSE)</f>
        <v>XIII</v>
      </c>
      <c r="N121" s="124" t="str">
        <f>VLOOKUP(A121,BASE.!$A$1:$T$878,14,FALSE)</f>
        <v xml:space="preserve"> Ñuñoa</v>
      </c>
      <c r="O121" s="124">
        <f>VLOOKUP(A121,BASE.!$A$1:$T$878,15,FALSE)</f>
        <v>0</v>
      </c>
      <c r="P121" s="124" t="str">
        <f>VLOOKUP(A121,BASE.!$A$1:$T$878,16,FALSE)</f>
        <v xml:space="preserve">promesidireccion@gmail.com
dierccion@promesi.cl
</v>
      </c>
      <c r="Q121" s="185">
        <f>VLOOKUP(A121,BASE.!$A$1:$T$878,17,FALSE)</f>
        <v>0</v>
      </c>
      <c r="R121" s="124" t="str">
        <f>VLOOKUP(A121,BASE.!$A$1:$T$878,18,FALSE)</f>
        <v>93401: Instituciones de Asistencia Social</v>
      </c>
      <c r="S121" s="124" t="str">
        <f>VLOOKUP(A121,BASE.!$A$1:$T$878,19,FALSE)</f>
        <v>Se acompaña Certificado financiero correspondiente al año 2019,  aprobados por el Sub Departamento de Supervisión Financiera Nacional</v>
      </c>
      <c r="T121" s="182">
        <f>VLOOKUP(A121,BASE.!$A$1:$T$878,20,FALSE)</f>
        <v>37970</v>
      </c>
      <c r="U121" s="124">
        <v>3200</v>
      </c>
      <c r="V121" s="181">
        <v>10438303</v>
      </c>
      <c r="W121" s="181">
        <v>21235025</v>
      </c>
      <c r="X121" s="183">
        <v>44255</v>
      </c>
      <c r="Y121" s="166" t="s">
        <v>7879</v>
      </c>
      <c r="Z121" s="166" t="s">
        <v>7880</v>
      </c>
      <c r="AA121" s="124" t="s">
        <v>7961</v>
      </c>
    </row>
    <row r="122" spans="1:27" x14ac:dyDescent="0.2">
      <c r="A122" s="124">
        <v>3200</v>
      </c>
      <c r="B122" s="124" t="s">
        <v>8275</v>
      </c>
      <c r="C122" s="185">
        <v>709963007</v>
      </c>
      <c r="D122" s="124" t="str">
        <f>VLOOKUP(A122,BASE.!$A$1:$T$878,4,FALSE)</f>
        <v>70.996.300-7</v>
      </c>
      <c r="E122" s="124" t="str">
        <f>VLOOKUP(A122,BASE.!$A$1:$T$878,5,FALSE)</f>
        <v>Decreto Supremo N° 10, de 5 de enero de 1982, del Ministerio de Justicia.</v>
      </c>
      <c r="F122" s="124" t="str">
        <f>VLOOKUP(A122,BASE.!$A$1:$T$878,6,FALSE)</f>
        <v>Certificado de Vigencia de Persona Jurídica sin Fines de Lucro, folio N° 500355812467, de fecha 12 de noviembre de 2020, emitido por el Servicio de Registro Civil e Identificación.</v>
      </c>
      <c r="G122" s="124" t="str">
        <f>VLOOKUP(A122,BASE.!$A$1:$T$878,7,FALSE)</f>
        <v>Asistencia, protección, orientación, capacitación y rehabilitación de menores en situación irregular y/o con desajustes conductuales.</v>
      </c>
      <c r="H122" s="124" t="str">
        <f>VLOOKUP(A122,BASE.!$A$1:$T$878,8,FALSE)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22" s="124" t="str">
        <f>VLOOKUP(A122,BASE.!$A$1:$T$878,9,FALSE)</f>
        <v xml:space="preserve">Anual. Reelección indefinida.
</v>
      </c>
      <c r="J122" s="124" t="str">
        <f>VLOOKUP(A122,BASE.!$A$1:$T$878,10,FALSE)</f>
        <v>Directorio elegido con fecha 30 de abril de 2020, que durará por todo el presente año.</v>
      </c>
      <c r="K122" s="124" t="str">
        <f>VLOOKUP(A122,BASE.!$A$1:$T$878,11,FALSE)</f>
        <v xml:space="preserve">Presidenta: Josefina Andrea Riveaux García Huidobro, 
Directora Ejecutiva: Bernardita García – Huidobro Catalan, 
Sub Directora Ejecutiva: Karina Rojas Arancibia
</v>
      </c>
      <c r="L122" s="124" t="str">
        <f>VLOOKUP(A122,BASE.!$A$1:$T$878,12,FALSE)</f>
        <v xml:space="preserve">Los Cerezos N° 91, comuna de Ñuñoa, Región Metropolitana.
</v>
      </c>
      <c r="M122" s="124" t="str">
        <f>VLOOKUP(A122,BASE.!$A$1:$T$878,13,FALSE)</f>
        <v>XIII</v>
      </c>
      <c r="N122" s="124" t="str">
        <f>VLOOKUP(A122,BASE.!$A$1:$T$878,14,FALSE)</f>
        <v xml:space="preserve"> Ñuñoa</v>
      </c>
      <c r="O122" s="124">
        <f>VLOOKUP(A122,BASE.!$A$1:$T$878,15,FALSE)</f>
        <v>0</v>
      </c>
      <c r="P122" s="124" t="str">
        <f>VLOOKUP(A122,BASE.!$A$1:$T$878,16,FALSE)</f>
        <v xml:space="preserve">promesidireccion@gmail.com
dierccion@promesi.cl
</v>
      </c>
      <c r="Q122" s="185">
        <f>VLOOKUP(A122,BASE.!$A$1:$T$878,17,FALSE)</f>
        <v>0</v>
      </c>
      <c r="R122" s="124" t="str">
        <f>VLOOKUP(A122,BASE.!$A$1:$T$878,18,FALSE)</f>
        <v>93401: Instituciones de Asistencia Social</v>
      </c>
      <c r="S122" s="124" t="str">
        <f>VLOOKUP(A122,BASE.!$A$1:$T$878,19,FALSE)</f>
        <v>Se acompaña Certificado financiero correspondiente al año 2019,  aprobados por el Sub Departamento de Supervisión Financiera Nacional</v>
      </c>
      <c r="T122" s="182">
        <f>VLOOKUP(A122,BASE.!$A$1:$T$878,20,FALSE)</f>
        <v>37970</v>
      </c>
      <c r="U122" s="124">
        <v>3200</v>
      </c>
      <c r="V122" s="181">
        <v>25962406</v>
      </c>
      <c r="W122" s="181">
        <v>51776031</v>
      </c>
      <c r="X122" s="183">
        <v>44255</v>
      </c>
      <c r="Y122" s="166" t="s">
        <v>7879</v>
      </c>
      <c r="Z122" s="166" t="s">
        <v>7880</v>
      </c>
      <c r="AA122" s="124" t="s">
        <v>7927</v>
      </c>
    </row>
    <row r="123" spans="1:27" x14ac:dyDescent="0.2">
      <c r="A123" s="124">
        <v>3450</v>
      </c>
      <c r="B123" s="124" t="s">
        <v>8276</v>
      </c>
      <c r="C123" s="185">
        <v>705121001</v>
      </c>
      <c r="D123" s="124" t="str">
        <f>VLOOKUP(A123,BASE.!$A$1:$T$878,4,FALSE)</f>
        <v>Persona jurídica regida por la Ley N° 3.924.</v>
      </c>
      <c r="E123" s="124" t="str">
        <f>VLOOKUP(A123,BASE.!$A$1:$T$878,5,FALSE)</f>
        <v>Otorgada por la Ley N° 3.924.</v>
      </c>
      <c r="F123" s="124" t="str">
        <f>VLOOKUP(A123,BASE.!$A$1:$T$878,6,FALSE)</f>
        <v>Indefinida.</v>
      </c>
      <c r="G123" s="124" t="str">
        <f>VLOOKUP(A123,BASE.!$A$1:$T$878,7,FALSE)</f>
        <v xml:space="preserve">Mejoramiento de la salud pública, educación higiénica, asistencia y bienestar social y sanitario, y al alivio del sufrimiento humano.
</v>
      </c>
      <c r="H123" s="124" t="str">
        <f>VLOOKUP(A123,BASE.!$A$1:$T$878,8,FALSE)</f>
        <v xml:space="preserve">Presidenta Nacional: 
María Teresa Cienfuegos Ugarte, 
Primera Vicepresidenta: 
Rosario Sau Vásquez, 
Segunda Vicepresidenta: 
Ana María Orellana Sepúlveda, 
Secretario: 
Felipe González Godoy
Tesorera Nacional: 
Aurora Sánchez Urrutia, </v>
      </c>
      <c r="I123" s="124" t="str">
        <f>VLOOKUP(A123,BASE.!$A$1:$T$878,9,FALSE)</f>
        <v xml:space="preserve"> 4 años.</v>
      </c>
      <c r="J123" s="124" t="str">
        <f>VLOOKUP(A123,BASE.!$A$1:$T$878,10,FALSE)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23" s="124" t="str">
        <f>VLOOKUP(A123,BASE.!$A$1:$T$878,11,FALSE)</f>
        <v xml:space="preserve">María Teresa Cienfuegos Ugarte,
</v>
      </c>
      <c r="L123" s="124" t="str">
        <f>VLOOKUP(A123,BASE.!$A$1:$T$878,12,FALSE)</f>
        <v xml:space="preserve">Avda. Santa María 0150, comuna de Providencia, Región Metropolitana.
</v>
      </c>
      <c r="M123" s="124" t="str">
        <f>VLOOKUP(A123,BASE.!$A$1:$T$878,13,FALSE)</f>
        <v>XIII</v>
      </c>
      <c r="N123" s="124" t="str">
        <f>VLOOKUP(A123,BASE.!$A$1:$T$878,14,FALSE)</f>
        <v>Providencia</v>
      </c>
      <c r="O123" s="124" t="str">
        <f>VLOOKUP(A123,BASE.!$A$1:$T$878,15,FALSE)</f>
        <v>562 27834100</v>
      </c>
      <c r="P123" s="124" t="str">
        <f>VLOOKUP(A123,BASE.!$A$1:$T$878,16,FALSE)</f>
        <v xml:space="preserve">cruzroja@cruzroja.cl
www.cruzroja.cl
</v>
      </c>
      <c r="Q123" s="185">
        <f>VLOOKUP(A123,BASE.!$A$1:$T$878,17,FALSE)</f>
        <v>0</v>
      </c>
      <c r="R123" s="124" t="str">
        <f>VLOOKUP(A123,BASE.!$A$1:$T$878,18,FALSE)</f>
        <v>93401: Instituciones de Asistencia Social</v>
      </c>
      <c r="S123" s="124" t="str">
        <f>VLOOKUP(A123,BASE.!$A$1:$T$878,19,FALSE)</f>
        <v xml:space="preserve">Se acompañan antecedentes financieros correspondientes al año 2019, aprobados por la Unidad de Supervisión Financiera.
</v>
      </c>
      <c r="T123" s="182">
        <f>VLOOKUP(A123,BASE.!$A$1:$T$878,20,FALSE)</f>
        <v>37970</v>
      </c>
      <c r="U123" s="124">
        <v>3450</v>
      </c>
      <c r="V123" s="181">
        <v>34018861</v>
      </c>
      <c r="W123" s="181">
        <v>49198932</v>
      </c>
      <c r="X123" s="183">
        <v>44255</v>
      </c>
      <c r="Y123" s="166" t="s">
        <v>7879</v>
      </c>
      <c r="Z123" s="166" t="s">
        <v>7880</v>
      </c>
      <c r="AA123" s="124" t="s">
        <v>7962</v>
      </c>
    </row>
    <row r="124" spans="1:27" x14ac:dyDescent="0.2">
      <c r="A124" s="124">
        <v>3450</v>
      </c>
      <c r="B124" s="124" t="s">
        <v>8276</v>
      </c>
      <c r="C124" s="185">
        <v>705121001</v>
      </c>
      <c r="D124" s="124" t="str">
        <f>VLOOKUP(A124,BASE.!$A$1:$T$878,4,FALSE)</f>
        <v>Persona jurídica regida por la Ley N° 3.924.</v>
      </c>
      <c r="E124" s="124" t="str">
        <f>VLOOKUP(A124,BASE.!$A$1:$T$878,5,FALSE)</f>
        <v>Otorgada por la Ley N° 3.924.</v>
      </c>
      <c r="F124" s="124" t="str">
        <f>VLOOKUP(A124,BASE.!$A$1:$T$878,6,FALSE)</f>
        <v>Indefinida.</v>
      </c>
      <c r="G124" s="124" t="str">
        <f>VLOOKUP(A124,BASE.!$A$1:$T$878,7,FALSE)</f>
        <v xml:space="preserve">Mejoramiento de la salud pública, educación higiénica, asistencia y bienestar social y sanitario, y al alivio del sufrimiento humano.
</v>
      </c>
      <c r="H124" s="124" t="str">
        <f>VLOOKUP(A124,BASE.!$A$1:$T$878,8,FALSE)</f>
        <v xml:space="preserve">Presidenta Nacional: 
María Teresa Cienfuegos Ugarte, 
Primera Vicepresidenta: 
Rosario Sau Vásquez, 
Segunda Vicepresidenta: 
Ana María Orellana Sepúlveda, 
Secretario: 
Felipe González Godoy
Tesorera Nacional: 
Aurora Sánchez Urrutia, </v>
      </c>
      <c r="I124" s="124" t="str">
        <f>VLOOKUP(A124,BASE.!$A$1:$T$878,9,FALSE)</f>
        <v xml:space="preserve"> 4 años.</v>
      </c>
      <c r="J124" s="124" t="str">
        <f>VLOOKUP(A124,BASE.!$A$1:$T$878,10,FALSE)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24" s="124" t="str">
        <f>VLOOKUP(A124,BASE.!$A$1:$T$878,11,FALSE)</f>
        <v xml:space="preserve">María Teresa Cienfuegos Ugarte,
</v>
      </c>
      <c r="L124" s="124" t="str">
        <f>VLOOKUP(A124,BASE.!$A$1:$T$878,12,FALSE)</f>
        <v xml:space="preserve">Avda. Santa María 0150, comuna de Providencia, Región Metropolitana.
</v>
      </c>
      <c r="M124" s="124" t="str">
        <f>VLOOKUP(A124,BASE.!$A$1:$T$878,13,FALSE)</f>
        <v>XIII</v>
      </c>
      <c r="N124" s="124" t="str">
        <f>VLOOKUP(A124,BASE.!$A$1:$T$878,14,FALSE)</f>
        <v>Providencia</v>
      </c>
      <c r="O124" s="124" t="str">
        <f>VLOOKUP(A124,BASE.!$A$1:$T$878,15,FALSE)</f>
        <v>562 27834100</v>
      </c>
      <c r="P124" s="124" t="str">
        <f>VLOOKUP(A124,BASE.!$A$1:$T$878,16,FALSE)</f>
        <v xml:space="preserve">cruzroja@cruzroja.cl
www.cruzroja.cl
</v>
      </c>
      <c r="Q124" s="185">
        <f>VLOOKUP(A124,BASE.!$A$1:$T$878,17,FALSE)</f>
        <v>0</v>
      </c>
      <c r="R124" s="124" t="str">
        <f>VLOOKUP(A124,BASE.!$A$1:$T$878,18,FALSE)</f>
        <v>93401: Instituciones de Asistencia Social</v>
      </c>
      <c r="S124" s="124" t="str">
        <f>VLOOKUP(A124,BASE.!$A$1:$T$878,19,FALSE)</f>
        <v xml:space="preserve">Se acompañan antecedentes financieros correspondientes al año 2019, aprobados por la Unidad de Supervisión Financiera.
</v>
      </c>
      <c r="T124" s="182">
        <f>VLOOKUP(A124,BASE.!$A$1:$T$878,20,FALSE)</f>
        <v>37970</v>
      </c>
      <c r="U124" s="124">
        <v>3450</v>
      </c>
      <c r="V124" s="181">
        <v>0</v>
      </c>
      <c r="W124" s="181">
        <v>10436073</v>
      </c>
      <c r="X124" s="183">
        <v>44255</v>
      </c>
      <c r="Y124" s="166" t="s">
        <v>7879</v>
      </c>
      <c r="Z124" s="166" t="s">
        <v>7880</v>
      </c>
      <c r="AA124" s="124" t="s">
        <v>7963</v>
      </c>
    </row>
    <row r="125" spans="1:27" x14ac:dyDescent="0.2">
      <c r="A125" s="124">
        <v>3650</v>
      </c>
      <c r="B125" s="124" t="s">
        <v>8277</v>
      </c>
      <c r="C125" s="185">
        <v>714041002</v>
      </c>
      <c r="D125" s="124" t="str">
        <f>VLOOKUP(A125,BASE.!$A$1:$T$878,4,FALSE)</f>
        <v>Fundación de Derecho Público.</v>
      </c>
      <c r="E125" s="124" t="str">
        <f>VLOOKUP(A125,BASE.!$A$1:$T$878,5,FALSE)</f>
        <v>Erigida de acuerdo al Derecho Canónico, por Decreto N° 314, del Arzobispado de Santiago, de fecha 1 de octubre de 1999.</v>
      </c>
      <c r="F125" s="124" t="str">
        <f>VLOOKUP(A125,BASE.!$A$1:$T$878,6,FALSE)</f>
        <v>Certificado del Arzobispado de Santiago C/707/2018, de 1 de junio de 2020, emitido por doña Marcela Arriaza Morales, Notaria del Arzobispado de Santiago</v>
      </c>
      <c r="G125" s="124" t="str">
        <f>VLOOKUP(A125,BASE.!$A$1:$T$878,7,FALSE)</f>
        <v xml:space="preserve">Dar hogar a los niños desamparados que carecen de él; educarlos y prepararlos para la vida. </v>
      </c>
      <c r="H125" s="124" t="str">
        <f>VLOOKUP(A125,BASE.!$A$1:$T$878,8,FALSE)</f>
        <v xml:space="preserve">Presidente: Rodrigo Dominguez Wagner, 
Vicepresidente Ejecutivo: Pablo de Iruarrizaga Samaniego,
Directores: 
Teresa Izquierdo Walker, 
Raúl Rencoret Domínguez, 
María Luisa Sepúlveda Edwards, 
María Teresa Correa Fontecilla,
Adriana Swett Lira
</v>
      </c>
      <c r="I125" s="124" t="str">
        <f>VLOOKUP(A125,BASE.!$A$1:$T$878,9,FALSE)</f>
        <v>Durarán 3 años en sus cargos.</v>
      </c>
      <c r="J125" s="124" t="str">
        <f>VLOOKUP(A125,BASE.!$A$1:$T$878,10,FALSE)</f>
        <v>3 años, hasta el 24 de septiembre de 2022.</v>
      </c>
      <c r="K125" s="124" t="str">
        <f>VLOOKUP(A125,BASE.!$A$1:$T$878,11,FALSE)</f>
        <v xml:space="preserve">
Rodrigo Dominguez Wagner,   Poder: Soraya Marcela Hernández Lemus, RUT N° 12.882.805-7
</v>
      </c>
      <c r="L125" s="124" t="str">
        <f>VLOOKUP(A125,BASE.!$A$1:$T$878,12,FALSE)</f>
        <v xml:space="preserve">Camino del Pastor s/n, comuna de El Quisco
</v>
      </c>
      <c r="M125" s="124" t="str">
        <f>VLOOKUP(A125,BASE.!$A$1:$T$878,13,FALSE)</f>
        <v>V</v>
      </c>
      <c r="N125" s="124" t="str">
        <f>VLOOKUP(A125,BASE.!$A$1:$T$878,14,FALSE)</f>
        <v>El Quisco</v>
      </c>
      <c r="O125" s="124">
        <f>VLOOKUP(A125,BASE.!$A$1:$T$878,15,FALSE)</f>
        <v>352471664</v>
      </c>
      <c r="P125" s="124" t="str">
        <f>VLOOKUP(A125,BASE.!$A$1:$T$878,16,FALSE)</f>
        <v>ALDEACARDENAL.DIRECCION@GMAIL.COM</v>
      </c>
      <c r="Q125" s="185">
        <f>VLOOKUP(A125,BASE.!$A$1:$T$878,17,FALSE)</f>
        <v>0</v>
      </c>
      <c r="R125" s="124" t="str">
        <f>VLOOKUP(A125,BASE.!$A$1:$T$878,18,FALSE)</f>
        <v>93401: Institución de Asistencia Social.</v>
      </c>
      <c r="S125" s="124" t="str">
        <f>VLOOKUP(A125,BASE.!$A$1:$T$878,19,FALSE)</f>
        <v>Antecedentes Financieros correspondientes al año 2019, aprobados por el Sub Departamento de Supervisión Financiera Nacional</v>
      </c>
      <c r="T125" s="182">
        <f>VLOOKUP(A125,BASE.!$A$1:$T$878,20,FALSE)</f>
        <v>37970</v>
      </c>
      <c r="U125" s="124">
        <v>3650</v>
      </c>
      <c r="V125" s="181">
        <v>51782532</v>
      </c>
      <c r="W125" s="181">
        <v>98089220</v>
      </c>
      <c r="X125" s="183">
        <v>44255</v>
      </c>
      <c r="Y125" s="166" t="s">
        <v>7879</v>
      </c>
      <c r="Z125" s="166" t="s">
        <v>7880</v>
      </c>
      <c r="AA125" s="124" t="s">
        <v>7964</v>
      </c>
    </row>
    <row r="126" spans="1:27" x14ac:dyDescent="0.2">
      <c r="A126" s="124">
        <v>3800</v>
      </c>
      <c r="B126" s="124" t="s">
        <v>8278</v>
      </c>
      <c r="C126" s="185">
        <v>700177300</v>
      </c>
      <c r="D126" s="124" t="str">
        <f>VLOOKUP(A126,BASE.!$A$1:$T$878,4,FALSE)</f>
        <v>Fundación de Derecho Público</v>
      </c>
      <c r="E126" s="124" t="str">
        <f>VLOOKUP(A126,BASE.!$A$1:$T$878,5,FALSE)</f>
        <v>Erigida de acuerdo al Derecho Canónico. Fundada por la autoridad eclesiástica del Arzobispado de Concepción por Decretos N°s. 1563, 1564 y 1565, del 14 de julio de 1958.</v>
      </c>
      <c r="F126" s="124" t="str">
        <f>VLOOKUP(A126,BASE.!$A$1:$T$878,6,FALSE)</f>
        <v>Indefinida</v>
      </c>
      <c r="G126" s="124" t="str">
        <f>VLOOKUP(A126,BASE.!$A$1:$T$878,7,FALSE)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6" s="124" t="str">
        <f>VLOOKUP(A126,BASE.!$A$1:$T$878,8,FALSE)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6" s="124" t="str">
        <f>VLOOKUP(A126,BASE.!$A$1:$T$878,9,FALSE)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6" s="124" t="str">
        <f>VLOOKUP(A126,BASE.!$A$1:$T$878,10,FALSE)</f>
        <v>Designación de Presidente y Representante Legal: Por periodo de 3 años (17-12-2012). Aprobación autoridad eclesiástica: 25-08-2020.</v>
      </c>
      <c r="K126" s="124" t="str">
        <f>VLOOKUP(A126,BASE.!$A$1:$T$878,11,FALSE)</f>
        <v xml:space="preserve">Padre José Teodoro Cartes Gómez 
</v>
      </c>
      <c r="L126" s="124" t="str">
        <f>VLOOKUP(A126,BASE.!$A$1:$T$878,12,FALSE)</f>
        <v xml:space="preserve">Arteaga Alemparte S/N, comuna de Hualpen
</v>
      </c>
      <c r="M126" s="124" t="str">
        <f>VLOOKUP(A126,BASE.!$A$1:$T$878,13,FALSE)</f>
        <v>VIII</v>
      </c>
      <c r="N126" s="124" t="str">
        <f>VLOOKUP(A126,BASE.!$A$1:$T$878,14,FALSE)</f>
        <v>Hualpen</v>
      </c>
      <c r="O126" s="124">
        <f>VLOOKUP(A126,BASE.!$A$1:$T$878,15,FALSE)</f>
        <v>0</v>
      </c>
      <c r="P126" s="124" t="str">
        <f>VLOOKUP(A126,BASE.!$A$1:$T$878,16,FALSE)</f>
        <v xml:space="preserve"> administracion@fundacioncdn.cl</v>
      </c>
      <c r="Q126" s="185">
        <f>VLOOKUP(A126,BASE.!$A$1:$T$878,17,FALSE)</f>
        <v>0</v>
      </c>
      <c r="R126" s="124" t="str">
        <f>VLOOKUP(A126,BASE.!$A$1:$T$878,18,FALSE)</f>
        <v>93401: Instituciones de Asistencia Social</v>
      </c>
      <c r="S126" s="124" t="str">
        <f>VLOOKUP(A126,BASE.!$A$1:$T$878,19,FALSE)</f>
        <v>Se acompañan Antecedentes financieros del año 2019, aprobados por el  Subdepartamento de Supervisión  Financiera Nacional.</v>
      </c>
      <c r="T126" s="182">
        <f>VLOOKUP(A126,BASE.!$A$1:$T$878,20,FALSE)</f>
        <v>37970</v>
      </c>
      <c r="U126" s="124">
        <v>3800</v>
      </c>
      <c r="V126" s="181">
        <v>23925672</v>
      </c>
      <c r="W126" s="181">
        <v>42699805</v>
      </c>
      <c r="X126" s="183">
        <v>44255</v>
      </c>
      <c r="Y126" s="166" t="s">
        <v>7879</v>
      </c>
      <c r="Z126" s="166" t="s">
        <v>7880</v>
      </c>
      <c r="AA126" s="124" t="s">
        <v>7910</v>
      </c>
    </row>
    <row r="127" spans="1:27" x14ac:dyDescent="0.2">
      <c r="A127" s="124">
        <v>3800</v>
      </c>
      <c r="B127" s="124" t="s">
        <v>8278</v>
      </c>
      <c r="C127" s="185">
        <v>700177300</v>
      </c>
      <c r="D127" s="124" t="str">
        <f>VLOOKUP(A127,BASE.!$A$1:$T$878,4,FALSE)</f>
        <v>Fundación de Derecho Público</v>
      </c>
      <c r="E127" s="124" t="str">
        <f>VLOOKUP(A127,BASE.!$A$1:$T$878,5,FALSE)</f>
        <v>Erigida de acuerdo al Derecho Canónico. Fundada por la autoridad eclesiástica del Arzobispado de Concepción por Decretos N°s. 1563, 1564 y 1565, del 14 de julio de 1958.</v>
      </c>
      <c r="F127" s="124" t="str">
        <f>VLOOKUP(A127,BASE.!$A$1:$T$878,6,FALSE)</f>
        <v>Indefinida</v>
      </c>
      <c r="G127" s="124" t="str">
        <f>VLOOKUP(A127,BASE.!$A$1:$T$878,7,FALSE)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7" s="124" t="str">
        <f>VLOOKUP(A127,BASE.!$A$1:$T$878,8,FALSE)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7" s="124" t="str">
        <f>VLOOKUP(A127,BASE.!$A$1:$T$878,9,FALSE)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7" s="124" t="str">
        <f>VLOOKUP(A127,BASE.!$A$1:$T$878,10,FALSE)</f>
        <v>Designación de Presidente y Representante Legal: Por periodo de 3 años (17-12-2012). Aprobación autoridad eclesiástica: 25-08-2020.</v>
      </c>
      <c r="K127" s="124" t="str">
        <f>VLOOKUP(A127,BASE.!$A$1:$T$878,11,FALSE)</f>
        <v xml:space="preserve">Padre José Teodoro Cartes Gómez 
</v>
      </c>
      <c r="L127" s="124" t="str">
        <f>VLOOKUP(A127,BASE.!$A$1:$T$878,12,FALSE)</f>
        <v xml:space="preserve">Arteaga Alemparte S/N, comuna de Hualpen
</v>
      </c>
      <c r="M127" s="124" t="str">
        <f>VLOOKUP(A127,BASE.!$A$1:$T$878,13,FALSE)</f>
        <v>VIII</v>
      </c>
      <c r="N127" s="124" t="str">
        <f>VLOOKUP(A127,BASE.!$A$1:$T$878,14,FALSE)</f>
        <v>Hualpen</v>
      </c>
      <c r="O127" s="124">
        <f>VLOOKUP(A127,BASE.!$A$1:$T$878,15,FALSE)</f>
        <v>0</v>
      </c>
      <c r="P127" s="124" t="str">
        <f>VLOOKUP(A127,BASE.!$A$1:$T$878,16,FALSE)</f>
        <v xml:space="preserve"> administracion@fundacioncdn.cl</v>
      </c>
      <c r="Q127" s="185">
        <f>VLOOKUP(A127,BASE.!$A$1:$T$878,17,FALSE)</f>
        <v>0</v>
      </c>
      <c r="R127" s="124" t="str">
        <f>VLOOKUP(A127,BASE.!$A$1:$T$878,18,FALSE)</f>
        <v>93401: Instituciones de Asistencia Social</v>
      </c>
      <c r="S127" s="124" t="str">
        <f>VLOOKUP(A127,BASE.!$A$1:$T$878,19,FALSE)</f>
        <v>Se acompañan Antecedentes financieros del año 2019, aprobados por el  Subdepartamento de Supervisión  Financiera Nacional.</v>
      </c>
      <c r="T127" s="182">
        <f>VLOOKUP(A127,BASE.!$A$1:$T$878,20,FALSE)</f>
        <v>37970</v>
      </c>
      <c r="U127" s="124">
        <v>3800</v>
      </c>
      <c r="V127" s="181">
        <v>68013826</v>
      </c>
      <c r="W127" s="181">
        <v>150768742</v>
      </c>
      <c r="X127" s="183">
        <v>44255</v>
      </c>
      <c r="Y127" s="166" t="s">
        <v>7879</v>
      </c>
      <c r="Z127" s="166" t="s">
        <v>7880</v>
      </c>
      <c r="AA127" s="124" t="s">
        <v>162</v>
      </c>
    </row>
    <row r="128" spans="1:27" x14ac:dyDescent="0.2">
      <c r="A128" s="124">
        <v>3800</v>
      </c>
      <c r="B128" s="124" t="s">
        <v>8278</v>
      </c>
      <c r="C128" s="185">
        <v>700177300</v>
      </c>
      <c r="D128" s="124" t="str">
        <f>VLOOKUP(A128,BASE.!$A$1:$T$878,4,FALSE)</f>
        <v>Fundación de Derecho Público</v>
      </c>
      <c r="E128" s="124" t="str">
        <f>VLOOKUP(A128,BASE.!$A$1:$T$878,5,FALSE)</f>
        <v>Erigida de acuerdo al Derecho Canónico. Fundada por la autoridad eclesiástica del Arzobispado de Concepción por Decretos N°s. 1563, 1564 y 1565, del 14 de julio de 1958.</v>
      </c>
      <c r="F128" s="124" t="str">
        <f>VLOOKUP(A128,BASE.!$A$1:$T$878,6,FALSE)</f>
        <v>Indefinida</v>
      </c>
      <c r="G128" s="124" t="str">
        <f>VLOOKUP(A128,BASE.!$A$1:$T$878,7,FALSE)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8" s="124" t="str">
        <f>VLOOKUP(A128,BASE.!$A$1:$T$878,8,FALSE)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8" s="124" t="str">
        <f>VLOOKUP(A128,BASE.!$A$1:$T$878,9,FALSE)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8" s="124" t="str">
        <f>VLOOKUP(A128,BASE.!$A$1:$T$878,10,FALSE)</f>
        <v>Designación de Presidente y Representante Legal: Por periodo de 3 años (17-12-2012). Aprobación autoridad eclesiástica: 25-08-2020.</v>
      </c>
      <c r="K128" s="124" t="str">
        <f>VLOOKUP(A128,BASE.!$A$1:$T$878,11,FALSE)</f>
        <v xml:space="preserve">Padre José Teodoro Cartes Gómez 
</v>
      </c>
      <c r="L128" s="124" t="str">
        <f>VLOOKUP(A128,BASE.!$A$1:$T$878,12,FALSE)</f>
        <v xml:space="preserve">Arteaga Alemparte S/N, comuna de Hualpen
</v>
      </c>
      <c r="M128" s="124" t="str">
        <f>VLOOKUP(A128,BASE.!$A$1:$T$878,13,FALSE)</f>
        <v>VIII</v>
      </c>
      <c r="N128" s="124" t="str">
        <f>VLOOKUP(A128,BASE.!$A$1:$T$878,14,FALSE)</f>
        <v>Hualpen</v>
      </c>
      <c r="O128" s="124">
        <f>VLOOKUP(A128,BASE.!$A$1:$T$878,15,FALSE)</f>
        <v>0</v>
      </c>
      <c r="P128" s="124" t="str">
        <f>VLOOKUP(A128,BASE.!$A$1:$T$878,16,FALSE)</f>
        <v xml:space="preserve"> administracion@fundacioncdn.cl</v>
      </c>
      <c r="Q128" s="185">
        <f>VLOOKUP(A128,BASE.!$A$1:$T$878,17,FALSE)</f>
        <v>0</v>
      </c>
      <c r="R128" s="124" t="str">
        <f>VLOOKUP(A128,BASE.!$A$1:$T$878,18,FALSE)</f>
        <v>93401: Instituciones de Asistencia Social</v>
      </c>
      <c r="S128" s="124" t="str">
        <f>VLOOKUP(A128,BASE.!$A$1:$T$878,19,FALSE)</f>
        <v>Se acompañan Antecedentes financieros del año 2019, aprobados por el  Subdepartamento de Supervisión  Financiera Nacional.</v>
      </c>
      <c r="T128" s="182">
        <f>VLOOKUP(A128,BASE.!$A$1:$T$878,20,FALSE)</f>
        <v>37970</v>
      </c>
      <c r="U128" s="124">
        <v>3800</v>
      </c>
      <c r="V128" s="181">
        <v>77109945</v>
      </c>
      <c r="W128" s="181">
        <v>236304041</v>
      </c>
      <c r="X128" s="183">
        <v>44255</v>
      </c>
      <c r="Y128" s="166" t="s">
        <v>7879</v>
      </c>
      <c r="Z128" s="166" t="s">
        <v>7880</v>
      </c>
      <c r="AA128" s="124" t="s">
        <v>7943</v>
      </c>
    </row>
    <row r="129" spans="1:27" x14ac:dyDescent="0.2">
      <c r="A129" s="124">
        <v>3800</v>
      </c>
      <c r="B129" s="124" t="s">
        <v>8278</v>
      </c>
      <c r="C129" s="185">
        <v>700177300</v>
      </c>
      <c r="D129" s="124" t="str">
        <f>VLOOKUP(A129,BASE.!$A$1:$T$878,4,FALSE)</f>
        <v>Fundación de Derecho Público</v>
      </c>
      <c r="E129" s="124" t="str">
        <f>VLOOKUP(A129,BASE.!$A$1:$T$878,5,FALSE)</f>
        <v>Erigida de acuerdo al Derecho Canónico. Fundada por la autoridad eclesiástica del Arzobispado de Concepción por Decretos N°s. 1563, 1564 y 1565, del 14 de julio de 1958.</v>
      </c>
      <c r="F129" s="124" t="str">
        <f>VLOOKUP(A129,BASE.!$A$1:$T$878,6,FALSE)</f>
        <v>Indefinida</v>
      </c>
      <c r="G129" s="124" t="str">
        <f>VLOOKUP(A129,BASE.!$A$1:$T$878,7,FALSE)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9" s="124" t="str">
        <f>VLOOKUP(A129,BASE.!$A$1:$T$878,8,FALSE)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9" s="124" t="str">
        <f>VLOOKUP(A129,BASE.!$A$1:$T$878,9,FALSE)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9" s="124" t="str">
        <f>VLOOKUP(A129,BASE.!$A$1:$T$878,10,FALSE)</f>
        <v>Designación de Presidente y Representante Legal: Por periodo de 3 años (17-12-2012). Aprobación autoridad eclesiástica: 25-08-2020.</v>
      </c>
      <c r="K129" s="124" t="str">
        <f>VLOOKUP(A129,BASE.!$A$1:$T$878,11,FALSE)</f>
        <v xml:space="preserve">Padre José Teodoro Cartes Gómez 
</v>
      </c>
      <c r="L129" s="124" t="str">
        <f>VLOOKUP(A129,BASE.!$A$1:$T$878,12,FALSE)</f>
        <v xml:space="preserve">Arteaga Alemparte S/N, comuna de Hualpen
</v>
      </c>
      <c r="M129" s="124" t="str">
        <f>VLOOKUP(A129,BASE.!$A$1:$T$878,13,FALSE)</f>
        <v>VIII</v>
      </c>
      <c r="N129" s="124" t="str">
        <f>VLOOKUP(A129,BASE.!$A$1:$T$878,14,FALSE)</f>
        <v>Hualpen</v>
      </c>
      <c r="O129" s="124">
        <f>VLOOKUP(A129,BASE.!$A$1:$T$878,15,FALSE)</f>
        <v>0</v>
      </c>
      <c r="P129" s="124" t="str">
        <f>VLOOKUP(A129,BASE.!$A$1:$T$878,16,FALSE)</f>
        <v xml:space="preserve"> administracion@fundacioncdn.cl</v>
      </c>
      <c r="Q129" s="185">
        <f>VLOOKUP(A129,BASE.!$A$1:$T$878,17,FALSE)</f>
        <v>0</v>
      </c>
      <c r="R129" s="124" t="str">
        <f>VLOOKUP(A129,BASE.!$A$1:$T$878,18,FALSE)</f>
        <v>93401: Instituciones de Asistencia Social</v>
      </c>
      <c r="S129" s="124" t="str">
        <f>VLOOKUP(A129,BASE.!$A$1:$T$878,19,FALSE)</f>
        <v>Se acompañan Antecedentes financieros del año 2019, aprobados por el  Subdepartamento de Supervisión  Financiera Nacional.</v>
      </c>
      <c r="T129" s="182">
        <f>VLOOKUP(A129,BASE.!$A$1:$T$878,20,FALSE)</f>
        <v>37970</v>
      </c>
      <c r="U129" s="124">
        <v>3800</v>
      </c>
      <c r="V129" s="181">
        <v>13708386</v>
      </c>
      <c r="W129" s="181">
        <v>37014152</v>
      </c>
      <c r="X129" s="183">
        <v>44255</v>
      </c>
      <c r="Y129" s="166" t="s">
        <v>7879</v>
      </c>
      <c r="Z129" s="166" t="s">
        <v>7880</v>
      </c>
      <c r="AA129" s="124" t="s">
        <v>7935</v>
      </c>
    </row>
    <row r="130" spans="1:27" x14ac:dyDescent="0.2">
      <c r="A130" s="124">
        <v>3800</v>
      </c>
      <c r="B130" s="124" t="s">
        <v>8278</v>
      </c>
      <c r="C130" s="185">
        <v>700177300</v>
      </c>
      <c r="D130" s="124" t="str">
        <f>VLOOKUP(A130,BASE.!$A$1:$T$878,4,FALSE)</f>
        <v>Fundación de Derecho Público</v>
      </c>
      <c r="E130" s="124" t="str">
        <f>VLOOKUP(A130,BASE.!$A$1:$T$878,5,FALSE)</f>
        <v>Erigida de acuerdo al Derecho Canónico. Fundada por la autoridad eclesiástica del Arzobispado de Concepción por Decretos N°s. 1563, 1564 y 1565, del 14 de julio de 1958.</v>
      </c>
      <c r="F130" s="124" t="str">
        <f>VLOOKUP(A130,BASE.!$A$1:$T$878,6,FALSE)</f>
        <v>Indefinida</v>
      </c>
      <c r="G130" s="124" t="str">
        <f>VLOOKUP(A130,BASE.!$A$1:$T$878,7,FALSE)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30" s="124" t="str">
        <f>VLOOKUP(A130,BASE.!$A$1:$T$878,8,FALSE)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30" s="124" t="str">
        <f>VLOOKUP(A130,BASE.!$A$1:$T$878,9,FALSE)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30" s="124" t="str">
        <f>VLOOKUP(A130,BASE.!$A$1:$T$878,10,FALSE)</f>
        <v>Designación de Presidente y Representante Legal: Por periodo de 3 años (17-12-2012). Aprobación autoridad eclesiástica: 25-08-2020.</v>
      </c>
      <c r="K130" s="124" t="str">
        <f>VLOOKUP(A130,BASE.!$A$1:$T$878,11,FALSE)</f>
        <v xml:space="preserve">Padre José Teodoro Cartes Gómez 
</v>
      </c>
      <c r="L130" s="124" t="str">
        <f>VLOOKUP(A130,BASE.!$A$1:$T$878,12,FALSE)</f>
        <v xml:space="preserve">Arteaga Alemparte S/N, comuna de Hualpen
</v>
      </c>
      <c r="M130" s="124" t="str">
        <f>VLOOKUP(A130,BASE.!$A$1:$T$878,13,FALSE)</f>
        <v>VIII</v>
      </c>
      <c r="N130" s="124" t="str">
        <f>VLOOKUP(A130,BASE.!$A$1:$T$878,14,FALSE)</f>
        <v>Hualpen</v>
      </c>
      <c r="O130" s="124">
        <f>VLOOKUP(A130,BASE.!$A$1:$T$878,15,FALSE)</f>
        <v>0</v>
      </c>
      <c r="P130" s="124" t="str">
        <f>VLOOKUP(A130,BASE.!$A$1:$T$878,16,FALSE)</f>
        <v xml:space="preserve"> administracion@fundacioncdn.cl</v>
      </c>
      <c r="Q130" s="185">
        <f>VLOOKUP(A130,BASE.!$A$1:$T$878,17,FALSE)</f>
        <v>0</v>
      </c>
      <c r="R130" s="124" t="str">
        <f>VLOOKUP(A130,BASE.!$A$1:$T$878,18,FALSE)</f>
        <v>93401: Instituciones de Asistencia Social</v>
      </c>
      <c r="S130" s="124" t="str">
        <f>VLOOKUP(A130,BASE.!$A$1:$T$878,19,FALSE)</f>
        <v>Se acompañan Antecedentes financieros del año 2019, aprobados por el  Subdepartamento de Supervisión  Financiera Nacional.</v>
      </c>
      <c r="T130" s="182">
        <f>VLOOKUP(A130,BASE.!$A$1:$T$878,20,FALSE)</f>
        <v>37970</v>
      </c>
      <c r="U130" s="124">
        <v>3800</v>
      </c>
      <c r="V130" s="181">
        <v>42469816</v>
      </c>
      <c r="W130" s="181">
        <v>77899551</v>
      </c>
      <c r="X130" s="183">
        <v>44255</v>
      </c>
      <c r="Y130" s="166" t="s">
        <v>7879</v>
      </c>
      <c r="Z130" s="166" t="s">
        <v>7880</v>
      </c>
      <c r="AA130" s="124" t="s">
        <v>7965</v>
      </c>
    </row>
    <row r="131" spans="1:27" x14ac:dyDescent="0.2">
      <c r="A131" s="124">
        <v>3842</v>
      </c>
      <c r="B131" s="124" t="s">
        <v>8279</v>
      </c>
      <c r="C131" s="185">
        <v>719400000</v>
      </c>
      <c r="D131" s="124" t="str">
        <f>VLOOKUP(A131,BASE.!$A$1:$T$878,4,FALSE)</f>
        <v>Corporación de Derecho Privado.</v>
      </c>
      <c r="E131" s="124" t="str">
        <f>VLOOKUP(A131,BASE.!$A$1:$T$878,5,FALSE)</f>
        <v>Otorgada por Decreto Supremo Nº 528, de fecha 16 de mayo de 1991, del Ministerio de Justicia, publicado en el Diario Oficial el día 19 de noviembre de 1991.</v>
      </c>
      <c r="F131" s="124" t="str">
        <f>VLOOKUP(A131,BASE.!$A$1:$T$878,6,FALSE)</f>
        <v>Certificado de vigencia Folio Nº 500347784174, de fecha 28 de septiembre de 2020, emitido por el Servicio de Registro Civil e Identificación.</v>
      </c>
      <c r="G131" s="124" t="str">
        <f>VLOOKUP(A131,BASE.!$A$1:$T$878,7,FALSE)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1" s="124" t="str">
        <f>VLOOKUP(A131,BASE.!$A$1:$T$878,8,FALSE)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1" s="124" t="str">
        <f>VLOOKUP(A131,BASE.!$A$1:$T$878,9,FALSE)</f>
        <v>Tres años.</v>
      </c>
      <c r="J131" s="124" t="str">
        <f>VLOOKUP(A131,BASE.!$A$1:$T$878,10,FALSE)</f>
        <v xml:space="preserve">De  29 de julio de 2016 a 29 de julio de 2019. </v>
      </c>
      <c r="K131" s="124" t="str">
        <f>VLOOKUP(A131,BASE.!$A$1:$T$878,11,FALSE)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1" s="124" t="str">
        <f>VLOOKUP(A131,BASE.!$A$1:$T$878,12,FALSE)</f>
        <v xml:space="preserve">Santa Isabel Nº 345, Santiago, Región Metropolitana. 
</v>
      </c>
      <c r="M131" s="124" t="str">
        <f>VLOOKUP(A131,BASE.!$A$1:$T$878,13,FALSE)</f>
        <v>XIII</v>
      </c>
      <c r="N131" s="124" t="str">
        <f>VLOOKUP(A131,BASE.!$A$1:$T$878,14,FALSE)</f>
        <v>Santiago</v>
      </c>
      <c r="O131" s="124" t="str">
        <f>VLOOKUP(A131,BASE.!$A$1:$T$878,15,FALSE)</f>
        <v>2228893- 2225181     Jaime Enrique Vilches González: 992386370- oficina: 226346252</v>
      </c>
      <c r="P131" s="124" t="str">
        <f>VLOOKUP(A131,BASE.!$A$1:$T$878,16,FALSE)</f>
        <v xml:space="preserve">corporacion.central@gmail.com
vilches.jaime@gmail.com
</v>
      </c>
      <c r="Q131" s="185">
        <f>VLOOKUP(A131,BASE.!$A$1:$T$878,17,FALSE)</f>
        <v>0</v>
      </c>
      <c r="R131" s="124" t="str">
        <f>VLOOKUP(A131,BASE.!$A$1:$T$878,18,FALSE)</f>
        <v>93401: Institución de Asistencia Social</v>
      </c>
      <c r="S131" s="124" t="str">
        <f>VLOOKUP(A131,BASE.!$A$1:$T$878,19,FALSE)</f>
        <v xml:space="preserve">Se acompaña certificado de antecedentes financieros, correspondiente al año 2019 aprobados por el Sub Departamento de Supervisión Financiera Nacional. </v>
      </c>
      <c r="T131" s="182">
        <f>VLOOKUP(A131,BASE.!$A$1:$T$878,20,FALSE)</f>
        <v>37970</v>
      </c>
      <c r="U131" s="124">
        <v>3842</v>
      </c>
      <c r="V131" s="181">
        <v>4683763</v>
      </c>
      <c r="W131" s="181">
        <v>9172369</v>
      </c>
      <c r="X131" s="183">
        <v>44255</v>
      </c>
      <c r="Y131" s="166" t="s">
        <v>7879</v>
      </c>
      <c r="Z131" s="166" t="s">
        <v>7880</v>
      </c>
      <c r="AA131" s="124" t="s">
        <v>7914</v>
      </c>
    </row>
    <row r="132" spans="1:27" x14ac:dyDescent="0.2">
      <c r="A132" s="124">
        <v>3842</v>
      </c>
      <c r="B132" s="124" t="s">
        <v>8279</v>
      </c>
      <c r="C132" s="185">
        <v>719400000</v>
      </c>
      <c r="D132" s="124" t="str">
        <f>VLOOKUP(A132,BASE.!$A$1:$T$878,4,FALSE)</f>
        <v>Corporación de Derecho Privado.</v>
      </c>
      <c r="E132" s="124" t="str">
        <f>VLOOKUP(A132,BASE.!$A$1:$T$878,5,FALSE)</f>
        <v>Otorgada por Decreto Supremo Nº 528, de fecha 16 de mayo de 1991, del Ministerio de Justicia, publicado en el Diario Oficial el día 19 de noviembre de 1991.</v>
      </c>
      <c r="F132" s="124" t="str">
        <f>VLOOKUP(A132,BASE.!$A$1:$T$878,6,FALSE)</f>
        <v>Certificado de vigencia Folio Nº 500347784174, de fecha 28 de septiembre de 2020, emitido por el Servicio de Registro Civil e Identificación.</v>
      </c>
      <c r="G132" s="124" t="str">
        <f>VLOOKUP(A132,BASE.!$A$1:$T$878,7,FALSE)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2" s="124" t="str">
        <f>VLOOKUP(A132,BASE.!$A$1:$T$878,8,FALSE)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2" s="124" t="str">
        <f>VLOOKUP(A132,BASE.!$A$1:$T$878,9,FALSE)</f>
        <v>Tres años.</v>
      </c>
      <c r="J132" s="124" t="str">
        <f>VLOOKUP(A132,BASE.!$A$1:$T$878,10,FALSE)</f>
        <v xml:space="preserve">De  29 de julio de 2016 a 29 de julio de 2019. </v>
      </c>
      <c r="K132" s="124" t="str">
        <f>VLOOKUP(A132,BASE.!$A$1:$T$878,11,FALSE)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2" s="124" t="str">
        <f>VLOOKUP(A132,BASE.!$A$1:$T$878,12,FALSE)</f>
        <v xml:space="preserve">Santa Isabel Nº 345, Santiago, Región Metropolitana. 
</v>
      </c>
      <c r="M132" s="124" t="str">
        <f>VLOOKUP(A132,BASE.!$A$1:$T$878,13,FALSE)</f>
        <v>XIII</v>
      </c>
      <c r="N132" s="124" t="str">
        <f>VLOOKUP(A132,BASE.!$A$1:$T$878,14,FALSE)</f>
        <v>Santiago</v>
      </c>
      <c r="O132" s="124" t="str">
        <f>VLOOKUP(A132,BASE.!$A$1:$T$878,15,FALSE)</f>
        <v>2228893- 2225181     Jaime Enrique Vilches González: 992386370- oficina: 226346252</v>
      </c>
      <c r="P132" s="124" t="str">
        <f>VLOOKUP(A132,BASE.!$A$1:$T$878,16,FALSE)</f>
        <v xml:space="preserve">corporacion.central@gmail.com
vilches.jaime@gmail.com
</v>
      </c>
      <c r="Q132" s="185">
        <f>VLOOKUP(A132,BASE.!$A$1:$T$878,17,FALSE)</f>
        <v>0</v>
      </c>
      <c r="R132" s="124" t="str">
        <f>VLOOKUP(A132,BASE.!$A$1:$T$878,18,FALSE)</f>
        <v>93401: Institución de Asistencia Social</v>
      </c>
      <c r="S132" s="124" t="str">
        <f>VLOOKUP(A132,BASE.!$A$1:$T$878,19,FALSE)</f>
        <v xml:space="preserve">Se acompaña certificado de antecedentes financieros, correspondiente al año 2019 aprobados por el Sub Departamento de Supervisión Financiera Nacional. </v>
      </c>
      <c r="T132" s="182">
        <f>VLOOKUP(A132,BASE.!$A$1:$T$878,20,FALSE)</f>
        <v>37970</v>
      </c>
      <c r="U132" s="124">
        <v>3842</v>
      </c>
      <c r="V132" s="181">
        <v>12611060</v>
      </c>
      <c r="W132" s="181">
        <v>24691128</v>
      </c>
      <c r="X132" s="183">
        <v>44255</v>
      </c>
      <c r="Y132" s="166" t="s">
        <v>7879</v>
      </c>
      <c r="Z132" s="166" t="s">
        <v>7880</v>
      </c>
      <c r="AA132" s="124" t="s">
        <v>7966</v>
      </c>
    </row>
    <row r="133" spans="1:27" x14ac:dyDescent="0.2">
      <c r="A133" s="124">
        <v>3842</v>
      </c>
      <c r="B133" s="124" t="s">
        <v>8279</v>
      </c>
      <c r="C133" s="185">
        <v>719400000</v>
      </c>
      <c r="D133" s="124" t="str">
        <f>VLOOKUP(A133,BASE.!$A$1:$T$878,4,FALSE)</f>
        <v>Corporación de Derecho Privado.</v>
      </c>
      <c r="E133" s="124" t="str">
        <f>VLOOKUP(A133,BASE.!$A$1:$T$878,5,FALSE)</f>
        <v>Otorgada por Decreto Supremo Nº 528, de fecha 16 de mayo de 1991, del Ministerio de Justicia, publicado en el Diario Oficial el día 19 de noviembre de 1991.</v>
      </c>
      <c r="F133" s="124" t="str">
        <f>VLOOKUP(A133,BASE.!$A$1:$T$878,6,FALSE)</f>
        <v>Certificado de vigencia Folio Nº 500347784174, de fecha 28 de septiembre de 2020, emitido por el Servicio de Registro Civil e Identificación.</v>
      </c>
      <c r="G133" s="124" t="str">
        <f>VLOOKUP(A133,BASE.!$A$1:$T$878,7,FALSE)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3" s="124" t="str">
        <f>VLOOKUP(A133,BASE.!$A$1:$T$878,8,FALSE)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3" s="124" t="str">
        <f>VLOOKUP(A133,BASE.!$A$1:$T$878,9,FALSE)</f>
        <v>Tres años.</v>
      </c>
      <c r="J133" s="124" t="str">
        <f>VLOOKUP(A133,BASE.!$A$1:$T$878,10,FALSE)</f>
        <v xml:space="preserve">De  29 de julio de 2016 a 29 de julio de 2019. </v>
      </c>
      <c r="K133" s="124" t="str">
        <f>VLOOKUP(A133,BASE.!$A$1:$T$878,11,FALSE)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3" s="124" t="str">
        <f>VLOOKUP(A133,BASE.!$A$1:$T$878,12,FALSE)</f>
        <v xml:space="preserve">Santa Isabel Nº 345, Santiago, Región Metropolitana. 
</v>
      </c>
      <c r="M133" s="124" t="str">
        <f>VLOOKUP(A133,BASE.!$A$1:$T$878,13,FALSE)</f>
        <v>XIII</v>
      </c>
      <c r="N133" s="124" t="str">
        <f>VLOOKUP(A133,BASE.!$A$1:$T$878,14,FALSE)</f>
        <v>Santiago</v>
      </c>
      <c r="O133" s="124" t="str">
        <f>VLOOKUP(A133,BASE.!$A$1:$T$878,15,FALSE)</f>
        <v>2228893- 2225181     Jaime Enrique Vilches González: 992386370- oficina: 226346252</v>
      </c>
      <c r="P133" s="124" t="str">
        <f>VLOOKUP(A133,BASE.!$A$1:$T$878,16,FALSE)</f>
        <v xml:space="preserve">corporacion.central@gmail.com
vilches.jaime@gmail.com
</v>
      </c>
      <c r="Q133" s="185">
        <f>VLOOKUP(A133,BASE.!$A$1:$T$878,17,FALSE)</f>
        <v>0</v>
      </c>
      <c r="R133" s="124" t="str">
        <f>VLOOKUP(A133,BASE.!$A$1:$T$878,18,FALSE)</f>
        <v>93401: Institución de Asistencia Social</v>
      </c>
      <c r="S133" s="124" t="str">
        <f>VLOOKUP(A133,BASE.!$A$1:$T$878,19,FALSE)</f>
        <v xml:space="preserve">Se acompaña certificado de antecedentes financieros, correspondiente al año 2019 aprobados por el Sub Departamento de Supervisión Financiera Nacional. </v>
      </c>
      <c r="T133" s="182">
        <f>VLOOKUP(A133,BASE.!$A$1:$T$878,20,FALSE)</f>
        <v>37970</v>
      </c>
      <c r="U133" s="124">
        <v>3842</v>
      </c>
      <c r="V133" s="181">
        <v>47602337</v>
      </c>
      <c r="W133" s="181">
        <v>85485199</v>
      </c>
      <c r="X133" s="183">
        <v>44255</v>
      </c>
      <c r="Y133" s="166" t="s">
        <v>7879</v>
      </c>
      <c r="Z133" s="166" t="s">
        <v>7880</v>
      </c>
      <c r="AA133" s="124" t="s">
        <v>7898</v>
      </c>
    </row>
    <row r="134" spans="1:27" x14ac:dyDescent="0.2">
      <c r="A134" s="124">
        <v>3842</v>
      </c>
      <c r="B134" s="124" t="s">
        <v>8279</v>
      </c>
      <c r="C134" s="185">
        <v>719400000</v>
      </c>
      <c r="D134" s="124" t="str">
        <f>VLOOKUP(A134,BASE.!$A$1:$T$878,4,FALSE)</f>
        <v>Corporación de Derecho Privado.</v>
      </c>
      <c r="E134" s="124" t="str">
        <f>VLOOKUP(A134,BASE.!$A$1:$T$878,5,FALSE)</f>
        <v>Otorgada por Decreto Supremo Nº 528, de fecha 16 de mayo de 1991, del Ministerio de Justicia, publicado en el Diario Oficial el día 19 de noviembre de 1991.</v>
      </c>
      <c r="F134" s="124" t="str">
        <f>VLOOKUP(A134,BASE.!$A$1:$T$878,6,FALSE)</f>
        <v>Certificado de vigencia Folio Nº 500347784174, de fecha 28 de septiembre de 2020, emitido por el Servicio de Registro Civil e Identificación.</v>
      </c>
      <c r="G134" s="124" t="str">
        <f>VLOOKUP(A134,BASE.!$A$1:$T$878,7,FALSE)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4" s="124" t="str">
        <f>VLOOKUP(A134,BASE.!$A$1:$T$878,8,FALSE)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4" s="124" t="str">
        <f>VLOOKUP(A134,BASE.!$A$1:$T$878,9,FALSE)</f>
        <v>Tres años.</v>
      </c>
      <c r="J134" s="124" t="str">
        <f>VLOOKUP(A134,BASE.!$A$1:$T$878,10,FALSE)</f>
        <v xml:space="preserve">De  29 de julio de 2016 a 29 de julio de 2019. </v>
      </c>
      <c r="K134" s="124" t="str">
        <f>VLOOKUP(A134,BASE.!$A$1:$T$878,11,FALSE)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4" s="124" t="str">
        <f>VLOOKUP(A134,BASE.!$A$1:$T$878,12,FALSE)</f>
        <v xml:space="preserve">Santa Isabel Nº 345, Santiago, Región Metropolitana. 
</v>
      </c>
      <c r="M134" s="124" t="str">
        <f>VLOOKUP(A134,BASE.!$A$1:$T$878,13,FALSE)</f>
        <v>XIII</v>
      </c>
      <c r="N134" s="124" t="str">
        <f>VLOOKUP(A134,BASE.!$A$1:$T$878,14,FALSE)</f>
        <v>Santiago</v>
      </c>
      <c r="O134" s="124" t="str">
        <f>VLOOKUP(A134,BASE.!$A$1:$T$878,15,FALSE)</f>
        <v>2228893- 2225181     Jaime Enrique Vilches González: 992386370- oficina: 226346252</v>
      </c>
      <c r="P134" s="124" t="str">
        <f>VLOOKUP(A134,BASE.!$A$1:$T$878,16,FALSE)</f>
        <v xml:space="preserve">corporacion.central@gmail.com
vilches.jaime@gmail.com
</v>
      </c>
      <c r="Q134" s="185">
        <f>VLOOKUP(A134,BASE.!$A$1:$T$878,17,FALSE)</f>
        <v>0</v>
      </c>
      <c r="R134" s="124" t="str">
        <f>VLOOKUP(A134,BASE.!$A$1:$T$878,18,FALSE)</f>
        <v>93401: Institución de Asistencia Social</v>
      </c>
      <c r="S134" s="124" t="str">
        <f>VLOOKUP(A134,BASE.!$A$1:$T$878,19,FALSE)</f>
        <v xml:space="preserve">Se acompaña certificado de antecedentes financieros, correspondiente al año 2019 aprobados por el Sub Departamento de Supervisión Financiera Nacional. </v>
      </c>
      <c r="T134" s="182">
        <f>VLOOKUP(A134,BASE.!$A$1:$T$878,20,FALSE)</f>
        <v>37970</v>
      </c>
      <c r="U134" s="124">
        <v>3842</v>
      </c>
      <c r="V134" s="181">
        <v>9159612</v>
      </c>
      <c r="W134" s="181">
        <v>18053728</v>
      </c>
      <c r="X134" s="183">
        <v>44255</v>
      </c>
      <c r="Y134" s="166" t="s">
        <v>7879</v>
      </c>
      <c r="Z134" s="166" t="s">
        <v>7880</v>
      </c>
      <c r="AA134" s="124" t="s">
        <v>7967</v>
      </c>
    </row>
    <row r="135" spans="1:27" x14ac:dyDescent="0.2">
      <c r="A135" s="124">
        <v>3842</v>
      </c>
      <c r="B135" s="124" t="s">
        <v>8279</v>
      </c>
      <c r="C135" s="185">
        <v>719400000</v>
      </c>
      <c r="D135" s="124" t="str">
        <f>VLOOKUP(A135,BASE.!$A$1:$T$878,4,FALSE)</f>
        <v>Corporación de Derecho Privado.</v>
      </c>
      <c r="E135" s="124" t="str">
        <f>VLOOKUP(A135,BASE.!$A$1:$T$878,5,FALSE)</f>
        <v>Otorgada por Decreto Supremo Nº 528, de fecha 16 de mayo de 1991, del Ministerio de Justicia, publicado en el Diario Oficial el día 19 de noviembre de 1991.</v>
      </c>
      <c r="F135" s="124" t="str">
        <f>VLOOKUP(A135,BASE.!$A$1:$T$878,6,FALSE)</f>
        <v>Certificado de vigencia Folio Nº 500347784174, de fecha 28 de septiembre de 2020, emitido por el Servicio de Registro Civil e Identificación.</v>
      </c>
      <c r="G135" s="124" t="str">
        <f>VLOOKUP(A135,BASE.!$A$1:$T$878,7,FALSE)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5" s="124" t="str">
        <f>VLOOKUP(A135,BASE.!$A$1:$T$878,8,FALSE)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5" s="124" t="str">
        <f>VLOOKUP(A135,BASE.!$A$1:$T$878,9,FALSE)</f>
        <v>Tres años.</v>
      </c>
      <c r="J135" s="124" t="str">
        <f>VLOOKUP(A135,BASE.!$A$1:$T$878,10,FALSE)</f>
        <v xml:space="preserve">De  29 de julio de 2016 a 29 de julio de 2019. </v>
      </c>
      <c r="K135" s="124" t="str">
        <f>VLOOKUP(A135,BASE.!$A$1:$T$878,11,FALSE)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5" s="124" t="str">
        <f>VLOOKUP(A135,BASE.!$A$1:$T$878,12,FALSE)</f>
        <v xml:space="preserve">Santa Isabel Nº 345, Santiago, Región Metropolitana. 
</v>
      </c>
      <c r="M135" s="124" t="str">
        <f>VLOOKUP(A135,BASE.!$A$1:$T$878,13,FALSE)</f>
        <v>XIII</v>
      </c>
      <c r="N135" s="124" t="str">
        <f>VLOOKUP(A135,BASE.!$A$1:$T$878,14,FALSE)</f>
        <v>Santiago</v>
      </c>
      <c r="O135" s="124" t="str">
        <f>VLOOKUP(A135,BASE.!$A$1:$T$878,15,FALSE)</f>
        <v>2228893- 2225181     Jaime Enrique Vilches González: 992386370- oficina: 226346252</v>
      </c>
      <c r="P135" s="124" t="str">
        <f>VLOOKUP(A135,BASE.!$A$1:$T$878,16,FALSE)</f>
        <v xml:space="preserve">corporacion.central@gmail.com
vilches.jaime@gmail.com
</v>
      </c>
      <c r="Q135" s="185">
        <f>VLOOKUP(A135,BASE.!$A$1:$T$878,17,FALSE)</f>
        <v>0</v>
      </c>
      <c r="R135" s="124" t="str">
        <f>VLOOKUP(A135,BASE.!$A$1:$T$878,18,FALSE)</f>
        <v>93401: Institución de Asistencia Social</v>
      </c>
      <c r="S135" s="124" t="str">
        <f>VLOOKUP(A135,BASE.!$A$1:$T$878,19,FALSE)</f>
        <v xml:space="preserve">Se acompaña certificado de antecedentes financieros, correspondiente al año 2019 aprobados por el Sub Departamento de Supervisión Financiera Nacional. </v>
      </c>
      <c r="T135" s="182">
        <f>VLOOKUP(A135,BASE.!$A$1:$T$878,20,FALSE)</f>
        <v>37970</v>
      </c>
      <c r="U135" s="124">
        <v>3842</v>
      </c>
      <c r="V135" s="181">
        <v>32808499</v>
      </c>
      <c r="W135" s="181">
        <v>62098402</v>
      </c>
      <c r="X135" s="183">
        <v>44255</v>
      </c>
      <c r="Y135" s="166" t="s">
        <v>7879</v>
      </c>
      <c r="Z135" s="166" t="s">
        <v>7880</v>
      </c>
      <c r="AA135" s="124" t="s">
        <v>7968</v>
      </c>
    </row>
    <row r="136" spans="1:27" x14ac:dyDescent="0.2">
      <c r="A136" s="124">
        <v>3842</v>
      </c>
      <c r="B136" s="124" t="s">
        <v>8279</v>
      </c>
      <c r="C136" s="185">
        <v>719400000</v>
      </c>
      <c r="D136" s="124" t="str">
        <f>VLOOKUP(A136,BASE.!$A$1:$T$878,4,FALSE)</f>
        <v>Corporación de Derecho Privado.</v>
      </c>
      <c r="E136" s="124" t="str">
        <f>VLOOKUP(A136,BASE.!$A$1:$T$878,5,FALSE)</f>
        <v>Otorgada por Decreto Supremo Nº 528, de fecha 16 de mayo de 1991, del Ministerio de Justicia, publicado en el Diario Oficial el día 19 de noviembre de 1991.</v>
      </c>
      <c r="F136" s="124" t="str">
        <f>VLOOKUP(A136,BASE.!$A$1:$T$878,6,FALSE)</f>
        <v>Certificado de vigencia Folio Nº 500347784174, de fecha 28 de septiembre de 2020, emitido por el Servicio de Registro Civil e Identificación.</v>
      </c>
      <c r="G136" s="124" t="str">
        <f>VLOOKUP(A136,BASE.!$A$1:$T$878,7,FALSE)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6" s="124" t="str">
        <f>VLOOKUP(A136,BASE.!$A$1:$T$878,8,FALSE)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6" s="124" t="str">
        <f>VLOOKUP(A136,BASE.!$A$1:$T$878,9,FALSE)</f>
        <v>Tres años.</v>
      </c>
      <c r="J136" s="124" t="str">
        <f>VLOOKUP(A136,BASE.!$A$1:$T$878,10,FALSE)</f>
        <v xml:space="preserve">De  29 de julio de 2016 a 29 de julio de 2019. </v>
      </c>
      <c r="K136" s="124" t="str">
        <f>VLOOKUP(A136,BASE.!$A$1:$T$878,11,FALSE)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6" s="124" t="str">
        <f>VLOOKUP(A136,BASE.!$A$1:$T$878,12,FALSE)</f>
        <v xml:space="preserve">Santa Isabel Nº 345, Santiago, Región Metropolitana. 
</v>
      </c>
      <c r="M136" s="124" t="str">
        <f>VLOOKUP(A136,BASE.!$A$1:$T$878,13,FALSE)</f>
        <v>XIII</v>
      </c>
      <c r="N136" s="124" t="str">
        <f>VLOOKUP(A136,BASE.!$A$1:$T$878,14,FALSE)</f>
        <v>Santiago</v>
      </c>
      <c r="O136" s="124" t="str">
        <f>VLOOKUP(A136,BASE.!$A$1:$T$878,15,FALSE)</f>
        <v>2228893- 2225181     Jaime Enrique Vilches González: 992386370- oficina: 226346252</v>
      </c>
      <c r="P136" s="124" t="str">
        <f>VLOOKUP(A136,BASE.!$A$1:$T$878,16,FALSE)</f>
        <v xml:space="preserve">corporacion.central@gmail.com
vilches.jaime@gmail.com
</v>
      </c>
      <c r="Q136" s="185">
        <f>VLOOKUP(A136,BASE.!$A$1:$T$878,17,FALSE)</f>
        <v>0</v>
      </c>
      <c r="R136" s="124" t="str">
        <f>VLOOKUP(A136,BASE.!$A$1:$T$878,18,FALSE)</f>
        <v>93401: Institución de Asistencia Social</v>
      </c>
      <c r="S136" s="124" t="str">
        <f>VLOOKUP(A136,BASE.!$A$1:$T$878,19,FALSE)</f>
        <v xml:space="preserve">Se acompaña certificado de antecedentes financieros, correspondiente al año 2019 aprobados por el Sub Departamento de Supervisión Financiera Nacional. </v>
      </c>
      <c r="T136" s="182">
        <f>VLOOKUP(A136,BASE.!$A$1:$T$878,20,FALSE)</f>
        <v>37970</v>
      </c>
      <c r="U136" s="124">
        <v>3842</v>
      </c>
      <c r="V136" s="181">
        <v>36889463</v>
      </c>
      <c r="W136" s="181">
        <v>73530497</v>
      </c>
      <c r="X136" s="183">
        <v>44255</v>
      </c>
      <c r="Y136" s="166" t="s">
        <v>7879</v>
      </c>
      <c r="Z136" s="166" t="s">
        <v>7880</v>
      </c>
      <c r="AA136" s="124" t="s">
        <v>7969</v>
      </c>
    </row>
    <row r="137" spans="1:27" x14ac:dyDescent="0.2">
      <c r="A137" s="124">
        <v>3842</v>
      </c>
      <c r="B137" s="124" t="s">
        <v>8279</v>
      </c>
      <c r="C137" s="185">
        <v>719400000</v>
      </c>
      <c r="D137" s="124" t="str">
        <f>VLOOKUP(A137,BASE.!$A$1:$T$878,4,FALSE)</f>
        <v>Corporación de Derecho Privado.</v>
      </c>
      <c r="E137" s="124" t="str">
        <f>VLOOKUP(A137,BASE.!$A$1:$T$878,5,FALSE)</f>
        <v>Otorgada por Decreto Supremo Nº 528, de fecha 16 de mayo de 1991, del Ministerio de Justicia, publicado en el Diario Oficial el día 19 de noviembre de 1991.</v>
      </c>
      <c r="F137" s="124" t="str">
        <f>VLOOKUP(A137,BASE.!$A$1:$T$878,6,FALSE)</f>
        <v>Certificado de vigencia Folio Nº 500347784174, de fecha 28 de septiembre de 2020, emitido por el Servicio de Registro Civil e Identificación.</v>
      </c>
      <c r="G137" s="124" t="str">
        <f>VLOOKUP(A137,BASE.!$A$1:$T$878,7,FALSE)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7" s="124" t="str">
        <f>VLOOKUP(A137,BASE.!$A$1:$T$878,8,FALSE)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7" s="124" t="str">
        <f>VLOOKUP(A137,BASE.!$A$1:$T$878,9,FALSE)</f>
        <v>Tres años.</v>
      </c>
      <c r="J137" s="124" t="str">
        <f>VLOOKUP(A137,BASE.!$A$1:$T$878,10,FALSE)</f>
        <v xml:space="preserve">De  29 de julio de 2016 a 29 de julio de 2019. </v>
      </c>
      <c r="K137" s="124" t="str">
        <f>VLOOKUP(A137,BASE.!$A$1:$T$878,11,FALSE)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7" s="124" t="str">
        <f>VLOOKUP(A137,BASE.!$A$1:$T$878,12,FALSE)</f>
        <v xml:space="preserve">Santa Isabel Nº 345, Santiago, Región Metropolitana. 
</v>
      </c>
      <c r="M137" s="124" t="str">
        <f>VLOOKUP(A137,BASE.!$A$1:$T$878,13,FALSE)</f>
        <v>XIII</v>
      </c>
      <c r="N137" s="124" t="str">
        <f>VLOOKUP(A137,BASE.!$A$1:$T$878,14,FALSE)</f>
        <v>Santiago</v>
      </c>
      <c r="O137" s="124" t="str">
        <f>VLOOKUP(A137,BASE.!$A$1:$T$878,15,FALSE)</f>
        <v>2228893- 2225181     Jaime Enrique Vilches González: 992386370- oficina: 226346252</v>
      </c>
      <c r="P137" s="124" t="str">
        <f>VLOOKUP(A137,BASE.!$A$1:$T$878,16,FALSE)</f>
        <v xml:space="preserve">corporacion.central@gmail.com
vilches.jaime@gmail.com
</v>
      </c>
      <c r="Q137" s="185">
        <f>VLOOKUP(A137,BASE.!$A$1:$T$878,17,FALSE)</f>
        <v>0</v>
      </c>
      <c r="R137" s="124" t="str">
        <f>VLOOKUP(A137,BASE.!$A$1:$T$878,18,FALSE)</f>
        <v>93401: Institución de Asistencia Social</v>
      </c>
      <c r="S137" s="124" t="str">
        <f>VLOOKUP(A137,BASE.!$A$1:$T$878,19,FALSE)</f>
        <v xml:space="preserve">Se acompaña certificado de antecedentes financieros, correspondiente al año 2019 aprobados por el Sub Departamento de Supervisión Financiera Nacional. </v>
      </c>
      <c r="T137" s="182">
        <f>VLOOKUP(A137,BASE.!$A$1:$T$878,20,FALSE)</f>
        <v>37970</v>
      </c>
      <c r="U137" s="124">
        <v>3842</v>
      </c>
      <c r="V137" s="181">
        <v>20434227</v>
      </c>
      <c r="W137" s="181">
        <v>40981894</v>
      </c>
      <c r="X137" s="183">
        <v>44255</v>
      </c>
      <c r="Y137" s="166" t="s">
        <v>7879</v>
      </c>
      <c r="Z137" s="166" t="s">
        <v>7880</v>
      </c>
      <c r="AA137" s="124" t="s">
        <v>7934</v>
      </c>
    </row>
    <row r="138" spans="1:27" x14ac:dyDescent="0.2">
      <c r="A138" s="124">
        <v>3842</v>
      </c>
      <c r="B138" s="124" t="s">
        <v>8279</v>
      </c>
      <c r="C138" s="185">
        <v>719400000</v>
      </c>
      <c r="D138" s="124" t="str">
        <f>VLOOKUP(A138,BASE.!$A$1:$T$878,4,FALSE)</f>
        <v>Corporación de Derecho Privado.</v>
      </c>
      <c r="E138" s="124" t="str">
        <f>VLOOKUP(A138,BASE.!$A$1:$T$878,5,FALSE)</f>
        <v>Otorgada por Decreto Supremo Nº 528, de fecha 16 de mayo de 1991, del Ministerio de Justicia, publicado en el Diario Oficial el día 19 de noviembre de 1991.</v>
      </c>
      <c r="F138" s="124" t="str">
        <f>VLOOKUP(A138,BASE.!$A$1:$T$878,6,FALSE)</f>
        <v>Certificado de vigencia Folio Nº 500347784174, de fecha 28 de septiembre de 2020, emitido por el Servicio de Registro Civil e Identificación.</v>
      </c>
      <c r="G138" s="124" t="str">
        <f>VLOOKUP(A138,BASE.!$A$1:$T$878,7,FALSE)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8" s="124" t="str">
        <f>VLOOKUP(A138,BASE.!$A$1:$T$878,8,FALSE)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8" s="124" t="str">
        <f>VLOOKUP(A138,BASE.!$A$1:$T$878,9,FALSE)</f>
        <v>Tres años.</v>
      </c>
      <c r="J138" s="124" t="str">
        <f>VLOOKUP(A138,BASE.!$A$1:$T$878,10,FALSE)</f>
        <v xml:space="preserve">De  29 de julio de 2016 a 29 de julio de 2019. </v>
      </c>
      <c r="K138" s="124" t="str">
        <f>VLOOKUP(A138,BASE.!$A$1:$T$878,11,FALSE)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8" s="124" t="str">
        <f>VLOOKUP(A138,BASE.!$A$1:$T$878,12,FALSE)</f>
        <v xml:space="preserve">Santa Isabel Nº 345, Santiago, Región Metropolitana. 
</v>
      </c>
      <c r="M138" s="124" t="str">
        <f>VLOOKUP(A138,BASE.!$A$1:$T$878,13,FALSE)</f>
        <v>XIII</v>
      </c>
      <c r="N138" s="124" t="str">
        <f>VLOOKUP(A138,BASE.!$A$1:$T$878,14,FALSE)</f>
        <v>Santiago</v>
      </c>
      <c r="O138" s="124" t="str">
        <f>VLOOKUP(A138,BASE.!$A$1:$T$878,15,FALSE)</f>
        <v>2228893- 2225181     Jaime Enrique Vilches González: 992386370- oficina: 226346252</v>
      </c>
      <c r="P138" s="124" t="str">
        <f>VLOOKUP(A138,BASE.!$A$1:$T$878,16,FALSE)</f>
        <v xml:space="preserve">corporacion.central@gmail.com
vilches.jaime@gmail.com
</v>
      </c>
      <c r="Q138" s="185">
        <f>VLOOKUP(A138,BASE.!$A$1:$T$878,17,FALSE)</f>
        <v>0</v>
      </c>
      <c r="R138" s="124" t="str">
        <f>VLOOKUP(A138,BASE.!$A$1:$T$878,18,FALSE)</f>
        <v>93401: Institución de Asistencia Social</v>
      </c>
      <c r="S138" s="124" t="str">
        <f>VLOOKUP(A138,BASE.!$A$1:$T$878,19,FALSE)</f>
        <v xml:space="preserve">Se acompaña certificado de antecedentes financieros, correspondiente al año 2019 aprobados por el Sub Departamento de Supervisión Financiera Nacional. </v>
      </c>
      <c r="T138" s="182">
        <f>VLOOKUP(A138,BASE.!$A$1:$T$878,20,FALSE)</f>
        <v>37970</v>
      </c>
      <c r="U138" s="124">
        <v>3842</v>
      </c>
      <c r="V138" s="181">
        <v>22277355</v>
      </c>
      <c r="W138" s="181">
        <v>43907694</v>
      </c>
      <c r="X138" s="183">
        <v>44255</v>
      </c>
      <c r="Y138" s="166" t="s">
        <v>7879</v>
      </c>
      <c r="Z138" s="166" t="s">
        <v>7880</v>
      </c>
      <c r="AA138" s="124" t="s">
        <v>7948</v>
      </c>
    </row>
    <row r="139" spans="1:27" x14ac:dyDescent="0.2">
      <c r="A139" s="124">
        <v>3842</v>
      </c>
      <c r="B139" s="124" t="s">
        <v>8279</v>
      </c>
      <c r="C139" s="185">
        <v>719400000</v>
      </c>
      <c r="D139" s="124" t="str">
        <f>VLOOKUP(A139,BASE.!$A$1:$T$878,4,FALSE)</f>
        <v>Corporación de Derecho Privado.</v>
      </c>
      <c r="E139" s="124" t="str">
        <f>VLOOKUP(A139,BASE.!$A$1:$T$878,5,FALSE)</f>
        <v>Otorgada por Decreto Supremo Nº 528, de fecha 16 de mayo de 1991, del Ministerio de Justicia, publicado en el Diario Oficial el día 19 de noviembre de 1991.</v>
      </c>
      <c r="F139" s="124" t="str">
        <f>VLOOKUP(A139,BASE.!$A$1:$T$878,6,FALSE)</f>
        <v>Certificado de vigencia Folio Nº 500347784174, de fecha 28 de septiembre de 2020, emitido por el Servicio de Registro Civil e Identificación.</v>
      </c>
      <c r="G139" s="124" t="str">
        <f>VLOOKUP(A139,BASE.!$A$1:$T$878,7,FALSE)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9" s="124" t="str">
        <f>VLOOKUP(A139,BASE.!$A$1:$T$878,8,FALSE)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9" s="124" t="str">
        <f>VLOOKUP(A139,BASE.!$A$1:$T$878,9,FALSE)</f>
        <v>Tres años.</v>
      </c>
      <c r="J139" s="124" t="str">
        <f>VLOOKUP(A139,BASE.!$A$1:$T$878,10,FALSE)</f>
        <v xml:space="preserve">De  29 de julio de 2016 a 29 de julio de 2019. </v>
      </c>
      <c r="K139" s="124" t="str">
        <f>VLOOKUP(A139,BASE.!$A$1:$T$878,11,FALSE)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9" s="124" t="str">
        <f>VLOOKUP(A139,BASE.!$A$1:$T$878,12,FALSE)</f>
        <v xml:space="preserve">Santa Isabel Nº 345, Santiago, Región Metropolitana. 
</v>
      </c>
      <c r="M139" s="124" t="str">
        <f>VLOOKUP(A139,BASE.!$A$1:$T$878,13,FALSE)</f>
        <v>XIII</v>
      </c>
      <c r="N139" s="124" t="str">
        <f>VLOOKUP(A139,BASE.!$A$1:$T$878,14,FALSE)</f>
        <v>Santiago</v>
      </c>
      <c r="O139" s="124" t="str">
        <f>VLOOKUP(A139,BASE.!$A$1:$T$878,15,FALSE)</f>
        <v>2228893- 2225181     Jaime Enrique Vilches González: 992386370- oficina: 226346252</v>
      </c>
      <c r="P139" s="124" t="str">
        <f>VLOOKUP(A139,BASE.!$A$1:$T$878,16,FALSE)</f>
        <v xml:space="preserve">corporacion.central@gmail.com
vilches.jaime@gmail.com
</v>
      </c>
      <c r="Q139" s="185">
        <f>VLOOKUP(A139,BASE.!$A$1:$T$878,17,FALSE)</f>
        <v>0</v>
      </c>
      <c r="R139" s="124" t="str">
        <f>VLOOKUP(A139,BASE.!$A$1:$T$878,18,FALSE)</f>
        <v>93401: Institución de Asistencia Social</v>
      </c>
      <c r="S139" s="124" t="str">
        <f>VLOOKUP(A139,BASE.!$A$1:$T$878,19,FALSE)</f>
        <v xml:space="preserve">Se acompaña certificado de antecedentes financieros, correspondiente al año 2019 aprobados por el Sub Departamento de Supervisión Financiera Nacional. </v>
      </c>
      <c r="T139" s="182">
        <f>VLOOKUP(A139,BASE.!$A$1:$T$878,20,FALSE)</f>
        <v>37970</v>
      </c>
      <c r="U139" s="124">
        <v>3842</v>
      </c>
      <c r="V139" s="181">
        <v>20576802</v>
      </c>
      <c r="W139" s="181">
        <v>41171016</v>
      </c>
      <c r="X139" s="183">
        <v>44255</v>
      </c>
      <c r="Y139" s="166" t="s">
        <v>7879</v>
      </c>
      <c r="Z139" s="166" t="s">
        <v>7880</v>
      </c>
      <c r="AA139" s="124" t="s">
        <v>6479</v>
      </c>
    </row>
    <row r="140" spans="1:27" x14ac:dyDescent="0.2">
      <c r="A140" s="124">
        <v>3842</v>
      </c>
      <c r="B140" s="124" t="s">
        <v>8279</v>
      </c>
      <c r="C140" s="185">
        <v>719400000</v>
      </c>
      <c r="D140" s="124" t="str">
        <f>VLOOKUP(A140,BASE.!$A$1:$T$878,4,FALSE)</f>
        <v>Corporación de Derecho Privado.</v>
      </c>
      <c r="E140" s="124" t="str">
        <f>VLOOKUP(A140,BASE.!$A$1:$T$878,5,FALSE)</f>
        <v>Otorgada por Decreto Supremo Nº 528, de fecha 16 de mayo de 1991, del Ministerio de Justicia, publicado en el Diario Oficial el día 19 de noviembre de 1991.</v>
      </c>
      <c r="F140" s="124" t="str">
        <f>VLOOKUP(A140,BASE.!$A$1:$T$878,6,FALSE)</f>
        <v>Certificado de vigencia Folio Nº 500347784174, de fecha 28 de septiembre de 2020, emitido por el Servicio de Registro Civil e Identificación.</v>
      </c>
      <c r="G140" s="124" t="str">
        <f>VLOOKUP(A140,BASE.!$A$1:$T$878,7,FALSE)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40" s="124" t="str">
        <f>VLOOKUP(A140,BASE.!$A$1:$T$878,8,FALSE)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40" s="124" t="str">
        <f>VLOOKUP(A140,BASE.!$A$1:$T$878,9,FALSE)</f>
        <v>Tres años.</v>
      </c>
      <c r="J140" s="124" t="str">
        <f>VLOOKUP(A140,BASE.!$A$1:$T$878,10,FALSE)</f>
        <v xml:space="preserve">De  29 de julio de 2016 a 29 de julio de 2019. </v>
      </c>
      <c r="K140" s="124" t="str">
        <f>VLOOKUP(A140,BASE.!$A$1:$T$878,11,FALSE)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40" s="124" t="str">
        <f>VLOOKUP(A140,BASE.!$A$1:$T$878,12,FALSE)</f>
        <v xml:space="preserve">Santa Isabel Nº 345, Santiago, Región Metropolitana. 
</v>
      </c>
      <c r="M140" s="124" t="str">
        <f>VLOOKUP(A140,BASE.!$A$1:$T$878,13,FALSE)</f>
        <v>XIII</v>
      </c>
      <c r="N140" s="124" t="str">
        <f>VLOOKUP(A140,BASE.!$A$1:$T$878,14,FALSE)</f>
        <v>Santiago</v>
      </c>
      <c r="O140" s="124" t="str">
        <f>VLOOKUP(A140,BASE.!$A$1:$T$878,15,FALSE)</f>
        <v>2228893- 2225181     Jaime Enrique Vilches González: 992386370- oficina: 226346252</v>
      </c>
      <c r="P140" s="124" t="str">
        <f>VLOOKUP(A140,BASE.!$A$1:$T$878,16,FALSE)</f>
        <v xml:space="preserve">corporacion.central@gmail.com
vilches.jaime@gmail.com
</v>
      </c>
      <c r="Q140" s="185">
        <f>VLOOKUP(A140,BASE.!$A$1:$T$878,17,FALSE)</f>
        <v>0</v>
      </c>
      <c r="R140" s="124" t="str">
        <f>VLOOKUP(A140,BASE.!$A$1:$T$878,18,FALSE)</f>
        <v>93401: Institución de Asistencia Social</v>
      </c>
      <c r="S140" s="124" t="str">
        <f>VLOOKUP(A140,BASE.!$A$1:$T$878,19,FALSE)</f>
        <v xml:space="preserve">Se acompaña certificado de antecedentes financieros, correspondiente al año 2019 aprobados por el Sub Departamento de Supervisión Financiera Nacional. </v>
      </c>
      <c r="T140" s="182">
        <f>VLOOKUP(A140,BASE.!$A$1:$T$878,20,FALSE)</f>
        <v>37970</v>
      </c>
      <c r="U140" s="124">
        <v>3842</v>
      </c>
      <c r="V140" s="181">
        <v>13906129</v>
      </c>
      <c r="W140" s="181">
        <v>28322217</v>
      </c>
      <c r="X140" s="183">
        <v>44255</v>
      </c>
      <c r="Y140" s="166" t="s">
        <v>7879</v>
      </c>
      <c r="Z140" s="166" t="s">
        <v>7880</v>
      </c>
      <c r="AA140" s="124" t="s">
        <v>7937</v>
      </c>
    </row>
    <row r="141" spans="1:27" x14ac:dyDescent="0.2">
      <c r="A141" s="124">
        <v>3846</v>
      </c>
      <c r="B141" s="124" t="s">
        <v>8280</v>
      </c>
      <c r="C141" s="185">
        <v>800665612</v>
      </c>
      <c r="D141" s="124" t="str">
        <f>VLOOKUP(A141,BASE.!$A$1:$T$878,4,FALSE)</f>
        <v>Institución eclesiástica</v>
      </c>
      <c r="E141" s="124" t="str">
        <f>VLOOKUP(A141,BASE.!$A$1:$T$878,5,FALSE)</f>
        <v>Erigida de acuerdo al Derecho Canónico, por Decreto S/N, de 1954, de la Autoridad Eclesiástica hoy del Arzobispado de Concepción.</v>
      </c>
      <c r="F141" s="124" t="str">
        <f>VLOOKUP(A141,BASE.!$A$1:$T$878,6,FALSE)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G141" s="124" t="str">
        <f>VLOOKUP(A141,BASE.!$A$1:$T$878,7,FALSE)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H141" s="124" t="str">
        <f>VLOOKUP(A141,BASE.!$A$1:$T$878,8,FALSE)</f>
        <v>no tiene</v>
      </c>
      <c r="I141" s="124">
        <f>VLOOKUP(A141,BASE.!$A$1:$T$878,9,FALSE)</f>
        <v>0</v>
      </c>
      <c r="J141" s="124">
        <f>VLOOKUP(A141,BASE.!$A$1:$T$878,10,FALSE)</f>
        <v>0</v>
      </c>
      <c r="K141" s="124" t="str">
        <f>VLOOKUP(A141,BASE.!$A$1:$T$878,11,FALSE)</f>
        <v xml:space="preserve">Pbro. Ricardo Andrés Oliva Salazar, 
</v>
      </c>
      <c r="L141" s="124" t="str">
        <f>VLOOKUP(A141,BASE.!$A$1:$T$878,12,FALSE)</f>
        <v xml:space="preserve">Manuel Montt N° 01180, Villa Mora, comuna de Coronel, Octava Región
</v>
      </c>
      <c r="M141" s="124" t="str">
        <f>VLOOKUP(A141,BASE.!$A$1:$T$878,13,FALSE)</f>
        <v>VIII</v>
      </c>
      <c r="N141" s="124" t="str">
        <f>VLOOKUP(A141,BASE.!$A$1:$T$878,14,FALSE)</f>
        <v>Coronel</v>
      </c>
      <c r="O141" s="124" t="str">
        <f>VLOOKUP(A141,BASE.!$A$1:$T$878,15,FALSE)</f>
        <v>. Fono: 41-2711094.</v>
      </c>
      <c r="P141" s="124">
        <f>VLOOKUP(A141,BASE.!$A$1:$T$878,16,FALSE)</f>
        <v>0</v>
      </c>
      <c r="Q141" s="185">
        <f>VLOOKUP(A141,BASE.!$A$1:$T$878,17,FALSE)</f>
        <v>0</v>
      </c>
      <c r="R141" s="124" t="str">
        <f>VLOOKUP(A141,BASE.!$A$1:$T$878,18,FALSE)</f>
        <v>93910: Organizaciones Religiosas</v>
      </c>
      <c r="S141" s="124" t="str">
        <f>VLOOKUP(A141,BASE.!$A$1:$T$878,19,FALSE)</f>
        <v>Se acompaña Certificado de Antecedentes Financieros, correspondiente al año 2019, aprobados por el  Departamento de Administración y Finanzas.</v>
      </c>
      <c r="T141" s="182">
        <f>VLOOKUP(A141,BASE.!$A$1:$T$878,20,FALSE)</f>
        <v>37970</v>
      </c>
      <c r="U141" s="124">
        <v>3846</v>
      </c>
      <c r="V141" s="181">
        <v>9344108</v>
      </c>
      <c r="W141" s="181">
        <v>18243259</v>
      </c>
      <c r="X141" s="183">
        <v>44255</v>
      </c>
      <c r="Y141" s="166" t="s">
        <v>7879</v>
      </c>
      <c r="Z141" s="166" t="s">
        <v>7880</v>
      </c>
      <c r="AA141" s="124" t="s">
        <v>7913</v>
      </c>
    </row>
    <row r="142" spans="1:27" x14ac:dyDescent="0.2">
      <c r="A142" s="124">
        <v>3848</v>
      </c>
      <c r="B142" s="124" t="s">
        <v>8281</v>
      </c>
      <c r="C142" s="185">
        <v>702085047</v>
      </c>
      <c r="D142" s="124" t="str">
        <f>VLOOKUP(A142,BASE.!$A$1:$T$878,4,FALSE)</f>
        <v>Institución eclesiástica</v>
      </c>
      <c r="E142" s="124" t="str">
        <f>VLOOKUP(A142,BASE.!$A$1:$T$878,5,FALSE)</f>
        <v>Erigida de acuerdo al Derecho Canónico</v>
      </c>
      <c r="F142" s="124" t="str">
        <f>VLOOKUP(A142,BASE.!$A$1:$T$878,6,FALSE)</f>
        <v>Indefinida</v>
      </c>
      <c r="G142" s="124" t="str">
        <f>VLOOKUP(A142,BASE.!$A$1:$T$878,7,FALSE)</f>
        <v xml:space="preserve">Actividad religiosa
</v>
      </c>
      <c r="H142" s="124" t="str">
        <f>VLOOKUP(A142,BASE.!$A$1:$T$878,8,FALSE)</f>
        <v>no tiene</v>
      </c>
      <c r="I142" s="124">
        <f>VLOOKUP(A142,BASE.!$A$1:$T$878,9,FALSE)</f>
        <v>0</v>
      </c>
      <c r="J142" s="124">
        <f>VLOOKUP(A142,BASE.!$A$1:$T$878,10,FALSE)</f>
        <v>0</v>
      </c>
      <c r="K142" s="124" t="str">
        <f>VLOOKUP(A142,BASE.!$A$1:$T$878,11,FALSE)</f>
        <v xml:space="preserve">Pbro. Juan Carlos Hernandez Mansilla, 
</v>
      </c>
      <c r="L142" s="124" t="str">
        <f>VLOOKUP(A142,BASE.!$A$1:$T$878,12,FALSE)</f>
        <v xml:space="preserve">Janequeo esq Diego Portales s/n, Población Bdo O’Higgins, Puerto Montt.
</v>
      </c>
      <c r="M142" s="124" t="str">
        <f>VLOOKUP(A142,BASE.!$A$1:$T$878,13,FALSE)</f>
        <v>X</v>
      </c>
      <c r="N142" s="124" t="str">
        <f>VLOOKUP(A142,BASE.!$A$1:$T$878,14,FALSE)</f>
        <v xml:space="preserve"> Puerto Montt</v>
      </c>
      <c r="O142" s="124" t="str">
        <f>VLOOKUP(A142,BASE.!$A$1:$T$878,15,FALSE)</f>
        <v>652260103-652251031.</v>
      </c>
      <c r="P142" s="124" t="str">
        <f>VLOOKUP(A142,BASE.!$A$1:$T$878,16,FALSE)</f>
        <v>infosanpablo@gmail.com</v>
      </c>
      <c r="Q142" s="185">
        <f>VLOOKUP(A142,BASE.!$A$1:$T$878,17,FALSE)</f>
        <v>0</v>
      </c>
      <c r="R142" s="124" t="str">
        <f>VLOOKUP(A142,BASE.!$A$1:$T$878,18,FALSE)</f>
        <v>93910: Organizaciones Religiosas</v>
      </c>
      <c r="S142" s="124" t="str">
        <f>VLOOKUP(A142,BASE.!$A$1:$T$878,19,FALSE)</f>
        <v>Se acompañan antecedentes financieros correspondientes al año 2019, aprobados por el Sub departamento de Supervisión Nacional.</v>
      </c>
      <c r="T142" s="182">
        <f>VLOOKUP(A142,BASE.!$A$1:$T$878,20,FALSE)</f>
        <v>37970</v>
      </c>
      <c r="U142" s="124">
        <v>3848</v>
      </c>
      <c r="V142" s="181">
        <v>7263970</v>
      </c>
      <c r="W142" s="181">
        <v>15046796</v>
      </c>
      <c r="X142" s="183">
        <v>44255</v>
      </c>
      <c r="Y142" s="166" t="s">
        <v>7879</v>
      </c>
      <c r="Z142" s="166" t="s">
        <v>7880</v>
      </c>
      <c r="AA142" s="124" t="s">
        <v>7928</v>
      </c>
    </row>
    <row r="143" spans="1:27" x14ac:dyDescent="0.2">
      <c r="A143" s="124">
        <v>3860</v>
      </c>
      <c r="B143" s="124" t="s">
        <v>8282</v>
      </c>
      <c r="C143" s="185">
        <v>711524002</v>
      </c>
      <c r="D143" s="124" t="str">
        <f>VLOOKUP(A143,BASE.!$A$1:$T$878,4,FALSE)</f>
        <v>Fundación de Derecho Privado.</v>
      </c>
      <c r="E143" s="124" t="str">
        <f>VLOOKUP(A143,BASE.!$A$1:$T$878,5,FALSE)</f>
        <v xml:space="preserve">Decreto Supremo Nº 444, de 04 de mayo de 1983, del Ministerio de Justicia. </v>
      </c>
      <c r="F143" s="124" t="str">
        <f>VLOOKUP(A143,BASE.!$A$1:$T$878,6,FALSE)</f>
        <v>Certificado de Vigencia Folio Nº 500343745057, emitido por el Servicio de Registro Civil e Identificación, con fecha 02 de septiembre de 2020.</v>
      </c>
      <c r="G143" s="124" t="str">
        <f>VLOOKUP(A143,BASE.!$A$1:$T$878,7,FALSE)</f>
        <v xml:space="preserve">Protección y asistencia de personas de escasos recursos, cualquiera sea su edad, sexo o religión.
</v>
      </c>
      <c r="H143" s="124" t="str">
        <f>VLOOKUP(A143,BASE.!$A$1:$T$878,8,FALSE)</f>
        <v>Presidenta: Irene del Carmen Arias Vielma                   Vicepresidente: Eugenio Enrique Celedón Cariola                   Secretaria: Kharim Sotelo Méndez                      Directores: María Patricia Undurraga Yáñez                          María Teresa Urrutia Veloso                 Marcia Veronica del Carmen Jamett Pizarro                 Maria Loreto Luisa Gracia Serrano</v>
      </c>
      <c r="I143" s="124" t="str">
        <f>VLOOKUP(A143,BASE.!$A$1:$T$878,9,FALSE)</f>
        <v>3 años en sus cargos.</v>
      </c>
      <c r="J143" s="124" t="str">
        <f>VLOOKUP(A143,BASE.!$A$1:$T$878,10,FALSE)</f>
        <v>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v>
      </c>
      <c r="K143" s="124" t="str">
        <f>VLOOKUP(A143,BASE.!$A$1:$T$878,11,FALSE)</f>
        <v xml:space="preserve">Presidenta: Irene del Carmen Arias Vielma, 
Directora Ejecutiva Interina:  Emilia Prosperina Baeza Ulloa  
</v>
      </c>
      <c r="L143" s="124" t="str">
        <f>VLOOKUP(A143,BASE.!$A$1:$T$878,12,FALSE)</f>
        <v xml:space="preserve">Amanda Labarca N° 4631, Población Jaime Eyzaguirre. Comuna de Macul, Región Metropolitana.
</v>
      </c>
      <c r="M143" s="124" t="str">
        <f>VLOOKUP(A143,BASE.!$A$1:$T$878,13,FALSE)</f>
        <v>XIII</v>
      </c>
      <c r="N143" s="124" t="str">
        <f>VLOOKUP(A143,BASE.!$A$1:$T$878,14,FALSE)</f>
        <v>Macul</v>
      </c>
      <c r="O143" s="124" t="str">
        <f>VLOOKUP(A143,BASE.!$A$1:$T$878,15,FALSE)</f>
        <v xml:space="preserve">Fono: 2715736, </v>
      </c>
      <c r="P143" s="124">
        <f>VLOOKUP(A143,BASE.!$A$1:$T$878,16,FALSE)</f>
        <v>0</v>
      </c>
      <c r="Q143" s="185">
        <f>VLOOKUP(A143,BASE.!$A$1:$T$878,17,FALSE)</f>
        <v>0</v>
      </c>
      <c r="R143" s="124">
        <f>VLOOKUP(A143,BASE.!$A$1:$T$878,18,FALSE)</f>
        <v>93401</v>
      </c>
      <c r="S143" s="124" t="str">
        <f>VLOOKUP(A143,BASE.!$A$1:$T$878,19,FALSE)</f>
        <v>Se acompaña certificado de antecedentes financieros correspondientes al año 2019, aprobados por parte de USUFI.</v>
      </c>
      <c r="T143" s="182">
        <f>VLOOKUP(A143,BASE.!$A$1:$T$878,20,FALSE)</f>
        <v>37970</v>
      </c>
      <c r="U143" s="124">
        <v>3860</v>
      </c>
      <c r="V143" s="181">
        <v>19503780</v>
      </c>
      <c r="W143" s="181">
        <v>37811360</v>
      </c>
      <c r="X143" s="183">
        <v>44255</v>
      </c>
      <c r="Y143" s="166" t="s">
        <v>7879</v>
      </c>
      <c r="Z143" s="166" t="s">
        <v>7880</v>
      </c>
      <c r="AA143" s="124" t="s">
        <v>7927</v>
      </c>
    </row>
    <row r="144" spans="1:27" x14ac:dyDescent="0.2">
      <c r="A144" s="124">
        <v>3950</v>
      </c>
      <c r="B144" s="124" t="s">
        <v>8283</v>
      </c>
      <c r="C144" s="185">
        <v>814968006</v>
      </c>
      <c r="D144" s="124" t="str">
        <f>VLOOKUP(A144,BASE.!$A$1:$T$878,4,FALSE)</f>
        <v>Fundación de Derecho Privado.</v>
      </c>
      <c r="E144" s="124" t="str">
        <f>VLOOKUP(A144,BASE.!$A$1:$T$878,5,FALSE)</f>
        <v xml:space="preserve">Decreto Supremo Nº1688, de 09 de abril de 1945, del Ministerio de Justicia. </v>
      </c>
      <c r="F144" s="124" t="str">
        <f>VLOOKUP(A144,BASE.!$A$1:$T$878,6,FALSE)</f>
        <v>Certificado de Vigencia Folio Nº 500342397975, emitido por el Servicio de Registro Civil e Identificación con fecha 25 de agosto de 2020.</v>
      </c>
      <c r="G144" s="124" t="str">
        <f>VLOOKUP(A144,BASE.!$A$1:$T$878,7,FALSE)</f>
        <v xml:space="preserve">La creación y mantenimiento de obras de beneficencia y educación popular gratuita, especialmente por medio de hogares para indigentes, centros abiertos, guarderías y salas cuna.
</v>
      </c>
      <c r="H144" s="124" t="str">
        <f>VLOOKUP(A144,BASE.!$A$1:$T$878,8,FALSE)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4" s="124" t="str">
        <f>VLOOKUP(A144,BASE.!$A$1:$T$878,9,FALSE)</f>
        <v>Durarán 2 años en sus funciones. Renovación del Directorio cada año, por parcialidades de cuatro directores a la vez.
Duración de Mesa Directiva: Cada año.</v>
      </c>
      <c r="J144" s="124" t="str">
        <f>VLOOKUP(A144,BASE.!$A$1:$T$878,10,FALSE)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4" s="124" t="str">
        <f>VLOOKUP(A144,BASE.!$A$1:$T$878,11,FALSE)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4" s="124" t="str">
        <f>VLOOKUP(A144,BASE.!$A$1:$T$878,12,FALSE)</f>
        <v xml:space="preserve">Hogar de Cristo N° 3812, comuna de Estación Central, Región Metropolitana
</v>
      </c>
      <c r="M144" s="124" t="str">
        <f>VLOOKUP(A144,BASE.!$A$1:$T$878,13,FALSE)</f>
        <v>XIII</v>
      </c>
      <c r="N144" s="124" t="str">
        <f>VLOOKUP(A144,BASE.!$A$1:$T$878,14,FALSE)</f>
        <v>Estación Central</v>
      </c>
      <c r="O144" s="124">
        <f>VLOOKUP(A144,BASE.!$A$1:$T$878,15,FALSE)</f>
        <v>225409300</v>
      </c>
      <c r="P144" s="124" t="str">
        <f>VLOOKUP(A144,BASE.!$A$1:$T$878,16,FALSE)</f>
        <v xml:space="preserve"> hogardecristo@hogardecristo.cl  </v>
      </c>
      <c r="Q144" s="185">
        <f>VLOOKUP(A144,BASE.!$A$1:$T$878,17,FALSE)</f>
        <v>0</v>
      </c>
      <c r="R144" s="124" t="str">
        <f>VLOOKUP(A144,BASE.!$A$1:$T$878,18,FALSE)</f>
        <v>93401: Institución de Asistencia Social.</v>
      </c>
      <c r="S144" s="124" t="str">
        <f>VLOOKUP(A144,BASE.!$A$1:$T$878,19,FALSE)</f>
        <v xml:space="preserve">Certificado de Antecedentes financieros, correspondientes al año 2019, aprobados por  USUFI </v>
      </c>
      <c r="T144" s="182">
        <f>VLOOKUP(A144,BASE.!$A$1:$T$878,20,FALSE)</f>
        <v>37970</v>
      </c>
      <c r="U144" s="124">
        <v>3950</v>
      </c>
      <c r="V144" s="181">
        <v>0</v>
      </c>
      <c r="W144" s="181">
        <v>0</v>
      </c>
      <c r="X144" s="183">
        <v>44255</v>
      </c>
      <c r="Y144" s="166" t="s">
        <v>7879</v>
      </c>
      <c r="Z144" s="166" t="s">
        <v>7880</v>
      </c>
      <c r="AA144" s="124" t="s">
        <v>7882</v>
      </c>
    </row>
    <row r="145" spans="1:27" x14ac:dyDescent="0.2">
      <c r="A145" s="124">
        <v>3950</v>
      </c>
      <c r="B145" s="124" t="s">
        <v>8283</v>
      </c>
      <c r="C145" s="185">
        <v>814968006</v>
      </c>
      <c r="D145" s="124" t="str">
        <f>VLOOKUP(A145,BASE.!$A$1:$T$878,4,FALSE)</f>
        <v>Fundación de Derecho Privado.</v>
      </c>
      <c r="E145" s="124" t="str">
        <f>VLOOKUP(A145,BASE.!$A$1:$T$878,5,FALSE)</f>
        <v xml:space="preserve">Decreto Supremo Nº1688, de 09 de abril de 1945, del Ministerio de Justicia. </v>
      </c>
      <c r="F145" s="124" t="str">
        <f>VLOOKUP(A145,BASE.!$A$1:$T$878,6,FALSE)</f>
        <v>Certificado de Vigencia Folio Nº 500342397975, emitido por el Servicio de Registro Civil e Identificación con fecha 25 de agosto de 2020.</v>
      </c>
      <c r="G145" s="124" t="str">
        <f>VLOOKUP(A145,BASE.!$A$1:$T$878,7,FALSE)</f>
        <v xml:space="preserve">La creación y mantenimiento de obras de beneficencia y educación popular gratuita, especialmente por medio de hogares para indigentes, centros abiertos, guarderías y salas cuna.
</v>
      </c>
      <c r="H145" s="124" t="str">
        <f>VLOOKUP(A145,BASE.!$A$1:$T$878,8,FALSE)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5" s="124" t="str">
        <f>VLOOKUP(A145,BASE.!$A$1:$T$878,9,FALSE)</f>
        <v>Durarán 2 años en sus funciones. Renovación del Directorio cada año, por parcialidades de cuatro directores a la vez.
Duración de Mesa Directiva: Cada año.</v>
      </c>
      <c r="J145" s="124" t="str">
        <f>VLOOKUP(A145,BASE.!$A$1:$T$878,10,FALSE)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5" s="124" t="str">
        <f>VLOOKUP(A145,BASE.!$A$1:$T$878,11,FALSE)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5" s="124" t="str">
        <f>VLOOKUP(A145,BASE.!$A$1:$T$878,12,FALSE)</f>
        <v xml:space="preserve">Hogar de Cristo N° 3812, comuna de Estación Central, Región Metropolitana
</v>
      </c>
      <c r="M145" s="124" t="str">
        <f>VLOOKUP(A145,BASE.!$A$1:$T$878,13,FALSE)</f>
        <v>XIII</v>
      </c>
      <c r="N145" s="124" t="str">
        <f>VLOOKUP(A145,BASE.!$A$1:$T$878,14,FALSE)</f>
        <v>Estación Central</v>
      </c>
      <c r="O145" s="124">
        <f>VLOOKUP(A145,BASE.!$A$1:$T$878,15,FALSE)</f>
        <v>225409300</v>
      </c>
      <c r="P145" s="124" t="str">
        <f>VLOOKUP(A145,BASE.!$A$1:$T$878,16,FALSE)</f>
        <v xml:space="preserve"> hogardecristo@hogardecristo.cl  </v>
      </c>
      <c r="Q145" s="185">
        <f>VLOOKUP(A145,BASE.!$A$1:$T$878,17,FALSE)</f>
        <v>0</v>
      </c>
      <c r="R145" s="124" t="str">
        <f>VLOOKUP(A145,BASE.!$A$1:$T$878,18,FALSE)</f>
        <v>93401: Institución de Asistencia Social.</v>
      </c>
      <c r="S145" s="124" t="str">
        <f>VLOOKUP(A145,BASE.!$A$1:$T$878,19,FALSE)</f>
        <v xml:space="preserve">Certificado de Antecedentes financieros, correspondientes al año 2019, aprobados por  USUFI </v>
      </c>
      <c r="T145" s="182">
        <f>VLOOKUP(A145,BASE.!$A$1:$T$878,20,FALSE)</f>
        <v>37970</v>
      </c>
      <c r="U145" s="124">
        <v>3950</v>
      </c>
      <c r="V145" s="181">
        <v>0</v>
      </c>
      <c r="W145" s="181">
        <v>0</v>
      </c>
      <c r="X145" s="183">
        <v>44255</v>
      </c>
      <c r="Y145" s="166" t="s">
        <v>7879</v>
      </c>
      <c r="Z145" s="166" t="s">
        <v>7880</v>
      </c>
      <c r="AA145" s="124" t="s">
        <v>7966</v>
      </c>
    </row>
    <row r="146" spans="1:27" x14ac:dyDescent="0.2">
      <c r="A146" s="124">
        <v>3950</v>
      </c>
      <c r="B146" s="124" t="s">
        <v>8283</v>
      </c>
      <c r="C146" s="185">
        <v>814968006</v>
      </c>
      <c r="D146" s="124" t="str">
        <f>VLOOKUP(A146,BASE.!$A$1:$T$878,4,FALSE)</f>
        <v>Fundación de Derecho Privado.</v>
      </c>
      <c r="E146" s="124" t="str">
        <f>VLOOKUP(A146,BASE.!$A$1:$T$878,5,FALSE)</f>
        <v xml:space="preserve">Decreto Supremo Nº1688, de 09 de abril de 1945, del Ministerio de Justicia. </v>
      </c>
      <c r="F146" s="124" t="str">
        <f>VLOOKUP(A146,BASE.!$A$1:$T$878,6,FALSE)</f>
        <v>Certificado de Vigencia Folio Nº 500342397975, emitido por el Servicio de Registro Civil e Identificación con fecha 25 de agosto de 2020.</v>
      </c>
      <c r="G146" s="124" t="str">
        <f>VLOOKUP(A146,BASE.!$A$1:$T$878,7,FALSE)</f>
        <v xml:space="preserve">La creación y mantenimiento de obras de beneficencia y educación popular gratuita, especialmente por medio de hogares para indigentes, centros abiertos, guarderías y salas cuna.
</v>
      </c>
      <c r="H146" s="124" t="str">
        <f>VLOOKUP(A146,BASE.!$A$1:$T$878,8,FALSE)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6" s="124" t="str">
        <f>VLOOKUP(A146,BASE.!$A$1:$T$878,9,FALSE)</f>
        <v>Durarán 2 años en sus funciones. Renovación del Directorio cada año, por parcialidades de cuatro directores a la vez.
Duración de Mesa Directiva: Cada año.</v>
      </c>
      <c r="J146" s="124" t="str">
        <f>VLOOKUP(A146,BASE.!$A$1:$T$878,10,FALSE)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6" s="124" t="str">
        <f>VLOOKUP(A146,BASE.!$A$1:$T$878,11,FALSE)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6" s="124" t="str">
        <f>VLOOKUP(A146,BASE.!$A$1:$T$878,12,FALSE)</f>
        <v xml:space="preserve">Hogar de Cristo N° 3812, comuna de Estación Central, Región Metropolitana
</v>
      </c>
      <c r="M146" s="124" t="str">
        <f>VLOOKUP(A146,BASE.!$A$1:$T$878,13,FALSE)</f>
        <v>XIII</v>
      </c>
      <c r="N146" s="124" t="str">
        <f>VLOOKUP(A146,BASE.!$A$1:$T$878,14,FALSE)</f>
        <v>Estación Central</v>
      </c>
      <c r="O146" s="124">
        <f>VLOOKUP(A146,BASE.!$A$1:$T$878,15,FALSE)</f>
        <v>225409300</v>
      </c>
      <c r="P146" s="124" t="str">
        <f>VLOOKUP(A146,BASE.!$A$1:$T$878,16,FALSE)</f>
        <v xml:space="preserve"> hogardecristo@hogardecristo.cl  </v>
      </c>
      <c r="Q146" s="185">
        <f>VLOOKUP(A146,BASE.!$A$1:$T$878,17,FALSE)</f>
        <v>0</v>
      </c>
      <c r="R146" s="124" t="str">
        <f>VLOOKUP(A146,BASE.!$A$1:$T$878,18,FALSE)</f>
        <v>93401: Institución de Asistencia Social.</v>
      </c>
      <c r="S146" s="124" t="str">
        <f>VLOOKUP(A146,BASE.!$A$1:$T$878,19,FALSE)</f>
        <v xml:space="preserve">Certificado de Antecedentes financieros, correspondientes al año 2019, aprobados por  USUFI </v>
      </c>
      <c r="T146" s="182">
        <f>VLOOKUP(A146,BASE.!$A$1:$T$878,20,FALSE)</f>
        <v>37970</v>
      </c>
      <c r="U146" s="124">
        <v>3950</v>
      </c>
      <c r="V146" s="181">
        <v>0</v>
      </c>
      <c r="W146" s="181">
        <v>0</v>
      </c>
      <c r="X146" s="183">
        <v>44255</v>
      </c>
      <c r="Y146" s="166" t="s">
        <v>7879</v>
      </c>
      <c r="Z146" s="166" t="s">
        <v>7880</v>
      </c>
      <c r="AA146" s="124" t="s">
        <v>7970</v>
      </c>
    </row>
    <row r="147" spans="1:27" x14ac:dyDescent="0.2">
      <c r="A147" s="124">
        <v>3950</v>
      </c>
      <c r="B147" s="124" t="s">
        <v>8283</v>
      </c>
      <c r="C147" s="185">
        <v>814968006</v>
      </c>
      <c r="D147" s="124" t="str">
        <f>VLOOKUP(A147,BASE.!$A$1:$T$878,4,FALSE)</f>
        <v>Fundación de Derecho Privado.</v>
      </c>
      <c r="E147" s="124" t="str">
        <f>VLOOKUP(A147,BASE.!$A$1:$T$878,5,FALSE)</f>
        <v xml:space="preserve">Decreto Supremo Nº1688, de 09 de abril de 1945, del Ministerio de Justicia. </v>
      </c>
      <c r="F147" s="124" t="str">
        <f>VLOOKUP(A147,BASE.!$A$1:$T$878,6,FALSE)</f>
        <v>Certificado de Vigencia Folio Nº 500342397975, emitido por el Servicio de Registro Civil e Identificación con fecha 25 de agosto de 2020.</v>
      </c>
      <c r="G147" s="124" t="str">
        <f>VLOOKUP(A147,BASE.!$A$1:$T$878,7,FALSE)</f>
        <v xml:space="preserve">La creación y mantenimiento de obras de beneficencia y educación popular gratuita, especialmente por medio de hogares para indigentes, centros abiertos, guarderías y salas cuna.
</v>
      </c>
      <c r="H147" s="124" t="str">
        <f>VLOOKUP(A147,BASE.!$A$1:$T$878,8,FALSE)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7" s="124" t="str">
        <f>VLOOKUP(A147,BASE.!$A$1:$T$878,9,FALSE)</f>
        <v>Durarán 2 años en sus funciones. Renovación del Directorio cada año, por parcialidades de cuatro directores a la vez.
Duración de Mesa Directiva: Cada año.</v>
      </c>
      <c r="J147" s="124" t="str">
        <f>VLOOKUP(A147,BASE.!$A$1:$T$878,10,FALSE)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7" s="124" t="str">
        <f>VLOOKUP(A147,BASE.!$A$1:$T$878,11,FALSE)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7" s="124" t="str">
        <f>VLOOKUP(A147,BASE.!$A$1:$T$878,12,FALSE)</f>
        <v xml:space="preserve">Hogar de Cristo N° 3812, comuna de Estación Central, Región Metropolitana
</v>
      </c>
      <c r="M147" s="124" t="str">
        <f>VLOOKUP(A147,BASE.!$A$1:$T$878,13,FALSE)</f>
        <v>XIII</v>
      </c>
      <c r="N147" s="124" t="str">
        <f>VLOOKUP(A147,BASE.!$A$1:$T$878,14,FALSE)</f>
        <v>Estación Central</v>
      </c>
      <c r="O147" s="124">
        <f>VLOOKUP(A147,BASE.!$A$1:$T$878,15,FALSE)</f>
        <v>225409300</v>
      </c>
      <c r="P147" s="124" t="str">
        <f>VLOOKUP(A147,BASE.!$A$1:$T$878,16,FALSE)</f>
        <v xml:space="preserve"> hogardecristo@hogardecristo.cl  </v>
      </c>
      <c r="Q147" s="185">
        <f>VLOOKUP(A147,BASE.!$A$1:$T$878,17,FALSE)</f>
        <v>0</v>
      </c>
      <c r="R147" s="124" t="str">
        <f>VLOOKUP(A147,BASE.!$A$1:$T$878,18,FALSE)</f>
        <v>93401: Institución de Asistencia Social.</v>
      </c>
      <c r="S147" s="124" t="str">
        <f>VLOOKUP(A147,BASE.!$A$1:$T$878,19,FALSE)</f>
        <v xml:space="preserve">Certificado de Antecedentes financieros, correspondientes al año 2019, aprobados por  USUFI </v>
      </c>
      <c r="T147" s="182">
        <f>VLOOKUP(A147,BASE.!$A$1:$T$878,20,FALSE)</f>
        <v>37970</v>
      </c>
      <c r="U147" s="124">
        <v>3950</v>
      </c>
      <c r="V147" s="181">
        <v>28650053</v>
      </c>
      <c r="W147" s="181">
        <v>44371727</v>
      </c>
      <c r="X147" s="183">
        <v>44255</v>
      </c>
      <c r="Y147" s="166" t="s">
        <v>7879</v>
      </c>
      <c r="Z147" s="166" t="s">
        <v>7880</v>
      </c>
      <c r="AA147" s="124" t="s">
        <v>7917</v>
      </c>
    </row>
    <row r="148" spans="1:27" x14ac:dyDescent="0.2">
      <c r="A148" s="124">
        <v>3950</v>
      </c>
      <c r="B148" s="124" t="s">
        <v>8283</v>
      </c>
      <c r="C148" s="185">
        <v>814968006</v>
      </c>
      <c r="D148" s="124" t="str">
        <f>VLOOKUP(A148,BASE.!$A$1:$T$878,4,FALSE)</f>
        <v>Fundación de Derecho Privado.</v>
      </c>
      <c r="E148" s="124" t="str">
        <f>VLOOKUP(A148,BASE.!$A$1:$T$878,5,FALSE)</f>
        <v xml:space="preserve">Decreto Supremo Nº1688, de 09 de abril de 1945, del Ministerio de Justicia. </v>
      </c>
      <c r="F148" s="124" t="str">
        <f>VLOOKUP(A148,BASE.!$A$1:$T$878,6,FALSE)</f>
        <v>Certificado de Vigencia Folio Nº 500342397975, emitido por el Servicio de Registro Civil e Identificación con fecha 25 de agosto de 2020.</v>
      </c>
      <c r="G148" s="124" t="str">
        <f>VLOOKUP(A148,BASE.!$A$1:$T$878,7,FALSE)</f>
        <v xml:space="preserve">La creación y mantenimiento de obras de beneficencia y educación popular gratuita, especialmente por medio de hogares para indigentes, centros abiertos, guarderías y salas cuna.
</v>
      </c>
      <c r="H148" s="124" t="str">
        <f>VLOOKUP(A148,BASE.!$A$1:$T$878,8,FALSE)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8" s="124" t="str">
        <f>VLOOKUP(A148,BASE.!$A$1:$T$878,9,FALSE)</f>
        <v>Durarán 2 años en sus funciones. Renovación del Directorio cada año, por parcialidades de cuatro directores a la vez.
Duración de Mesa Directiva: Cada año.</v>
      </c>
      <c r="J148" s="124" t="str">
        <f>VLOOKUP(A148,BASE.!$A$1:$T$878,10,FALSE)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8" s="124" t="str">
        <f>VLOOKUP(A148,BASE.!$A$1:$T$878,11,FALSE)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8" s="124" t="str">
        <f>VLOOKUP(A148,BASE.!$A$1:$T$878,12,FALSE)</f>
        <v xml:space="preserve">Hogar de Cristo N° 3812, comuna de Estación Central, Región Metropolitana
</v>
      </c>
      <c r="M148" s="124" t="str">
        <f>VLOOKUP(A148,BASE.!$A$1:$T$878,13,FALSE)</f>
        <v>XIII</v>
      </c>
      <c r="N148" s="124" t="str">
        <f>VLOOKUP(A148,BASE.!$A$1:$T$878,14,FALSE)</f>
        <v>Estación Central</v>
      </c>
      <c r="O148" s="124">
        <f>VLOOKUP(A148,BASE.!$A$1:$T$878,15,FALSE)</f>
        <v>225409300</v>
      </c>
      <c r="P148" s="124" t="str">
        <f>VLOOKUP(A148,BASE.!$A$1:$T$878,16,FALSE)</f>
        <v xml:space="preserve"> hogardecristo@hogardecristo.cl  </v>
      </c>
      <c r="Q148" s="185">
        <f>VLOOKUP(A148,BASE.!$A$1:$T$878,17,FALSE)</f>
        <v>0</v>
      </c>
      <c r="R148" s="124" t="str">
        <f>VLOOKUP(A148,BASE.!$A$1:$T$878,18,FALSE)</f>
        <v>93401: Institución de Asistencia Social.</v>
      </c>
      <c r="S148" s="124" t="str">
        <f>VLOOKUP(A148,BASE.!$A$1:$T$878,19,FALSE)</f>
        <v xml:space="preserve">Certificado de Antecedentes financieros, correspondientes al año 2019, aprobados por  USUFI </v>
      </c>
      <c r="T148" s="182">
        <f>VLOOKUP(A148,BASE.!$A$1:$T$878,20,FALSE)</f>
        <v>37970</v>
      </c>
      <c r="U148" s="124">
        <v>3950</v>
      </c>
      <c r="V148" s="181">
        <v>0</v>
      </c>
      <c r="W148" s="181">
        <v>0</v>
      </c>
      <c r="X148" s="183">
        <v>44255</v>
      </c>
      <c r="Y148" s="166" t="s">
        <v>7879</v>
      </c>
      <c r="Z148" s="166" t="s">
        <v>7880</v>
      </c>
      <c r="AA148" s="124" t="s">
        <v>7881</v>
      </c>
    </row>
    <row r="149" spans="1:27" x14ac:dyDescent="0.2">
      <c r="A149" s="124">
        <v>3950</v>
      </c>
      <c r="B149" s="124" t="s">
        <v>8283</v>
      </c>
      <c r="C149" s="185">
        <v>814968006</v>
      </c>
      <c r="D149" s="124" t="str">
        <f>VLOOKUP(A149,BASE.!$A$1:$T$878,4,FALSE)</f>
        <v>Fundación de Derecho Privado.</v>
      </c>
      <c r="E149" s="124" t="str">
        <f>VLOOKUP(A149,BASE.!$A$1:$T$878,5,FALSE)</f>
        <v xml:space="preserve">Decreto Supremo Nº1688, de 09 de abril de 1945, del Ministerio de Justicia. </v>
      </c>
      <c r="F149" s="124" t="str">
        <f>VLOOKUP(A149,BASE.!$A$1:$T$878,6,FALSE)</f>
        <v>Certificado de Vigencia Folio Nº 500342397975, emitido por el Servicio de Registro Civil e Identificación con fecha 25 de agosto de 2020.</v>
      </c>
      <c r="G149" s="124" t="str">
        <f>VLOOKUP(A149,BASE.!$A$1:$T$878,7,FALSE)</f>
        <v xml:space="preserve">La creación y mantenimiento de obras de beneficencia y educación popular gratuita, especialmente por medio de hogares para indigentes, centros abiertos, guarderías y salas cuna.
</v>
      </c>
      <c r="H149" s="124" t="str">
        <f>VLOOKUP(A149,BASE.!$A$1:$T$878,8,FALSE)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9" s="124" t="str">
        <f>VLOOKUP(A149,BASE.!$A$1:$T$878,9,FALSE)</f>
        <v>Durarán 2 años en sus funciones. Renovación del Directorio cada año, por parcialidades de cuatro directores a la vez.
Duración de Mesa Directiva: Cada año.</v>
      </c>
      <c r="J149" s="124" t="str">
        <f>VLOOKUP(A149,BASE.!$A$1:$T$878,10,FALSE)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9" s="124" t="str">
        <f>VLOOKUP(A149,BASE.!$A$1:$T$878,11,FALSE)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9" s="124" t="str">
        <f>VLOOKUP(A149,BASE.!$A$1:$T$878,12,FALSE)</f>
        <v xml:space="preserve">Hogar de Cristo N° 3812, comuna de Estación Central, Región Metropolitana
</v>
      </c>
      <c r="M149" s="124" t="str">
        <f>VLOOKUP(A149,BASE.!$A$1:$T$878,13,FALSE)</f>
        <v>XIII</v>
      </c>
      <c r="N149" s="124" t="str">
        <f>VLOOKUP(A149,BASE.!$A$1:$T$878,14,FALSE)</f>
        <v>Estación Central</v>
      </c>
      <c r="O149" s="124">
        <f>VLOOKUP(A149,BASE.!$A$1:$T$878,15,FALSE)</f>
        <v>225409300</v>
      </c>
      <c r="P149" s="124" t="str">
        <f>VLOOKUP(A149,BASE.!$A$1:$T$878,16,FALSE)</f>
        <v xml:space="preserve"> hogardecristo@hogardecristo.cl  </v>
      </c>
      <c r="Q149" s="185">
        <f>VLOOKUP(A149,BASE.!$A$1:$T$878,17,FALSE)</f>
        <v>0</v>
      </c>
      <c r="R149" s="124" t="str">
        <f>VLOOKUP(A149,BASE.!$A$1:$T$878,18,FALSE)</f>
        <v>93401: Institución de Asistencia Social.</v>
      </c>
      <c r="S149" s="124" t="str">
        <f>VLOOKUP(A149,BASE.!$A$1:$T$878,19,FALSE)</f>
        <v xml:space="preserve">Certificado de Antecedentes financieros, correspondientes al año 2019, aprobados por  USUFI </v>
      </c>
      <c r="T149" s="182">
        <f>VLOOKUP(A149,BASE.!$A$1:$T$878,20,FALSE)</f>
        <v>37970</v>
      </c>
      <c r="U149" s="124">
        <v>3950</v>
      </c>
      <c r="V149" s="181">
        <v>0</v>
      </c>
      <c r="W149" s="181">
        <v>0</v>
      </c>
      <c r="X149" s="183">
        <v>44255</v>
      </c>
      <c r="Y149" s="166" t="s">
        <v>7879</v>
      </c>
      <c r="Z149" s="166" t="s">
        <v>7880</v>
      </c>
      <c r="AA149" s="124" t="s">
        <v>7889</v>
      </c>
    </row>
    <row r="150" spans="1:27" x14ac:dyDescent="0.2">
      <c r="A150" s="124">
        <v>4100</v>
      </c>
      <c r="B150" s="124" t="s">
        <v>8284</v>
      </c>
      <c r="C150" s="185">
        <v>707182008</v>
      </c>
      <c r="D150" s="124" t="str">
        <f>VLOOKUP(A150,BASE.!$A$1:$T$878,4,FALSE)</f>
        <v>Fundación de Derecho Privado</v>
      </c>
      <c r="E150" s="124" t="str">
        <f>VLOOKUP(A150,BASE.!$A$1:$T$878,5,FALSE)</f>
        <v>Otorgada por Decreto Supremo N° 298, de fecha 18 de febrero de 1971, del Ministerio de Justicia.</v>
      </c>
      <c r="F150" s="124" t="str">
        <f>VLOOKUP(A150,BASE.!$A$1:$T$878,6,FALSE)</f>
        <v>Certificado de Vigencia, folio Nº 500163618736, de 03 de octubre de 2017, emitido por el SRCeI.</v>
      </c>
      <c r="G150" s="124" t="str">
        <f>VLOOKUP(A150,BASE.!$A$1:$T$878,7,FALSE)</f>
        <v>La asistencia y protección integral de la niñez en situación irregular de la provincia de Talca.</v>
      </c>
      <c r="H150" s="124" t="str">
        <f>VLOOKUP(A150,BASE.!$A$1:$T$878,8,FALSE)</f>
        <v>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v>
      </c>
      <c r="I150" s="124" t="str">
        <f>VLOOKUP(A150,BASE.!$A$1:$T$878,9,FALSE)</f>
        <v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v>
      </c>
      <c r="J150" s="124" t="str">
        <f>VLOOKUP(A150,BASE.!$A$1:$T$878,10,FALSE)</f>
        <v>Hasta el 25 de enero de 2021</v>
      </c>
      <c r="K150" s="124" t="str">
        <f>VLOOKUP(A150,BASE.!$A$1:$T$878,11,FALSE)</f>
        <v xml:space="preserve">Américo Águila Uribe,
</v>
      </c>
      <c r="L150" s="124" t="str">
        <f>VLOOKUP(A150,BASE.!$A$1:$T$878,12,FALSE)</f>
        <v xml:space="preserve">1 Norte N° 541,  comuna de Talca, Séptima Región.
</v>
      </c>
      <c r="M150" s="124" t="str">
        <f>VLOOKUP(A150,BASE.!$A$1:$T$878,13,FALSE)</f>
        <v>VII</v>
      </c>
      <c r="N150" s="124" t="str">
        <f>VLOOKUP(A150,BASE.!$A$1:$T$878,14,FALSE)</f>
        <v>Talca</v>
      </c>
      <c r="O150" s="124" t="str">
        <f>VLOOKUP(A150,BASE.!$A$1:$T$878,15,FALSE)</f>
        <v>Fono: 685986</v>
      </c>
      <c r="P150" s="124" t="str">
        <f>VLOOKUP(A150,BASE.!$A$1:$T$878,16,FALSE)</f>
        <v xml:space="preserve">funhogarinfantil@hotmail.com
</v>
      </c>
      <c r="Q150" s="185">
        <f>VLOOKUP(A150,BASE.!$A$1:$T$878,17,FALSE)</f>
        <v>0</v>
      </c>
      <c r="R150" s="124">
        <f>VLOOKUP(A150,BASE.!$A$1:$T$878,18,FALSE)</f>
        <v>91401</v>
      </c>
      <c r="S150" s="124" t="str">
        <f>VLOOKUP(A150,BASE.!$A$1:$T$878,19,FALSE)</f>
        <v xml:space="preserve">Se acompañan antecedentes financieros correspondientes al año 2019, aprobados Subdepartamento de Supervisión Financiera Nacional
</v>
      </c>
      <c r="T150" s="182">
        <f>VLOOKUP(A150,BASE.!$A$1:$T$878,20,FALSE)</f>
        <v>37970</v>
      </c>
      <c r="U150" s="124">
        <v>4100</v>
      </c>
      <c r="V150" s="181">
        <v>2404980</v>
      </c>
      <c r="W150" s="181">
        <v>7750843</v>
      </c>
      <c r="X150" s="183">
        <v>44255</v>
      </c>
      <c r="Y150" s="166" t="s">
        <v>7879</v>
      </c>
      <c r="Z150" s="166" t="s">
        <v>7880</v>
      </c>
      <c r="AA150" s="124" t="s">
        <v>7899</v>
      </c>
    </row>
    <row r="151" spans="1:27" x14ac:dyDescent="0.2">
      <c r="A151" s="124">
        <v>4250</v>
      </c>
      <c r="B151" s="124" t="s">
        <v>8285</v>
      </c>
      <c r="C151" s="185" t="s">
        <v>7816</v>
      </c>
      <c r="D151" s="124" t="str">
        <f>VLOOKUP(A151,BASE.!$A$1:$T$878,4,FALSE)</f>
        <v>Fundación de derecho privado</v>
      </c>
      <c r="E151" s="124" t="str">
        <f>VLOOKUP(A151,BASE.!$A$1:$T$878,5,FALSE)</f>
        <v>Otorgado por Decreto Supremo Nº 1360, de fecha 22 de febrero de 1952, del Ministerio de Justicia.</v>
      </c>
      <c r="F151" s="124" t="str">
        <f>VLOOKUP(A151,BASE.!$A$1:$T$878,6,FALSE)</f>
        <v>Certificado de Vigencia extendido por el SRCeI, folio Nº 500355844114, de fecha 17 de noviembre de 2020.</v>
      </c>
      <c r="G151" s="124" t="str">
        <f>VLOOKUP(A151,BASE.!$A$1:$T$878,7,FALSE)</f>
        <v>Readaptar  y moralizar a niños y jóvenes vagos o desamparados.</v>
      </c>
      <c r="H151" s="124" t="str">
        <f>VLOOKUP(A151,BASE.!$A$1:$T$878,8,FALSE)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1" s="124" t="str">
        <f>VLOOKUP(A151,BASE.!$A$1:$T$878,9,FALSE)</f>
        <v>5 años.</v>
      </c>
      <c r="J151" s="124" t="str">
        <f>VLOOKUP(A151,BASE.!$A$1:$T$878,10,FALSE)</f>
        <v xml:space="preserve"> 5 años
24 de octubre de 2019 al 24 de octubre del 2024
</v>
      </c>
      <c r="K151" s="124" t="str">
        <f>VLOOKUP(A151,BASE.!$A$1:$T$878,11,FALSE)</f>
        <v xml:space="preserve">Gerente General: Delia María Del Gatto Reyes       
Presidente: Fernando Enrique Correa Ríos, 
Representante Legal:  Luis Mario Riquelme Navarro            
Mandataria: Paulina Andrea Herrera Godoy            
</v>
      </c>
      <c r="L151" s="124" t="str">
        <f>VLOOKUP(A151,BASE.!$A$1:$T$878,12,FALSE)</f>
        <v xml:space="preserve">Luis Barros Valdes Nº 775, comuna de Providencia, Santiago.
</v>
      </c>
      <c r="M151" s="124" t="str">
        <f>VLOOKUP(A151,BASE.!$A$1:$T$878,13,FALSE)</f>
        <v>XIII</v>
      </c>
      <c r="N151" s="124" t="str">
        <f>VLOOKUP(A151,BASE.!$A$1:$T$878,14,FALSE)</f>
        <v>Providencia</v>
      </c>
      <c r="O151" s="124" t="str">
        <f>VLOOKUP(A151,BASE.!$A$1:$T$878,15,FALSE)</f>
        <v xml:space="preserve">02-7903800
</v>
      </c>
      <c r="P151" s="124" t="str">
        <f>VLOOKUP(A151,BASE.!$A$1:$T$878,16,FALSE)</f>
        <v>•	info@fundacionmicasa.cl</v>
      </c>
      <c r="Q151" s="185">
        <f>VLOOKUP(A151,BASE.!$A$1:$T$878,17,FALSE)</f>
        <v>0</v>
      </c>
      <c r="R151" s="124">
        <f>VLOOKUP(A151,BASE.!$A$1:$T$878,18,FALSE)</f>
        <v>93401</v>
      </c>
      <c r="S151" s="124" t="str">
        <f>VLOOKUP(A151,BASE.!$A$1:$T$878,19,FALSE)</f>
        <v>Se acompaña certificado financiero correspondiente al año 2019, aprobado por el Subdepartamento de Supervisión Financiera Nacional.</v>
      </c>
      <c r="T151" s="182">
        <f>VLOOKUP(A151,BASE.!$A$1:$T$878,20,FALSE)</f>
        <v>37970</v>
      </c>
      <c r="U151" s="124">
        <v>4250</v>
      </c>
      <c r="V151" s="181">
        <v>11856911</v>
      </c>
      <c r="W151" s="181">
        <v>22277250</v>
      </c>
      <c r="X151" s="183">
        <v>44255</v>
      </c>
      <c r="Y151" s="166" t="s">
        <v>7879</v>
      </c>
      <c r="Z151" s="166" t="s">
        <v>7880</v>
      </c>
      <c r="AA151" s="124" t="s">
        <v>7907</v>
      </c>
    </row>
    <row r="152" spans="1:27" x14ac:dyDescent="0.2">
      <c r="A152" s="124">
        <v>4250</v>
      </c>
      <c r="B152" s="124" t="s">
        <v>8285</v>
      </c>
      <c r="C152" s="185" t="s">
        <v>7816</v>
      </c>
      <c r="D152" s="124" t="str">
        <f>VLOOKUP(A152,BASE.!$A$1:$T$878,4,FALSE)</f>
        <v>Fundación de derecho privado</v>
      </c>
      <c r="E152" s="124" t="str">
        <f>VLOOKUP(A152,BASE.!$A$1:$T$878,5,FALSE)</f>
        <v>Otorgado por Decreto Supremo Nº 1360, de fecha 22 de febrero de 1952, del Ministerio de Justicia.</v>
      </c>
      <c r="F152" s="124" t="str">
        <f>VLOOKUP(A152,BASE.!$A$1:$T$878,6,FALSE)</f>
        <v>Certificado de Vigencia extendido por el SRCeI, folio Nº 500355844114, de fecha 17 de noviembre de 2020.</v>
      </c>
      <c r="G152" s="124" t="str">
        <f>VLOOKUP(A152,BASE.!$A$1:$T$878,7,FALSE)</f>
        <v>Readaptar  y moralizar a niños y jóvenes vagos o desamparados.</v>
      </c>
      <c r="H152" s="124" t="str">
        <f>VLOOKUP(A152,BASE.!$A$1:$T$878,8,FALSE)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2" s="124" t="str">
        <f>VLOOKUP(A152,BASE.!$A$1:$T$878,9,FALSE)</f>
        <v>5 años.</v>
      </c>
      <c r="J152" s="124" t="str">
        <f>VLOOKUP(A152,BASE.!$A$1:$T$878,10,FALSE)</f>
        <v xml:space="preserve"> 5 años
24 de octubre de 2019 al 24 de octubre del 2024
</v>
      </c>
      <c r="K152" s="124" t="str">
        <f>VLOOKUP(A152,BASE.!$A$1:$T$878,11,FALSE)</f>
        <v xml:space="preserve">Gerente General: Delia María Del Gatto Reyes       
Presidente: Fernando Enrique Correa Ríos, 
Representante Legal:  Luis Mario Riquelme Navarro            
Mandataria: Paulina Andrea Herrera Godoy            
</v>
      </c>
      <c r="L152" s="124" t="str">
        <f>VLOOKUP(A152,BASE.!$A$1:$T$878,12,FALSE)</f>
        <v xml:space="preserve">Luis Barros Valdes Nº 775, comuna de Providencia, Santiago.
</v>
      </c>
      <c r="M152" s="124" t="str">
        <f>VLOOKUP(A152,BASE.!$A$1:$T$878,13,FALSE)</f>
        <v>XIII</v>
      </c>
      <c r="N152" s="124" t="str">
        <f>VLOOKUP(A152,BASE.!$A$1:$T$878,14,FALSE)</f>
        <v>Providencia</v>
      </c>
      <c r="O152" s="124" t="str">
        <f>VLOOKUP(A152,BASE.!$A$1:$T$878,15,FALSE)</f>
        <v xml:space="preserve">02-7903800
</v>
      </c>
      <c r="P152" s="124" t="str">
        <f>VLOOKUP(A152,BASE.!$A$1:$T$878,16,FALSE)</f>
        <v>•	info@fundacionmicasa.cl</v>
      </c>
      <c r="Q152" s="185">
        <f>VLOOKUP(A152,BASE.!$A$1:$T$878,17,FALSE)</f>
        <v>0</v>
      </c>
      <c r="R152" s="124">
        <f>VLOOKUP(A152,BASE.!$A$1:$T$878,18,FALSE)</f>
        <v>93401</v>
      </c>
      <c r="S152" s="124" t="str">
        <f>VLOOKUP(A152,BASE.!$A$1:$T$878,19,FALSE)</f>
        <v>Se acompaña certificado financiero correspondiente al año 2019, aprobado por el Subdepartamento de Supervisión Financiera Nacional.</v>
      </c>
      <c r="T152" s="182">
        <f>VLOOKUP(A152,BASE.!$A$1:$T$878,20,FALSE)</f>
        <v>37970</v>
      </c>
      <c r="U152" s="124">
        <v>4250</v>
      </c>
      <c r="V152" s="181">
        <v>31370352</v>
      </c>
      <c r="W152" s="181">
        <v>62740704</v>
      </c>
      <c r="X152" s="183">
        <v>44255</v>
      </c>
      <c r="Y152" s="166" t="s">
        <v>7879</v>
      </c>
      <c r="Z152" s="166" t="s">
        <v>7880</v>
      </c>
      <c r="AA152" s="124" t="s">
        <v>7882</v>
      </c>
    </row>
    <row r="153" spans="1:27" x14ac:dyDescent="0.2">
      <c r="A153" s="124">
        <v>4250</v>
      </c>
      <c r="B153" s="124" t="s">
        <v>8285</v>
      </c>
      <c r="C153" s="185" t="s">
        <v>7816</v>
      </c>
      <c r="D153" s="124" t="str">
        <f>VLOOKUP(A153,BASE.!$A$1:$T$878,4,FALSE)</f>
        <v>Fundación de derecho privado</v>
      </c>
      <c r="E153" s="124" t="str">
        <f>VLOOKUP(A153,BASE.!$A$1:$T$878,5,FALSE)</f>
        <v>Otorgado por Decreto Supremo Nº 1360, de fecha 22 de febrero de 1952, del Ministerio de Justicia.</v>
      </c>
      <c r="F153" s="124" t="str">
        <f>VLOOKUP(A153,BASE.!$A$1:$T$878,6,FALSE)</f>
        <v>Certificado de Vigencia extendido por el SRCeI, folio Nº 500355844114, de fecha 17 de noviembre de 2020.</v>
      </c>
      <c r="G153" s="124" t="str">
        <f>VLOOKUP(A153,BASE.!$A$1:$T$878,7,FALSE)</f>
        <v>Readaptar  y moralizar a niños y jóvenes vagos o desamparados.</v>
      </c>
      <c r="H153" s="124" t="str">
        <f>VLOOKUP(A153,BASE.!$A$1:$T$878,8,FALSE)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3" s="124" t="str">
        <f>VLOOKUP(A153,BASE.!$A$1:$T$878,9,FALSE)</f>
        <v>5 años.</v>
      </c>
      <c r="J153" s="124" t="str">
        <f>VLOOKUP(A153,BASE.!$A$1:$T$878,10,FALSE)</f>
        <v xml:space="preserve"> 5 años
24 de octubre de 2019 al 24 de octubre del 2024
</v>
      </c>
      <c r="K153" s="124" t="str">
        <f>VLOOKUP(A153,BASE.!$A$1:$T$878,11,FALSE)</f>
        <v xml:space="preserve">Gerente General: Delia María Del Gatto Reyes       
Presidente: Fernando Enrique Correa Ríos, 
Representante Legal:  Luis Mario Riquelme Navarro            
Mandataria: Paulina Andrea Herrera Godoy            
</v>
      </c>
      <c r="L153" s="124" t="str">
        <f>VLOOKUP(A153,BASE.!$A$1:$T$878,12,FALSE)</f>
        <v xml:space="preserve">Luis Barros Valdes Nº 775, comuna de Providencia, Santiago.
</v>
      </c>
      <c r="M153" s="124" t="str">
        <f>VLOOKUP(A153,BASE.!$A$1:$T$878,13,FALSE)</f>
        <v>XIII</v>
      </c>
      <c r="N153" s="124" t="str">
        <f>VLOOKUP(A153,BASE.!$A$1:$T$878,14,FALSE)</f>
        <v>Providencia</v>
      </c>
      <c r="O153" s="124" t="str">
        <f>VLOOKUP(A153,BASE.!$A$1:$T$878,15,FALSE)</f>
        <v xml:space="preserve">02-7903800
</v>
      </c>
      <c r="P153" s="124" t="str">
        <f>VLOOKUP(A153,BASE.!$A$1:$T$878,16,FALSE)</f>
        <v>•	info@fundacionmicasa.cl</v>
      </c>
      <c r="Q153" s="185">
        <f>VLOOKUP(A153,BASE.!$A$1:$T$878,17,FALSE)</f>
        <v>0</v>
      </c>
      <c r="R153" s="124">
        <f>VLOOKUP(A153,BASE.!$A$1:$T$878,18,FALSE)</f>
        <v>93401</v>
      </c>
      <c r="S153" s="124" t="str">
        <f>VLOOKUP(A153,BASE.!$A$1:$T$878,19,FALSE)</f>
        <v>Se acompaña certificado financiero correspondiente al año 2019, aprobado por el Subdepartamento de Supervisión Financiera Nacional.</v>
      </c>
      <c r="T153" s="182">
        <f>VLOOKUP(A153,BASE.!$A$1:$T$878,20,FALSE)</f>
        <v>37970</v>
      </c>
      <c r="U153" s="124">
        <v>4250</v>
      </c>
      <c r="V153" s="181">
        <v>13734625</v>
      </c>
      <c r="W153" s="181">
        <v>42015948</v>
      </c>
      <c r="X153" s="183">
        <v>44255</v>
      </c>
      <c r="Y153" s="166" t="s">
        <v>7879</v>
      </c>
      <c r="Z153" s="166" t="s">
        <v>7880</v>
      </c>
      <c r="AA153" s="124" t="s">
        <v>7900</v>
      </c>
    </row>
    <row r="154" spans="1:27" x14ac:dyDescent="0.2">
      <c r="A154" s="124">
        <v>4250</v>
      </c>
      <c r="B154" s="124" t="s">
        <v>8285</v>
      </c>
      <c r="C154" s="185" t="s">
        <v>7816</v>
      </c>
      <c r="D154" s="124" t="str">
        <f>VLOOKUP(A154,BASE.!$A$1:$T$878,4,FALSE)</f>
        <v>Fundación de derecho privado</v>
      </c>
      <c r="E154" s="124" t="str">
        <f>VLOOKUP(A154,BASE.!$A$1:$T$878,5,FALSE)</f>
        <v>Otorgado por Decreto Supremo Nº 1360, de fecha 22 de febrero de 1952, del Ministerio de Justicia.</v>
      </c>
      <c r="F154" s="124" t="str">
        <f>VLOOKUP(A154,BASE.!$A$1:$T$878,6,FALSE)</f>
        <v>Certificado de Vigencia extendido por el SRCeI, folio Nº 500355844114, de fecha 17 de noviembre de 2020.</v>
      </c>
      <c r="G154" s="124" t="str">
        <f>VLOOKUP(A154,BASE.!$A$1:$T$878,7,FALSE)</f>
        <v>Readaptar  y moralizar a niños y jóvenes vagos o desamparados.</v>
      </c>
      <c r="H154" s="124" t="str">
        <f>VLOOKUP(A154,BASE.!$A$1:$T$878,8,FALSE)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4" s="124" t="str">
        <f>VLOOKUP(A154,BASE.!$A$1:$T$878,9,FALSE)</f>
        <v>5 años.</v>
      </c>
      <c r="J154" s="124" t="str">
        <f>VLOOKUP(A154,BASE.!$A$1:$T$878,10,FALSE)</f>
        <v xml:space="preserve"> 5 años
24 de octubre de 2019 al 24 de octubre del 2024
</v>
      </c>
      <c r="K154" s="124" t="str">
        <f>VLOOKUP(A154,BASE.!$A$1:$T$878,11,FALSE)</f>
        <v xml:space="preserve">Gerente General: Delia María Del Gatto Reyes       
Presidente: Fernando Enrique Correa Ríos, 
Representante Legal:  Luis Mario Riquelme Navarro            
Mandataria: Paulina Andrea Herrera Godoy            
</v>
      </c>
      <c r="L154" s="124" t="str">
        <f>VLOOKUP(A154,BASE.!$A$1:$T$878,12,FALSE)</f>
        <v xml:space="preserve">Luis Barros Valdes Nº 775, comuna de Providencia, Santiago.
</v>
      </c>
      <c r="M154" s="124" t="str">
        <f>VLOOKUP(A154,BASE.!$A$1:$T$878,13,FALSE)</f>
        <v>XIII</v>
      </c>
      <c r="N154" s="124" t="str">
        <f>VLOOKUP(A154,BASE.!$A$1:$T$878,14,FALSE)</f>
        <v>Providencia</v>
      </c>
      <c r="O154" s="124" t="str">
        <f>VLOOKUP(A154,BASE.!$A$1:$T$878,15,FALSE)</f>
        <v xml:space="preserve">02-7903800
</v>
      </c>
      <c r="P154" s="124" t="str">
        <f>VLOOKUP(A154,BASE.!$A$1:$T$878,16,FALSE)</f>
        <v>•	info@fundacionmicasa.cl</v>
      </c>
      <c r="Q154" s="185">
        <f>VLOOKUP(A154,BASE.!$A$1:$T$878,17,FALSE)</f>
        <v>0</v>
      </c>
      <c r="R154" s="124">
        <f>VLOOKUP(A154,BASE.!$A$1:$T$878,18,FALSE)</f>
        <v>93401</v>
      </c>
      <c r="S154" s="124" t="str">
        <f>VLOOKUP(A154,BASE.!$A$1:$T$878,19,FALSE)</f>
        <v>Se acompaña certificado financiero correspondiente al año 2019, aprobado por el Subdepartamento de Supervisión Financiera Nacional.</v>
      </c>
      <c r="T154" s="182">
        <f>VLOOKUP(A154,BASE.!$A$1:$T$878,20,FALSE)</f>
        <v>37970</v>
      </c>
      <c r="U154" s="124">
        <v>4250</v>
      </c>
      <c r="V154" s="181">
        <v>16033200</v>
      </c>
      <c r="W154" s="181">
        <v>32066400</v>
      </c>
      <c r="X154" s="183">
        <v>44255</v>
      </c>
      <c r="Y154" s="166" t="s">
        <v>7879</v>
      </c>
      <c r="Z154" s="166" t="s">
        <v>7880</v>
      </c>
      <c r="AA154" s="124" t="s">
        <v>7895</v>
      </c>
    </row>
    <row r="155" spans="1:27" x14ac:dyDescent="0.2">
      <c r="A155" s="124">
        <v>4250</v>
      </c>
      <c r="B155" s="124" t="s">
        <v>8285</v>
      </c>
      <c r="C155" s="185" t="s">
        <v>7816</v>
      </c>
      <c r="D155" s="124" t="str">
        <f>VLOOKUP(A155,BASE.!$A$1:$T$878,4,FALSE)</f>
        <v>Fundación de derecho privado</v>
      </c>
      <c r="E155" s="124" t="str">
        <f>VLOOKUP(A155,BASE.!$A$1:$T$878,5,FALSE)</f>
        <v>Otorgado por Decreto Supremo Nº 1360, de fecha 22 de febrero de 1952, del Ministerio de Justicia.</v>
      </c>
      <c r="F155" s="124" t="str">
        <f>VLOOKUP(A155,BASE.!$A$1:$T$878,6,FALSE)</f>
        <v>Certificado de Vigencia extendido por el SRCeI, folio Nº 500355844114, de fecha 17 de noviembre de 2020.</v>
      </c>
      <c r="G155" s="124" t="str">
        <f>VLOOKUP(A155,BASE.!$A$1:$T$878,7,FALSE)</f>
        <v>Readaptar  y moralizar a niños y jóvenes vagos o desamparados.</v>
      </c>
      <c r="H155" s="124" t="str">
        <f>VLOOKUP(A155,BASE.!$A$1:$T$878,8,FALSE)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5" s="124" t="str">
        <f>VLOOKUP(A155,BASE.!$A$1:$T$878,9,FALSE)</f>
        <v>5 años.</v>
      </c>
      <c r="J155" s="124" t="str">
        <f>VLOOKUP(A155,BASE.!$A$1:$T$878,10,FALSE)</f>
        <v xml:space="preserve"> 5 años
24 de octubre de 2019 al 24 de octubre del 2024
</v>
      </c>
      <c r="K155" s="124" t="str">
        <f>VLOOKUP(A155,BASE.!$A$1:$T$878,11,FALSE)</f>
        <v xml:space="preserve">Gerente General: Delia María Del Gatto Reyes       
Presidente: Fernando Enrique Correa Ríos, 
Representante Legal:  Luis Mario Riquelme Navarro            
Mandataria: Paulina Andrea Herrera Godoy            
</v>
      </c>
      <c r="L155" s="124" t="str">
        <f>VLOOKUP(A155,BASE.!$A$1:$T$878,12,FALSE)</f>
        <v xml:space="preserve">Luis Barros Valdes Nº 775, comuna de Providencia, Santiago.
</v>
      </c>
      <c r="M155" s="124" t="str">
        <f>VLOOKUP(A155,BASE.!$A$1:$T$878,13,FALSE)</f>
        <v>XIII</v>
      </c>
      <c r="N155" s="124" t="str">
        <f>VLOOKUP(A155,BASE.!$A$1:$T$878,14,FALSE)</f>
        <v>Providencia</v>
      </c>
      <c r="O155" s="124" t="str">
        <f>VLOOKUP(A155,BASE.!$A$1:$T$878,15,FALSE)</f>
        <v xml:space="preserve">02-7903800
</v>
      </c>
      <c r="P155" s="124" t="str">
        <f>VLOOKUP(A155,BASE.!$A$1:$T$878,16,FALSE)</f>
        <v>•	info@fundacionmicasa.cl</v>
      </c>
      <c r="Q155" s="185">
        <f>VLOOKUP(A155,BASE.!$A$1:$T$878,17,FALSE)</f>
        <v>0</v>
      </c>
      <c r="R155" s="124">
        <f>VLOOKUP(A155,BASE.!$A$1:$T$878,18,FALSE)</f>
        <v>93401</v>
      </c>
      <c r="S155" s="124" t="str">
        <f>VLOOKUP(A155,BASE.!$A$1:$T$878,19,FALSE)</f>
        <v>Se acompaña certificado financiero correspondiente al año 2019, aprobado por el Subdepartamento de Supervisión Financiera Nacional.</v>
      </c>
      <c r="T155" s="182">
        <f>VLOOKUP(A155,BASE.!$A$1:$T$878,20,FALSE)</f>
        <v>37970</v>
      </c>
      <c r="U155" s="124">
        <v>4250</v>
      </c>
      <c r="V155" s="181">
        <v>72416161</v>
      </c>
      <c r="W155" s="181">
        <v>142607581</v>
      </c>
      <c r="X155" s="183">
        <v>44255</v>
      </c>
      <c r="Y155" s="166" t="s">
        <v>7879</v>
      </c>
      <c r="Z155" s="166" t="s">
        <v>7880</v>
      </c>
      <c r="AA155" s="124" t="s">
        <v>7883</v>
      </c>
    </row>
    <row r="156" spans="1:27" x14ac:dyDescent="0.2">
      <c r="A156" s="124">
        <v>4250</v>
      </c>
      <c r="B156" s="124" t="s">
        <v>8285</v>
      </c>
      <c r="C156" s="185" t="s">
        <v>7816</v>
      </c>
      <c r="D156" s="124" t="str">
        <f>VLOOKUP(A156,BASE.!$A$1:$T$878,4,FALSE)</f>
        <v>Fundación de derecho privado</v>
      </c>
      <c r="E156" s="124" t="str">
        <f>VLOOKUP(A156,BASE.!$A$1:$T$878,5,FALSE)</f>
        <v>Otorgado por Decreto Supremo Nº 1360, de fecha 22 de febrero de 1952, del Ministerio de Justicia.</v>
      </c>
      <c r="F156" s="124" t="str">
        <f>VLOOKUP(A156,BASE.!$A$1:$T$878,6,FALSE)</f>
        <v>Certificado de Vigencia extendido por el SRCeI, folio Nº 500355844114, de fecha 17 de noviembre de 2020.</v>
      </c>
      <c r="G156" s="124" t="str">
        <f>VLOOKUP(A156,BASE.!$A$1:$T$878,7,FALSE)</f>
        <v>Readaptar  y moralizar a niños y jóvenes vagos o desamparados.</v>
      </c>
      <c r="H156" s="124" t="str">
        <f>VLOOKUP(A156,BASE.!$A$1:$T$878,8,FALSE)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6" s="124" t="str">
        <f>VLOOKUP(A156,BASE.!$A$1:$T$878,9,FALSE)</f>
        <v>5 años.</v>
      </c>
      <c r="J156" s="124" t="str">
        <f>VLOOKUP(A156,BASE.!$A$1:$T$878,10,FALSE)</f>
        <v xml:space="preserve"> 5 años
24 de octubre de 2019 al 24 de octubre del 2024
</v>
      </c>
      <c r="K156" s="124" t="str">
        <f>VLOOKUP(A156,BASE.!$A$1:$T$878,11,FALSE)</f>
        <v xml:space="preserve">Gerente General: Delia María Del Gatto Reyes       
Presidente: Fernando Enrique Correa Ríos, 
Representante Legal:  Luis Mario Riquelme Navarro            
Mandataria: Paulina Andrea Herrera Godoy            
</v>
      </c>
      <c r="L156" s="124" t="str">
        <f>VLOOKUP(A156,BASE.!$A$1:$T$878,12,FALSE)</f>
        <v xml:space="preserve">Luis Barros Valdes Nº 775, comuna de Providencia, Santiago.
</v>
      </c>
      <c r="M156" s="124" t="str">
        <f>VLOOKUP(A156,BASE.!$A$1:$T$878,13,FALSE)</f>
        <v>XIII</v>
      </c>
      <c r="N156" s="124" t="str">
        <f>VLOOKUP(A156,BASE.!$A$1:$T$878,14,FALSE)</f>
        <v>Providencia</v>
      </c>
      <c r="O156" s="124" t="str">
        <f>VLOOKUP(A156,BASE.!$A$1:$T$878,15,FALSE)</f>
        <v xml:space="preserve">02-7903800
</v>
      </c>
      <c r="P156" s="124" t="str">
        <f>VLOOKUP(A156,BASE.!$A$1:$T$878,16,FALSE)</f>
        <v>•	info@fundacionmicasa.cl</v>
      </c>
      <c r="Q156" s="185">
        <f>VLOOKUP(A156,BASE.!$A$1:$T$878,17,FALSE)</f>
        <v>0</v>
      </c>
      <c r="R156" s="124">
        <f>VLOOKUP(A156,BASE.!$A$1:$T$878,18,FALSE)</f>
        <v>93401</v>
      </c>
      <c r="S156" s="124" t="str">
        <f>VLOOKUP(A156,BASE.!$A$1:$T$878,19,FALSE)</f>
        <v>Se acompaña certificado financiero correspondiente al año 2019, aprobado por el Subdepartamento de Supervisión Financiera Nacional.</v>
      </c>
      <c r="T156" s="182">
        <f>VLOOKUP(A156,BASE.!$A$1:$T$878,20,FALSE)</f>
        <v>37970</v>
      </c>
      <c r="U156" s="124">
        <v>4250</v>
      </c>
      <c r="V156" s="181">
        <v>21090586</v>
      </c>
      <c r="W156" s="181">
        <v>42994212</v>
      </c>
      <c r="X156" s="183">
        <v>44255</v>
      </c>
      <c r="Y156" s="166" t="s">
        <v>7879</v>
      </c>
      <c r="Z156" s="166" t="s">
        <v>7880</v>
      </c>
      <c r="AA156" s="124" t="s">
        <v>7971</v>
      </c>
    </row>
    <row r="157" spans="1:27" x14ac:dyDescent="0.2">
      <c r="A157" s="124">
        <v>4250</v>
      </c>
      <c r="B157" s="124" t="s">
        <v>8285</v>
      </c>
      <c r="C157" s="185" t="s">
        <v>7816</v>
      </c>
      <c r="D157" s="124" t="str">
        <f>VLOOKUP(A157,BASE.!$A$1:$T$878,4,FALSE)</f>
        <v>Fundación de derecho privado</v>
      </c>
      <c r="E157" s="124" t="str">
        <f>VLOOKUP(A157,BASE.!$A$1:$T$878,5,FALSE)</f>
        <v>Otorgado por Decreto Supremo Nº 1360, de fecha 22 de febrero de 1952, del Ministerio de Justicia.</v>
      </c>
      <c r="F157" s="124" t="str">
        <f>VLOOKUP(A157,BASE.!$A$1:$T$878,6,FALSE)</f>
        <v>Certificado de Vigencia extendido por el SRCeI, folio Nº 500355844114, de fecha 17 de noviembre de 2020.</v>
      </c>
      <c r="G157" s="124" t="str">
        <f>VLOOKUP(A157,BASE.!$A$1:$T$878,7,FALSE)</f>
        <v>Readaptar  y moralizar a niños y jóvenes vagos o desamparados.</v>
      </c>
      <c r="H157" s="124" t="str">
        <f>VLOOKUP(A157,BASE.!$A$1:$T$878,8,FALSE)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7" s="124" t="str">
        <f>VLOOKUP(A157,BASE.!$A$1:$T$878,9,FALSE)</f>
        <v>5 años.</v>
      </c>
      <c r="J157" s="124" t="str">
        <f>VLOOKUP(A157,BASE.!$A$1:$T$878,10,FALSE)</f>
        <v xml:space="preserve"> 5 años
24 de octubre de 2019 al 24 de octubre del 2024
</v>
      </c>
      <c r="K157" s="124" t="str">
        <f>VLOOKUP(A157,BASE.!$A$1:$T$878,11,FALSE)</f>
        <v xml:space="preserve">Gerente General: Delia María Del Gatto Reyes       
Presidente: Fernando Enrique Correa Ríos, 
Representante Legal:  Luis Mario Riquelme Navarro            
Mandataria: Paulina Andrea Herrera Godoy            
</v>
      </c>
      <c r="L157" s="124" t="str">
        <f>VLOOKUP(A157,BASE.!$A$1:$T$878,12,FALSE)</f>
        <v xml:space="preserve">Luis Barros Valdes Nº 775, comuna de Providencia, Santiago.
</v>
      </c>
      <c r="M157" s="124" t="str">
        <f>VLOOKUP(A157,BASE.!$A$1:$T$878,13,FALSE)</f>
        <v>XIII</v>
      </c>
      <c r="N157" s="124" t="str">
        <f>VLOOKUP(A157,BASE.!$A$1:$T$878,14,FALSE)</f>
        <v>Providencia</v>
      </c>
      <c r="O157" s="124" t="str">
        <f>VLOOKUP(A157,BASE.!$A$1:$T$878,15,FALSE)</f>
        <v xml:space="preserve">02-7903800
</v>
      </c>
      <c r="P157" s="124" t="str">
        <f>VLOOKUP(A157,BASE.!$A$1:$T$878,16,FALSE)</f>
        <v>•	info@fundacionmicasa.cl</v>
      </c>
      <c r="Q157" s="185">
        <f>VLOOKUP(A157,BASE.!$A$1:$T$878,17,FALSE)</f>
        <v>0</v>
      </c>
      <c r="R157" s="124">
        <f>VLOOKUP(A157,BASE.!$A$1:$T$878,18,FALSE)</f>
        <v>93401</v>
      </c>
      <c r="S157" s="124" t="str">
        <f>VLOOKUP(A157,BASE.!$A$1:$T$878,19,FALSE)</f>
        <v>Se acompaña certificado financiero correspondiente al año 2019, aprobado por el Subdepartamento de Supervisión Financiera Nacional.</v>
      </c>
      <c r="T157" s="182">
        <f>VLOOKUP(A157,BASE.!$A$1:$T$878,20,FALSE)</f>
        <v>37970</v>
      </c>
      <c r="U157" s="124">
        <v>4250</v>
      </c>
      <c r="V157" s="181">
        <v>6439140</v>
      </c>
      <c r="W157" s="181">
        <v>12645540</v>
      </c>
      <c r="X157" s="183">
        <v>44255</v>
      </c>
      <c r="Y157" s="166" t="s">
        <v>7879</v>
      </c>
      <c r="Z157" s="166" t="s">
        <v>7880</v>
      </c>
      <c r="AA157" s="124" t="s">
        <v>7972</v>
      </c>
    </row>
    <row r="158" spans="1:27" x14ac:dyDescent="0.2">
      <c r="A158" s="124">
        <v>4250</v>
      </c>
      <c r="B158" s="124" t="s">
        <v>8285</v>
      </c>
      <c r="C158" s="185" t="s">
        <v>7816</v>
      </c>
      <c r="D158" s="124" t="str">
        <f>VLOOKUP(A158,BASE.!$A$1:$T$878,4,FALSE)</f>
        <v>Fundación de derecho privado</v>
      </c>
      <c r="E158" s="124" t="str">
        <f>VLOOKUP(A158,BASE.!$A$1:$T$878,5,FALSE)</f>
        <v>Otorgado por Decreto Supremo Nº 1360, de fecha 22 de febrero de 1952, del Ministerio de Justicia.</v>
      </c>
      <c r="F158" s="124" t="str">
        <f>VLOOKUP(A158,BASE.!$A$1:$T$878,6,FALSE)</f>
        <v>Certificado de Vigencia extendido por el SRCeI, folio Nº 500355844114, de fecha 17 de noviembre de 2020.</v>
      </c>
      <c r="G158" s="124" t="str">
        <f>VLOOKUP(A158,BASE.!$A$1:$T$878,7,FALSE)</f>
        <v>Readaptar  y moralizar a niños y jóvenes vagos o desamparados.</v>
      </c>
      <c r="H158" s="124" t="str">
        <f>VLOOKUP(A158,BASE.!$A$1:$T$878,8,FALSE)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8" s="124" t="str">
        <f>VLOOKUP(A158,BASE.!$A$1:$T$878,9,FALSE)</f>
        <v>5 años.</v>
      </c>
      <c r="J158" s="124" t="str">
        <f>VLOOKUP(A158,BASE.!$A$1:$T$878,10,FALSE)</f>
        <v xml:space="preserve"> 5 años
24 de octubre de 2019 al 24 de octubre del 2024
</v>
      </c>
      <c r="K158" s="124" t="str">
        <f>VLOOKUP(A158,BASE.!$A$1:$T$878,11,FALSE)</f>
        <v xml:space="preserve">Gerente General: Delia María Del Gatto Reyes       
Presidente: Fernando Enrique Correa Ríos, 
Representante Legal:  Luis Mario Riquelme Navarro            
Mandataria: Paulina Andrea Herrera Godoy            
</v>
      </c>
      <c r="L158" s="124" t="str">
        <f>VLOOKUP(A158,BASE.!$A$1:$T$878,12,FALSE)</f>
        <v xml:space="preserve">Luis Barros Valdes Nº 775, comuna de Providencia, Santiago.
</v>
      </c>
      <c r="M158" s="124" t="str">
        <f>VLOOKUP(A158,BASE.!$A$1:$T$878,13,FALSE)</f>
        <v>XIII</v>
      </c>
      <c r="N158" s="124" t="str">
        <f>VLOOKUP(A158,BASE.!$A$1:$T$878,14,FALSE)</f>
        <v>Providencia</v>
      </c>
      <c r="O158" s="124" t="str">
        <f>VLOOKUP(A158,BASE.!$A$1:$T$878,15,FALSE)</f>
        <v xml:space="preserve">02-7903800
</v>
      </c>
      <c r="P158" s="124" t="str">
        <f>VLOOKUP(A158,BASE.!$A$1:$T$878,16,FALSE)</f>
        <v>•	info@fundacionmicasa.cl</v>
      </c>
      <c r="Q158" s="185">
        <f>VLOOKUP(A158,BASE.!$A$1:$T$878,17,FALSE)</f>
        <v>0</v>
      </c>
      <c r="R158" s="124">
        <f>VLOOKUP(A158,BASE.!$A$1:$T$878,18,FALSE)</f>
        <v>93401</v>
      </c>
      <c r="S158" s="124" t="str">
        <f>VLOOKUP(A158,BASE.!$A$1:$T$878,19,FALSE)</f>
        <v>Se acompaña certificado financiero correspondiente al año 2019, aprobado por el Subdepartamento de Supervisión Financiera Nacional.</v>
      </c>
      <c r="T158" s="182">
        <f>VLOOKUP(A158,BASE.!$A$1:$T$878,20,FALSE)</f>
        <v>37970</v>
      </c>
      <c r="U158" s="124">
        <v>4250</v>
      </c>
      <c r="V158" s="181">
        <v>7944192</v>
      </c>
      <c r="W158" s="181">
        <v>15888384</v>
      </c>
      <c r="X158" s="183">
        <v>44255</v>
      </c>
      <c r="Y158" s="166" t="s">
        <v>7879</v>
      </c>
      <c r="Z158" s="166" t="s">
        <v>7880</v>
      </c>
      <c r="AA158" s="124" t="s">
        <v>7908</v>
      </c>
    </row>
    <row r="159" spans="1:27" x14ac:dyDescent="0.2">
      <c r="A159" s="124">
        <v>4250</v>
      </c>
      <c r="B159" s="124" t="s">
        <v>8285</v>
      </c>
      <c r="C159" s="185" t="s">
        <v>7816</v>
      </c>
      <c r="D159" s="124" t="str">
        <f>VLOOKUP(A159,BASE.!$A$1:$T$878,4,FALSE)</f>
        <v>Fundación de derecho privado</v>
      </c>
      <c r="E159" s="124" t="str">
        <f>VLOOKUP(A159,BASE.!$A$1:$T$878,5,FALSE)</f>
        <v>Otorgado por Decreto Supremo Nº 1360, de fecha 22 de febrero de 1952, del Ministerio de Justicia.</v>
      </c>
      <c r="F159" s="124" t="str">
        <f>VLOOKUP(A159,BASE.!$A$1:$T$878,6,FALSE)</f>
        <v>Certificado de Vigencia extendido por el SRCeI, folio Nº 500355844114, de fecha 17 de noviembre de 2020.</v>
      </c>
      <c r="G159" s="124" t="str">
        <f>VLOOKUP(A159,BASE.!$A$1:$T$878,7,FALSE)</f>
        <v>Readaptar  y moralizar a niños y jóvenes vagos o desamparados.</v>
      </c>
      <c r="H159" s="124" t="str">
        <f>VLOOKUP(A159,BASE.!$A$1:$T$878,8,FALSE)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9" s="124" t="str">
        <f>VLOOKUP(A159,BASE.!$A$1:$T$878,9,FALSE)</f>
        <v>5 años.</v>
      </c>
      <c r="J159" s="124" t="str">
        <f>VLOOKUP(A159,BASE.!$A$1:$T$878,10,FALSE)</f>
        <v xml:space="preserve"> 5 años
24 de octubre de 2019 al 24 de octubre del 2024
</v>
      </c>
      <c r="K159" s="124" t="str">
        <f>VLOOKUP(A159,BASE.!$A$1:$T$878,11,FALSE)</f>
        <v xml:space="preserve">Gerente General: Delia María Del Gatto Reyes       
Presidente: Fernando Enrique Correa Ríos, 
Representante Legal:  Luis Mario Riquelme Navarro            
Mandataria: Paulina Andrea Herrera Godoy            
</v>
      </c>
      <c r="L159" s="124" t="str">
        <f>VLOOKUP(A159,BASE.!$A$1:$T$878,12,FALSE)</f>
        <v xml:space="preserve">Luis Barros Valdes Nº 775, comuna de Providencia, Santiago.
</v>
      </c>
      <c r="M159" s="124" t="str">
        <f>VLOOKUP(A159,BASE.!$A$1:$T$878,13,FALSE)</f>
        <v>XIII</v>
      </c>
      <c r="N159" s="124" t="str">
        <f>VLOOKUP(A159,BASE.!$A$1:$T$878,14,FALSE)</f>
        <v>Providencia</v>
      </c>
      <c r="O159" s="124" t="str">
        <f>VLOOKUP(A159,BASE.!$A$1:$T$878,15,FALSE)</f>
        <v xml:space="preserve">02-7903800
</v>
      </c>
      <c r="P159" s="124" t="str">
        <f>VLOOKUP(A159,BASE.!$A$1:$T$878,16,FALSE)</f>
        <v>•	info@fundacionmicasa.cl</v>
      </c>
      <c r="Q159" s="185">
        <f>VLOOKUP(A159,BASE.!$A$1:$T$878,17,FALSE)</f>
        <v>0</v>
      </c>
      <c r="R159" s="124">
        <f>VLOOKUP(A159,BASE.!$A$1:$T$878,18,FALSE)</f>
        <v>93401</v>
      </c>
      <c r="S159" s="124" t="str">
        <f>VLOOKUP(A159,BASE.!$A$1:$T$878,19,FALSE)</f>
        <v>Se acompaña certificado financiero correspondiente al año 2019, aprobado por el Subdepartamento de Supervisión Financiera Nacional.</v>
      </c>
      <c r="T159" s="182">
        <f>VLOOKUP(A159,BASE.!$A$1:$T$878,20,FALSE)</f>
        <v>37970</v>
      </c>
      <c r="U159" s="124">
        <v>4250</v>
      </c>
      <c r="V159" s="181">
        <v>21602410</v>
      </c>
      <c r="W159" s="181">
        <v>55014771</v>
      </c>
      <c r="X159" s="183">
        <v>44255</v>
      </c>
      <c r="Y159" s="166" t="s">
        <v>7879</v>
      </c>
      <c r="Z159" s="166" t="s">
        <v>7880</v>
      </c>
      <c r="AA159" s="124" t="s">
        <v>7973</v>
      </c>
    </row>
    <row r="160" spans="1:27" x14ac:dyDescent="0.2">
      <c r="A160" s="124">
        <v>4250</v>
      </c>
      <c r="B160" s="124" t="s">
        <v>8285</v>
      </c>
      <c r="C160" s="185" t="s">
        <v>7816</v>
      </c>
      <c r="D160" s="124" t="str">
        <f>VLOOKUP(A160,BASE.!$A$1:$T$878,4,FALSE)</f>
        <v>Fundación de derecho privado</v>
      </c>
      <c r="E160" s="124" t="str">
        <f>VLOOKUP(A160,BASE.!$A$1:$T$878,5,FALSE)</f>
        <v>Otorgado por Decreto Supremo Nº 1360, de fecha 22 de febrero de 1952, del Ministerio de Justicia.</v>
      </c>
      <c r="F160" s="124" t="str">
        <f>VLOOKUP(A160,BASE.!$A$1:$T$878,6,FALSE)</f>
        <v>Certificado de Vigencia extendido por el SRCeI, folio Nº 500355844114, de fecha 17 de noviembre de 2020.</v>
      </c>
      <c r="G160" s="124" t="str">
        <f>VLOOKUP(A160,BASE.!$A$1:$T$878,7,FALSE)</f>
        <v>Readaptar  y moralizar a niños y jóvenes vagos o desamparados.</v>
      </c>
      <c r="H160" s="124" t="str">
        <f>VLOOKUP(A160,BASE.!$A$1:$T$878,8,FALSE)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0" s="124" t="str">
        <f>VLOOKUP(A160,BASE.!$A$1:$T$878,9,FALSE)</f>
        <v>5 años.</v>
      </c>
      <c r="J160" s="124" t="str">
        <f>VLOOKUP(A160,BASE.!$A$1:$T$878,10,FALSE)</f>
        <v xml:space="preserve"> 5 años
24 de octubre de 2019 al 24 de octubre del 2024
</v>
      </c>
      <c r="K160" s="124" t="str">
        <f>VLOOKUP(A160,BASE.!$A$1:$T$878,11,FALSE)</f>
        <v xml:space="preserve">Gerente General: Delia María Del Gatto Reyes       
Presidente: Fernando Enrique Correa Ríos, 
Representante Legal:  Luis Mario Riquelme Navarro            
Mandataria: Paulina Andrea Herrera Godoy            
</v>
      </c>
      <c r="L160" s="124" t="str">
        <f>VLOOKUP(A160,BASE.!$A$1:$T$878,12,FALSE)</f>
        <v xml:space="preserve">Luis Barros Valdes Nº 775, comuna de Providencia, Santiago.
</v>
      </c>
      <c r="M160" s="124" t="str">
        <f>VLOOKUP(A160,BASE.!$A$1:$T$878,13,FALSE)</f>
        <v>XIII</v>
      </c>
      <c r="N160" s="124" t="str">
        <f>VLOOKUP(A160,BASE.!$A$1:$T$878,14,FALSE)</f>
        <v>Providencia</v>
      </c>
      <c r="O160" s="124" t="str">
        <f>VLOOKUP(A160,BASE.!$A$1:$T$878,15,FALSE)</f>
        <v xml:space="preserve">02-7903800
</v>
      </c>
      <c r="P160" s="124" t="str">
        <f>VLOOKUP(A160,BASE.!$A$1:$T$878,16,FALSE)</f>
        <v>•	info@fundacionmicasa.cl</v>
      </c>
      <c r="Q160" s="185">
        <f>VLOOKUP(A160,BASE.!$A$1:$T$878,17,FALSE)</f>
        <v>0</v>
      </c>
      <c r="R160" s="124">
        <f>VLOOKUP(A160,BASE.!$A$1:$T$878,18,FALSE)</f>
        <v>93401</v>
      </c>
      <c r="S160" s="124" t="str">
        <f>VLOOKUP(A160,BASE.!$A$1:$T$878,19,FALSE)</f>
        <v>Se acompaña certificado financiero correspondiente al año 2019, aprobado por el Subdepartamento de Supervisión Financiera Nacional.</v>
      </c>
      <c r="T160" s="182">
        <f>VLOOKUP(A160,BASE.!$A$1:$T$878,20,FALSE)</f>
        <v>37970</v>
      </c>
      <c r="U160" s="124">
        <v>4250</v>
      </c>
      <c r="V160" s="181">
        <v>7447680</v>
      </c>
      <c r="W160" s="181">
        <v>21101760</v>
      </c>
      <c r="X160" s="183">
        <v>44255</v>
      </c>
      <c r="Y160" s="166" t="s">
        <v>7879</v>
      </c>
      <c r="Z160" s="166" t="s">
        <v>7880</v>
      </c>
      <c r="AA160" s="124" t="s">
        <v>7891</v>
      </c>
    </row>
    <row r="161" spans="1:27" x14ac:dyDescent="0.2">
      <c r="A161" s="124">
        <v>4250</v>
      </c>
      <c r="B161" s="124" t="s">
        <v>8285</v>
      </c>
      <c r="C161" s="185" t="s">
        <v>7816</v>
      </c>
      <c r="D161" s="124" t="str">
        <f>VLOOKUP(A161,BASE.!$A$1:$T$878,4,FALSE)</f>
        <v>Fundación de derecho privado</v>
      </c>
      <c r="E161" s="124" t="str">
        <f>VLOOKUP(A161,BASE.!$A$1:$T$878,5,FALSE)</f>
        <v>Otorgado por Decreto Supremo Nº 1360, de fecha 22 de febrero de 1952, del Ministerio de Justicia.</v>
      </c>
      <c r="F161" s="124" t="str">
        <f>VLOOKUP(A161,BASE.!$A$1:$T$878,6,FALSE)</f>
        <v>Certificado de Vigencia extendido por el SRCeI, folio Nº 500355844114, de fecha 17 de noviembre de 2020.</v>
      </c>
      <c r="G161" s="124" t="str">
        <f>VLOOKUP(A161,BASE.!$A$1:$T$878,7,FALSE)</f>
        <v>Readaptar  y moralizar a niños y jóvenes vagos o desamparados.</v>
      </c>
      <c r="H161" s="124" t="str">
        <f>VLOOKUP(A161,BASE.!$A$1:$T$878,8,FALSE)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1" s="124" t="str">
        <f>VLOOKUP(A161,BASE.!$A$1:$T$878,9,FALSE)</f>
        <v>5 años.</v>
      </c>
      <c r="J161" s="124" t="str">
        <f>VLOOKUP(A161,BASE.!$A$1:$T$878,10,FALSE)</f>
        <v xml:space="preserve"> 5 años
24 de octubre de 2019 al 24 de octubre del 2024
</v>
      </c>
      <c r="K161" s="124" t="str">
        <f>VLOOKUP(A161,BASE.!$A$1:$T$878,11,FALSE)</f>
        <v xml:space="preserve">Gerente General: Delia María Del Gatto Reyes       
Presidente: Fernando Enrique Correa Ríos, 
Representante Legal:  Luis Mario Riquelme Navarro            
Mandataria: Paulina Andrea Herrera Godoy            
</v>
      </c>
      <c r="L161" s="124" t="str">
        <f>VLOOKUP(A161,BASE.!$A$1:$T$878,12,FALSE)</f>
        <v xml:space="preserve">Luis Barros Valdes Nº 775, comuna de Providencia, Santiago.
</v>
      </c>
      <c r="M161" s="124" t="str">
        <f>VLOOKUP(A161,BASE.!$A$1:$T$878,13,FALSE)</f>
        <v>XIII</v>
      </c>
      <c r="N161" s="124" t="str">
        <f>VLOOKUP(A161,BASE.!$A$1:$T$878,14,FALSE)</f>
        <v>Providencia</v>
      </c>
      <c r="O161" s="124" t="str">
        <f>VLOOKUP(A161,BASE.!$A$1:$T$878,15,FALSE)</f>
        <v xml:space="preserve">02-7903800
</v>
      </c>
      <c r="P161" s="124" t="str">
        <f>VLOOKUP(A161,BASE.!$A$1:$T$878,16,FALSE)</f>
        <v>•	info@fundacionmicasa.cl</v>
      </c>
      <c r="Q161" s="185">
        <f>VLOOKUP(A161,BASE.!$A$1:$T$878,17,FALSE)</f>
        <v>0</v>
      </c>
      <c r="R161" s="124">
        <f>VLOOKUP(A161,BASE.!$A$1:$T$878,18,FALSE)</f>
        <v>93401</v>
      </c>
      <c r="S161" s="124" t="str">
        <f>VLOOKUP(A161,BASE.!$A$1:$T$878,19,FALSE)</f>
        <v>Se acompaña certificado financiero correspondiente al año 2019, aprobado por el Subdepartamento de Supervisión Financiera Nacional.</v>
      </c>
      <c r="T161" s="182">
        <f>VLOOKUP(A161,BASE.!$A$1:$T$878,20,FALSE)</f>
        <v>37970</v>
      </c>
      <c r="U161" s="124">
        <v>4250</v>
      </c>
      <c r="V161" s="181">
        <v>2741677</v>
      </c>
      <c r="W161" s="181">
        <v>5483354</v>
      </c>
      <c r="X161" s="183">
        <v>44255</v>
      </c>
      <c r="Y161" s="166" t="s">
        <v>7879</v>
      </c>
      <c r="Z161" s="166" t="s">
        <v>7880</v>
      </c>
      <c r="AA161" s="124" t="s">
        <v>7954</v>
      </c>
    </row>
    <row r="162" spans="1:27" x14ac:dyDescent="0.2">
      <c r="A162" s="124">
        <v>4250</v>
      </c>
      <c r="B162" s="124" t="s">
        <v>8285</v>
      </c>
      <c r="C162" s="185" t="s">
        <v>7816</v>
      </c>
      <c r="D162" s="124" t="str">
        <f>VLOOKUP(A162,BASE.!$A$1:$T$878,4,FALSE)</f>
        <v>Fundación de derecho privado</v>
      </c>
      <c r="E162" s="124" t="str">
        <f>VLOOKUP(A162,BASE.!$A$1:$T$878,5,FALSE)</f>
        <v>Otorgado por Decreto Supremo Nº 1360, de fecha 22 de febrero de 1952, del Ministerio de Justicia.</v>
      </c>
      <c r="F162" s="124" t="str">
        <f>VLOOKUP(A162,BASE.!$A$1:$T$878,6,FALSE)</f>
        <v>Certificado de Vigencia extendido por el SRCeI, folio Nº 500355844114, de fecha 17 de noviembre de 2020.</v>
      </c>
      <c r="G162" s="124" t="str">
        <f>VLOOKUP(A162,BASE.!$A$1:$T$878,7,FALSE)</f>
        <v>Readaptar  y moralizar a niños y jóvenes vagos o desamparados.</v>
      </c>
      <c r="H162" s="124" t="str">
        <f>VLOOKUP(A162,BASE.!$A$1:$T$878,8,FALSE)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2" s="124" t="str">
        <f>VLOOKUP(A162,BASE.!$A$1:$T$878,9,FALSE)</f>
        <v>5 años.</v>
      </c>
      <c r="J162" s="124" t="str">
        <f>VLOOKUP(A162,BASE.!$A$1:$T$878,10,FALSE)</f>
        <v xml:space="preserve"> 5 años
24 de octubre de 2019 al 24 de octubre del 2024
</v>
      </c>
      <c r="K162" s="124" t="str">
        <f>VLOOKUP(A162,BASE.!$A$1:$T$878,11,FALSE)</f>
        <v xml:space="preserve">Gerente General: Delia María Del Gatto Reyes       
Presidente: Fernando Enrique Correa Ríos, 
Representante Legal:  Luis Mario Riquelme Navarro            
Mandataria: Paulina Andrea Herrera Godoy            
</v>
      </c>
      <c r="L162" s="124" t="str">
        <f>VLOOKUP(A162,BASE.!$A$1:$T$878,12,FALSE)</f>
        <v xml:space="preserve">Luis Barros Valdes Nº 775, comuna de Providencia, Santiago.
</v>
      </c>
      <c r="M162" s="124" t="str">
        <f>VLOOKUP(A162,BASE.!$A$1:$T$878,13,FALSE)</f>
        <v>XIII</v>
      </c>
      <c r="N162" s="124" t="str">
        <f>VLOOKUP(A162,BASE.!$A$1:$T$878,14,FALSE)</f>
        <v>Providencia</v>
      </c>
      <c r="O162" s="124" t="str">
        <f>VLOOKUP(A162,BASE.!$A$1:$T$878,15,FALSE)</f>
        <v xml:space="preserve">02-7903800
</v>
      </c>
      <c r="P162" s="124" t="str">
        <f>VLOOKUP(A162,BASE.!$A$1:$T$878,16,FALSE)</f>
        <v>•	info@fundacionmicasa.cl</v>
      </c>
      <c r="Q162" s="185">
        <f>VLOOKUP(A162,BASE.!$A$1:$T$878,17,FALSE)</f>
        <v>0</v>
      </c>
      <c r="R162" s="124">
        <f>VLOOKUP(A162,BASE.!$A$1:$T$878,18,FALSE)</f>
        <v>93401</v>
      </c>
      <c r="S162" s="124" t="str">
        <f>VLOOKUP(A162,BASE.!$A$1:$T$878,19,FALSE)</f>
        <v>Se acompaña certificado financiero correspondiente al año 2019, aprobado por el Subdepartamento de Supervisión Financiera Nacional.</v>
      </c>
      <c r="T162" s="182">
        <f>VLOOKUP(A162,BASE.!$A$1:$T$878,20,FALSE)</f>
        <v>37970</v>
      </c>
      <c r="U162" s="124">
        <v>4250</v>
      </c>
      <c r="V162" s="181">
        <v>3290013</v>
      </c>
      <c r="W162" s="181">
        <v>6580026</v>
      </c>
      <c r="X162" s="183">
        <v>44255</v>
      </c>
      <c r="Y162" s="166" t="s">
        <v>7879</v>
      </c>
      <c r="Z162" s="166" t="s">
        <v>7880</v>
      </c>
      <c r="AA162" s="124" t="s">
        <v>7892</v>
      </c>
    </row>
    <row r="163" spans="1:27" x14ac:dyDescent="0.2">
      <c r="A163" s="124">
        <v>4250</v>
      </c>
      <c r="B163" s="124" t="s">
        <v>8285</v>
      </c>
      <c r="C163" s="185" t="s">
        <v>7816</v>
      </c>
      <c r="D163" s="124" t="str">
        <f>VLOOKUP(A163,BASE.!$A$1:$T$878,4,FALSE)</f>
        <v>Fundación de derecho privado</v>
      </c>
      <c r="E163" s="124" t="str">
        <f>VLOOKUP(A163,BASE.!$A$1:$T$878,5,FALSE)</f>
        <v>Otorgado por Decreto Supremo Nº 1360, de fecha 22 de febrero de 1952, del Ministerio de Justicia.</v>
      </c>
      <c r="F163" s="124" t="str">
        <f>VLOOKUP(A163,BASE.!$A$1:$T$878,6,FALSE)</f>
        <v>Certificado de Vigencia extendido por el SRCeI, folio Nº 500355844114, de fecha 17 de noviembre de 2020.</v>
      </c>
      <c r="G163" s="124" t="str">
        <f>VLOOKUP(A163,BASE.!$A$1:$T$878,7,FALSE)</f>
        <v>Readaptar  y moralizar a niños y jóvenes vagos o desamparados.</v>
      </c>
      <c r="H163" s="124" t="str">
        <f>VLOOKUP(A163,BASE.!$A$1:$T$878,8,FALSE)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3" s="124" t="str">
        <f>VLOOKUP(A163,BASE.!$A$1:$T$878,9,FALSE)</f>
        <v>5 años.</v>
      </c>
      <c r="J163" s="124" t="str">
        <f>VLOOKUP(A163,BASE.!$A$1:$T$878,10,FALSE)</f>
        <v xml:space="preserve"> 5 años
24 de octubre de 2019 al 24 de octubre del 2024
</v>
      </c>
      <c r="K163" s="124" t="str">
        <f>VLOOKUP(A163,BASE.!$A$1:$T$878,11,FALSE)</f>
        <v xml:space="preserve">Gerente General: Delia María Del Gatto Reyes       
Presidente: Fernando Enrique Correa Ríos, 
Representante Legal:  Luis Mario Riquelme Navarro            
Mandataria: Paulina Andrea Herrera Godoy            
</v>
      </c>
      <c r="L163" s="124" t="str">
        <f>VLOOKUP(A163,BASE.!$A$1:$T$878,12,FALSE)</f>
        <v xml:space="preserve">Luis Barros Valdes Nº 775, comuna de Providencia, Santiago.
</v>
      </c>
      <c r="M163" s="124" t="str">
        <f>VLOOKUP(A163,BASE.!$A$1:$T$878,13,FALSE)</f>
        <v>XIII</v>
      </c>
      <c r="N163" s="124" t="str">
        <f>VLOOKUP(A163,BASE.!$A$1:$T$878,14,FALSE)</f>
        <v>Providencia</v>
      </c>
      <c r="O163" s="124" t="str">
        <f>VLOOKUP(A163,BASE.!$A$1:$T$878,15,FALSE)</f>
        <v xml:space="preserve">02-7903800
</v>
      </c>
      <c r="P163" s="124" t="str">
        <f>VLOOKUP(A163,BASE.!$A$1:$T$878,16,FALSE)</f>
        <v>•	info@fundacionmicasa.cl</v>
      </c>
      <c r="Q163" s="185">
        <f>VLOOKUP(A163,BASE.!$A$1:$T$878,17,FALSE)</f>
        <v>0</v>
      </c>
      <c r="R163" s="124">
        <f>VLOOKUP(A163,BASE.!$A$1:$T$878,18,FALSE)</f>
        <v>93401</v>
      </c>
      <c r="S163" s="124" t="str">
        <f>VLOOKUP(A163,BASE.!$A$1:$T$878,19,FALSE)</f>
        <v>Se acompaña certificado financiero correspondiente al año 2019, aprobado por el Subdepartamento de Supervisión Financiera Nacional.</v>
      </c>
      <c r="T163" s="182">
        <f>VLOOKUP(A163,BASE.!$A$1:$T$878,20,FALSE)</f>
        <v>37970</v>
      </c>
      <c r="U163" s="124">
        <v>4250</v>
      </c>
      <c r="V163" s="181">
        <v>8016600</v>
      </c>
      <c r="W163" s="181">
        <v>16033200</v>
      </c>
      <c r="X163" s="183">
        <v>44255</v>
      </c>
      <c r="Y163" s="166" t="s">
        <v>7879</v>
      </c>
      <c r="Z163" s="166" t="s">
        <v>7880</v>
      </c>
      <c r="AA163" s="124" t="s">
        <v>7949</v>
      </c>
    </row>
    <row r="164" spans="1:27" x14ac:dyDescent="0.2">
      <c r="A164" s="124">
        <v>4250</v>
      </c>
      <c r="B164" s="124" t="s">
        <v>8285</v>
      </c>
      <c r="C164" s="185" t="s">
        <v>7816</v>
      </c>
      <c r="D164" s="124" t="str">
        <f>VLOOKUP(A164,BASE.!$A$1:$T$878,4,FALSE)</f>
        <v>Fundación de derecho privado</v>
      </c>
      <c r="E164" s="124" t="str">
        <f>VLOOKUP(A164,BASE.!$A$1:$T$878,5,FALSE)</f>
        <v>Otorgado por Decreto Supremo Nº 1360, de fecha 22 de febrero de 1952, del Ministerio de Justicia.</v>
      </c>
      <c r="F164" s="124" t="str">
        <f>VLOOKUP(A164,BASE.!$A$1:$T$878,6,FALSE)</f>
        <v>Certificado de Vigencia extendido por el SRCeI, folio Nº 500355844114, de fecha 17 de noviembre de 2020.</v>
      </c>
      <c r="G164" s="124" t="str">
        <f>VLOOKUP(A164,BASE.!$A$1:$T$878,7,FALSE)</f>
        <v>Readaptar  y moralizar a niños y jóvenes vagos o desamparados.</v>
      </c>
      <c r="H164" s="124" t="str">
        <f>VLOOKUP(A164,BASE.!$A$1:$T$878,8,FALSE)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4" s="124" t="str">
        <f>VLOOKUP(A164,BASE.!$A$1:$T$878,9,FALSE)</f>
        <v>5 años.</v>
      </c>
      <c r="J164" s="124" t="str">
        <f>VLOOKUP(A164,BASE.!$A$1:$T$878,10,FALSE)</f>
        <v xml:space="preserve"> 5 años
24 de octubre de 2019 al 24 de octubre del 2024
</v>
      </c>
      <c r="K164" s="124" t="str">
        <f>VLOOKUP(A164,BASE.!$A$1:$T$878,11,FALSE)</f>
        <v xml:space="preserve">Gerente General: Delia María Del Gatto Reyes       
Presidente: Fernando Enrique Correa Ríos, 
Representante Legal:  Luis Mario Riquelme Navarro            
Mandataria: Paulina Andrea Herrera Godoy            
</v>
      </c>
      <c r="L164" s="124" t="str">
        <f>VLOOKUP(A164,BASE.!$A$1:$T$878,12,FALSE)</f>
        <v xml:space="preserve">Luis Barros Valdes Nº 775, comuna de Providencia, Santiago.
</v>
      </c>
      <c r="M164" s="124" t="str">
        <f>VLOOKUP(A164,BASE.!$A$1:$T$878,13,FALSE)</f>
        <v>XIII</v>
      </c>
      <c r="N164" s="124" t="str">
        <f>VLOOKUP(A164,BASE.!$A$1:$T$878,14,FALSE)</f>
        <v>Providencia</v>
      </c>
      <c r="O164" s="124" t="str">
        <f>VLOOKUP(A164,BASE.!$A$1:$T$878,15,FALSE)</f>
        <v xml:space="preserve">02-7903800
</v>
      </c>
      <c r="P164" s="124" t="str">
        <f>VLOOKUP(A164,BASE.!$A$1:$T$878,16,FALSE)</f>
        <v>•	info@fundacionmicasa.cl</v>
      </c>
      <c r="Q164" s="185">
        <f>VLOOKUP(A164,BASE.!$A$1:$T$878,17,FALSE)</f>
        <v>0</v>
      </c>
      <c r="R164" s="124">
        <f>VLOOKUP(A164,BASE.!$A$1:$T$878,18,FALSE)</f>
        <v>93401</v>
      </c>
      <c r="S164" s="124" t="str">
        <f>VLOOKUP(A164,BASE.!$A$1:$T$878,19,FALSE)</f>
        <v>Se acompaña certificado financiero correspondiente al año 2019, aprobado por el Subdepartamento de Supervisión Financiera Nacional.</v>
      </c>
      <c r="T164" s="182">
        <f>VLOOKUP(A164,BASE.!$A$1:$T$878,20,FALSE)</f>
        <v>37970</v>
      </c>
      <c r="U164" s="124">
        <v>4250</v>
      </c>
      <c r="V164" s="181">
        <v>7075296</v>
      </c>
      <c r="W164" s="181">
        <v>15300327</v>
      </c>
      <c r="X164" s="183">
        <v>44255</v>
      </c>
      <c r="Y164" s="166" t="s">
        <v>7879</v>
      </c>
      <c r="Z164" s="166" t="s">
        <v>7880</v>
      </c>
      <c r="AA164" s="124" t="s">
        <v>7974</v>
      </c>
    </row>
    <row r="165" spans="1:27" x14ac:dyDescent="0.2">
      <c r="A165" s="124">
        <v>4250</v>
      </c>
      <c r="B165" s="124" t="s">
        <v>8285</v>
      </c>
      <c r="C165" s="185" t="s">
        <v>7816</v>
      </c>
      <c r="D165" s="124" t="str">
        <f>VLOOKUP(A165,BASE.!$A$1:$T$878,4,FALSE)</f>
        <v>Fundación de derecho privado</v>
      </c>
      <c r="E165" s="124" t="str">
        <f>VLOOKUP(A165,BASE.!$A$1:$T$878,5,FALSE)</f>
        <v>Otorgado por Decreto Supremo Nº 1360, de fecha 22 de febrero de 1952, del Ministerio de Justicia.</v>
      </c>
      <c r="F165" s="124" t="str">
        <f>VLOOKUP(A165,BASE.!$A$1:$T$878,6,FALSE)</f>
        <v>Certificado de Vigencia extendido por el SRCeI, folio Nº 500355844114, de fecha 17 de noviembre de 2020.</v>
      </c>
      <c r="G165" s="124" t="str">
        <f>VLOOKUP(A165,BASE.!$A$1:$T$878,7,FALSE)</f>
        <v>Readaptar  y moralizar a niños y jóvenes vagos o desamparados.</v>
      </c>
      <c r="H165" s="124" t="str">
        <f>VLOOKUP(A165,BASE.!$A$1:$T$878,8,FALSE)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5" s="124" t="str">
        <f>VLOOKUP(A165,BASE.!$A$1:$T$878,9,FALSE)</f>
        <v>5 años.</v>
      </c>
      <c r="J165" s="124" t="str">
        <f>VLOOKUP(A165,BASE.!$A$1:$T$878,10,FALSE)</f>
        <v xml:space="preserve"> 5 años
24 de octubre de 2019 al 24 de octubre del 2024
</v>
      </c>
      <c r="K165" s="124" t="str">
        <f>VLOOKUP(A165,BASE.!$A$1:$T$878,11,FALSE)</f>
        <v xml:space="preserve">Gerente General: Delia María Del Gatto Reyes       
Presidente: Fernando Enrique Correa Ríos, 
Representante Legal:  Luis Mario Riquelme Navarro            
Mandataria: Paulina Andrea Herrera Godoy            
</v>
      </c>
      <c r="L165" s="124" t="str">
        <f>VLOOKUP(A165,BASE.!$A$1:$T$878,12,FALSE)</f>
        <v xml:space="preserve">Luis Barros Valdes Nº 775, comuna de Providencia, Santiago.
</v>
      </c>
      <c r="M165" s="124" t="str">
        <f>VLOOKUP(A165,BASE.!$A$1:$T$878,13,FALSE)</f>
        <v>XIII</v>
      </c>
      <c r="N165" s="124" t="str">
        <f>VLOOKUP(A165,BASE.!$A$1:$T$878,14,FALSE)</f>
        <v>Providencia</v>
      </c>
      <c r="O165" s="124" t="str">
        <f>VLOOKUP(A165,BASE.!$A$1:$T$878,15,FALSE)</f>
        <v xml:space="preserve">02-7903800
</v>
      </c>
      <c r="P165" s="124" t="str">
        <f>VLOOKUP(A165,BASE.!$A$1:$T$878,16,FALSE)</f>
        <v>•	info@fundacionmicasa.cl</v>
      </c>
      <c r="Q165" s="185">
        <f>VLOOKUP(A165,BASE.!$A$1:$T$878,17,FALSE)</f>
        <v>0</v>
      </c>
      <c r="R165" s="124">
        <f>VLOOKUP(A165,BASE.!$A$1:$T$878,18,FALSE)</f>
        <v>93401</v>
      </c>
      <c r="S165" s="124" t="str">
        <f>VLOOKUP(A165,BASE.!$A$1:$T$878,19,FALSE)</f>
        <v>Se acompaña certificado financiero correspondiente al año 2019, aprobado por el Subdepartamento de Supervisión Financiera Nacional.</v>
      </c>
      <c r="T165" s="182">
        <f>VLOOKUP(A165,BASE.!$A$1:$T$878,20,FALSE)</f>
        <v>37970</v>
      </c>
      <c r="U165" s="124">
        <v>4250</v>
      </c>
      <c r="V165" s="181">
        <v>3630744</v>
      </c>
      <c r="W165" s="181">
        <v>7624562</v>
      </c>
      <c r="X165" s="183">
        <v>44255</v>
      </c>
      <c r="Y165" s="166" t="s">
        <v>7879</v>
      </c>
      <c r="Z165" s="166" t="s">
        <v>7880</v>
      </c>
      <c r="AA165" s="124" t="s">
        <v>7975</v>
      </c>
    </row>
    <row r="166" spans="1:27" x14ac:dyDescent="0.2">
      <c r="A166" s="124">
        <v>4250</v>
      </c>
      <c r="B166" s="124" t="s">
        <v>8285</v>
      </c>
      <c r="C166" s="185" t="s">
        <v>7816</v>
      </c>
      <c r="D166" s="124" t="str">
        <f>VLOOKUP(A166,BASE.!$A$1:$T$878,4,FALSE)</f>
        <v>Fundación de derecho privado</v>
      </c>
      <c r="E166" s="124" t="str">
        <f>VLOOKUP(A166,BASE.!$A$1:$T$878,5,FALSE)</f>
        <v>Otorgado por Decreto Supremo Nº 1360, de fecha 22 de febrero de 1952, del Ministerio de Justicia.</v>
      </c>
      <c r="F166" s="124" t="str">
        <f>VLOOKUP(A166,BASE.!$A$1:$T$878,6,FALSE)</f>
        <v>Certificado de Vigencia extendido por el SRCeI, folio Nº 500355844114, de fecha 17 de noviembre de 2020.</v>
      </c>
      <c r="G166" s="124" t="str">
        <f>VLOOKUP(A166,BASE.!$A$1:$T$878,7,FALSE)</f>
        <v>Readaptar  y moralizar a niños y jóvenes vagos o desamparados.</v>
      </c>
      <c r="H166" s="124" t="str">
        <f>VLOOKUP(A166,BASE.!$A$1:$T$878,8,FALSE)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6" s="124" t="str">
        <f>VLOOKUP(A166,BASE.!$A$1:$T$878,9,FALSE)</f>
        <v>5 años.</v>
      </c>
      <c r="J166" s="124" t="str">
        <f>VLOOKUP(A166,BASE.!$A$1:$T$878,10,FALSE)</f>
        <v xml:space="preserve"> 5 años
24 de octubre de 2019 al 24 de octubre del 2024
</v>
      </c>
      <c r="K166" s="124" t="str">
        <f>VLOOKUP(A166,BASE.!$A$1:$T$878,11,FALSE)</f>
        <v xml:space="preserve">Gerente General: Delia María Del Gatto Reyes       
Presidente: Fernando Enrique Correa Ríos, 
Representante Legal:  Luis Mario Riquelme Navarro            
Mandataria: Paulina Andrea Herrera Godoy            
</v>
      </c>
      <c r="L166" s="124" t="str">
        <f>VLOOKUP(A166,BASE.!$A$1:$T$878,12,FALSE)</f>
        <v xml:space="preserve">Luis Barros Valdes Nº 775, comuna de Providencia, Santiago.
</v>
      </c>
      <c r="M166" s="124" t="str">
        <f>VLOOKUP(A166,BASE.!$A$1:$T$878,13,FALSE)</f>
        <v>XIII</v>
      </c>
      <c r="N166" s="124" t="str">
        <f>VLOOKUP(A166,BASE.!$A$1:$T$878,14,FALSE)</f>
        <v>Providencia</v>
      </c>
      <c r="O166" s="124" t="str">
        <f>VLOOKUP(A166,BASE.!$A$1:$T$878,15,FALSE)</f>
        <v xml:space="preserve">02-7903800
</v>
      </c>
      <c r="P166" s="124" t="str">
        <f>VLOOKUP(A166,BASE.!$A$1:$T$878,16,FALSE)</f>
        <v>•	info@fundacionmicasa.cl</v>
      </c>
      <c r="Q166" s="185">
        <f>VLOOKUP(A166,BASE.!$A$1:$T$878,17,FALSE)</f>
        <v>0</v>
      </c>
      <c r="R166" s="124">
        <f>VLOOKUP(A166,BASE.!$A$1:$T$878,18,FALSE)</f>
        <v>93401</v>
      </c>
      <c r="S166" s="124" t="str">
        <f>VLOOKUP(A166,BASE.!$A$1:$T$878,19,FALSE)</f>
        <v>Se acompaña certificado financiero correspondiente al año 2019, aprobado por el Subdepartamento de Supervisión Financiera Nacional.</v>
      </c>
      <c r="T166" s="182">
        <f>VLOOKUP(A166,BASE.!$A$1:$T$878,20,FALSE)</f>
        <v>37970</v>
      </c>
      <c r="U166" s="124">
        <v>4250</v>
      </c>
      <c r="V166" s="181">
        <v>0</v>
      </c>
      <c r="W166" s="181">
        <v>6516720</v>
      </c>
      <c r="X166" s="183">
        <v>44255</v>
      </c>
      <c r="Y166" s="166" t="s">
        <v>7879</v>
      </c>
      <c r="Z166" s="166" t="s">
        <v>7880</v>
      </c>
      <c r="AA166" s="124" t="s">
        <v>7970</v>
      </c>
    </row>
    <row r="167" spans="1:27" x14ac:dyDescent="0.2">
      <c r="A167" s="124">
        <v>4250</v>
      </c>
      <c r="B167" s="124" t="s">
        <v>8285</v>
      </c>
      <c r="C167" s="185" t="s">
        <v>7816</v>
      </c>
      <c r="D167" s="124" t="str">
        <f>VLOOKUP(A167,BASE.!$A$1:$T$878,4,FALSE)</f>
        <v>Fundación de derecho privado</v>
      </c>
      <c r="E167" s="124" t="str">
        <f>VLOOKUP(A167,BASE.!$A$1:$T$878,5,FALSE)</f>
        <v>Otorgado por Decreto Supremo Nº 1360, de fecha 22 de febrero de 1952, del Ministerio de Justicia.</v>
      </c>
      <c r="F167" s="124" t="str">
        <f>VLOOKUP(A167,BASE.!$A$1:$T$878,6,FALSE)</f>
        <v>Certificado de Vigencia extendido por el SRCeI, folio Nº 500355844114, de fecha 17 de noviembre de 2020.</v>
      </c>
      <c r="G167" s="124" t="str">
        <f>VLOOKUP(A167,BASE.!$A$1:$T$878,7,FALSE)</f>
        <v>Readaptar  y moralizar a niños y jóvenes vagos o desamparados.</v>
      </c>
      <c r="H167" s="124" t="str">
        <f>VLOOKUP(A167,BASE.!$A$1:$T$878,8,FALSE)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7" s="124" t="str">
        <f>VLOOKUP(A167,BASE.!$A$1:$T$878,9,FALSE)</f>
        <v>5 años.</v>
      </c>
      <c r="J167" s="124" t="str">
        <f>VLOOKUP(A167,BASE.!$A$1:$T$878,10,FALSE)</f>
        <v xml:space="preserve"> 5 años
24 de octubre de 2019 al 24 de octubre del 2024
</v>
      </c>
      <c r="K167" s="124" t="str">
        <f>VLOOKUP(A167,BASE.!$A$1:$T$878,11,FALSE)</f>
        <v xml:space="preserve">Gerente General: Delia María Del Gatto Reyes       
Presidente: Fernando Enrique Correa Ríos, 
Representante Legal:  Luis Mario Riquelme Navarro            
Mandataria: Paulina Andrea Herrera Godoy            
</v>
      </c>
      <c r="L167" s="124" t="str">
        <f>VLOOKUP(A167,BASE.!$A$1:$T$878,12,FALSE)</f>
        <v xml:space="preserve">Luis Barros Valdes Nº 775, comuna de Providencia, Santiago.
</v>
      </c>
      <c r="M167" s="124" t="str">
        <f>VLOOKUP(A167,BASE.!$A$1:$T$878,13,FALSE)</f>
        <v>XIII</v>
      </c>
      <c r="N167" s="124" t="str">
        <f>VLOOKUP(A167,BASE.!$A$1:$T$878,14,FALSE)</f>
        <v>Providencia</v>
      </c>
      <c r="O167" s="124" t="str">
        <f>VLOOKUP(A167,BASE.!$A$1:$T$878,15,FALSE)</f>
        <v xml:space="preserve">02-7903800
</v>
      </c>
      <c r="P167" s="124" t="str">
        <f>VLOOKUP(A167,BASE.!$A$1:$T$878,16,FALSE)</f>
        <v>•	info@fundacionmicasa.cl</v>
      </c>
      <c r="Q167" s="185">
        <f>VLOOKUP(A167,BASE.!$A$1:$T$878,17,FALSE)</f>
        <v>0</v>
      </c>
      <c r="R167" s="124">
        <f>VLOOKUP(A167,BASE.!$A$1:$T$878,18,FALSE)</f>
        <v>93401</v>
      </c>
      <c r="S167" s="124" t="str">
        <f>VLOOKUP(A167,BASE.!$A$1:$T$878,19,FALSE)</f>
        <v>Se acompaña certificado financiero correspondiente al año 2019, aprobado por el Subdepartamento de Supervisión Financiera Nacional.</v>
      </c>
      <c r="T167" s="182">
        <f>VLOOKUP(A167,BASE.!$A$1:$T$878,20,FALSE)</f>
        <v>37970</v>
      </c>
      <c r="U167" s="124">
        <v>4250</v>
      </c>
      <c r="V167" s="181">
        <v>5930280</v>
      </c>
      <c r="W167" s="181">
        <v>11860560</v>
      </c>
      <c r="X167" s="183">
        <v>44255</v>
      </c>
      <c r="Y167" s="166" t="s">
        <v>7879</v>
      </c>
      <c r="Z167" s="166" t="s">
        <v>7880</v>
      </c>
      <c r="AA167" s="124" t="s">
        <v>7976</v>
      </c>
    </row>
    <row r="168" spans="1:27" x14ac:dyDescent="0.2">
      <c r="A168" s="124">
        <v>4250</v>
      </c>
      <c r="B168" s="124" t="s">
        <v>8285</v>
      </c>
      <c r="C168" s="185" t="s">
        <v>7816</v>
      </c>
      <c r="D168" s="124" t="str">
        <f>VLOOKUP(A168,BASE.!$A$1:$T$878,4,FALSE)</f>
        <v>Fundación de derecho privado</v>
      </c>
      <c r="E168" s="124" t="str">
        <f>VLOOKUP(A168,BASE.!$A$1:$T$878,5,FALSE)</f>
        <v>Otorgado por Decreto Supremo Nº 1360, de fecha 22 de febrero de 1952, del Ministerio de Justicia.</v>
      </c>
      <c r="F168" s="124" t="str">
        <f>VLOOKUP(A168,BASE.!$A$1:$T$878,6,FALSE)</f>
        <v>Certificado de Vigencia extendido por el SRCeI, folio Nº 500355844114, de fecha 17 de noviembre de 2020.</v>
      </c>
      <c r="G168" s="124" t="str">
        <f>VLOOKUP(A168,BASE.!$A$1:$T$878,7,FALSE)</f>
        <v>Readaptar  y moralizar a niños y jóvenes vagos o desamparados.</v>
      </c>
      <c r="H168" s="124" t="str">
        <f>VLOOKUP(A168,BASE.!$A$1:$T$878,8,FALSE)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8" s="124" t="str">
        <f>VLOOKUP(A168,BASE.!$A$1:$T$878,9,FALSE)</f>
        <v>5 años.</v>
      </c>
      <c r="J168" s="124" t="str">
        <f>VLOOKUP(A168,BASE.!$A$1:$T$878,10,FALSE)</f>
        <v xml:space="preserve"> 5 años
24 de octubre de 2019 al 24 de octubre del 2024
</v>
      </c>
      <c r="K168" s="124" t="str">
        <f>VLOOKUP(A168,BASE.!$A$1:$T$878,11,FALSE)</f>
        <v xml:space="preserve">Gerente General: Delia María Del Gatto Reyes       
Presidente: Fernando Enrique Correa Ríos, 
Representante Legal:  Luis Mario Riquelme Navarro            
Mandataria: Paulina Andrea Herrera Godoy            
</v>
      </c>
      <c r="L168" s="124" t="str">
        <f>VLOOKUP(A168,BASE.!$A$1:$T$878,12,FALSE)</f>
        <v xml:space="preserve">Luis Barros Valdes Nº 775, comuna de Providencia, Santiago.
</v>
      </c>
      <c r="M168" s="124" t="str">
        <f>VLOOKUP(A168,BASE.!$A$1:$T$878,13,FALSE)</f>
        <v>XIII</v>
      </c>
      <c r="N168" s="124" t="str">
        <f>VLOOKUP(A168,BASE.!$A$1:$T$878,14,FALSE)</f>
        <v>Providencia</v>
      </c>
      <c r="O168" s="124" t="str">
        <f>VLOOKUP(A168,BASE.!$A$1:$T$878,15,FALSE)</f>
        <v xml:space="preserve">02-7903800
</v>
      </c>
      <c r="P168" s="124" t="str">
        <f>VLOOKUP(A168,BASE.!$A$1:$T$878,16,FALSE)</f>
        <v>•	info@fundacionmicasa.cl</v>
      </c>
      <c r="Q168" s="185">
        <f>VLOOKUP(A168,BASE.!$A$1:$T$878,17,FALSE)</f>
        <v>0</v>
      </c>
      <c r="R168" s="124">
        <f>VLOOKUP(A168,BASE.!$A$1:$T$878,18,FALSE)</f>
        <v>93401</v>
      </c>
      <c r="S168" s="124" t="str">
        <f>VLOOKUP(A168,BASE.!$A$1:$T$878,19,FALSE)</f>
        <v>Se acompaña certificado financiero correspondiente al año 2019, aprobado por el Subdepartamento de Supervisión Financiera Nacional.</v>
      </c>
      <c r="T168" s="182">
        <f>VLOOKUP(A168,BASE.!$A$1:$T$878,20,FALSE)</f>
        <v>37970</v>
      </c>
      <c r="U168" s="124">
        <v>4250</v>
      </c>
      <c r="V168" s="181">
        <v>20041500</v>
      </c>
      <c r="W168" s="181">
        <v>36074700</v>
      </c>
      <c r="X168" s="183">
        <v>44255</v>
      </c>
      <c r="Y168" s="166" t="s">
        <v>7879</v>
      </c>
      <c r="Z168" s="166" t="s">
        <v>7880</v>
      </c>
      <c r="AA168" s="124" t="s">
        <v>7944</v>
      </c>
    </row>
    <row r="169" spans="1:27" x14ac:dyDescent="0.2">
      <c r="A169" s="124">
        <v>4250</v>
      </c>
      <c r="B169" s="124" t="s">
        <v>8285</v>
      </c>
      <c r="C169" s="185" t="s">
        <v>7816</v>
      </c>
      <c r="D169" s="124" t="str">
        <f>VLOOKUP(A169,BASE.!$A$1:$T$878,4,FALSE)</f>
        <v>Fundación de derecho privado</v>
      </c>
      <c r="E169" s="124" t="str">
        <f>VLOOKUP(A169,BASE.!$A$1:$T$878,5,FALSE)</f>
        <v>Otorgado por Decreto Supremo Nº 1360, de fecha 22 de febrero de 1952, del Ministerio de Justicia.</v>
      </c>
      <c r="F169" s="124" t="str">
        <f>VLOOKUP(A169,BASE.!$A$1:$T$878,6,FALSE)</f>
        <v>Certificado de Vigencia extendido por el SRCeI, folio Nº 500355844114, de fecha 17 de noviembre de 2020.</v>
      </c>
      <c r="G169" s="124" t="str">
        <f>VLOOKUP(A169,BASE.!$A$1:$T$878,7,FALSE)</f>
        <v>Readaptar  y moralizar a niños y jóvenes vagos o desamparados.</v>
      </c>
      <c r="H169" s="124" t="str">
        <f>VLOOKUP(A169,BASE.!$A$1:$T$878,8,FALSE)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9" s="124" t="str">
        <f>VLOOKUP(A169,BASE.!$A$1:$T$878,9,FALSE)</f>
        <v>5 años.</v>
      </c>
      <c r="J169" s="124" t="str">
        <f>VLOOKUP(A169,BASE.!$A$1:$T$878,10,FALSE)</f>
        <v xml:space="preserve"> 5 años
24 de octubre de 2019 al 24 de octubre del 2024
</v>
      </c>
      <c r="K169" s="124" t="str">
        <f>VLOOKUP(A169,BASE.!$A$1:$T$878,11,FALSE)</f>
        <v xml:space="preserve">Gerente General: Delia María Del Gatto Reyes       
Presidente: Fernando Enrique Correa Ríos, 
Representante Legal:  Luis Mario Riquelme Navarro            
Mandataria: Paulina Andrea Herrera Godoy            
</v>
      </c>
      <c r="L169" s="124" t="str">
        <f>VLOOKUP(A169,BASE.!$A$1:$T$878,12,FALSE)</f>
        <v xml:space="preserve">Luis Barros Valdes Nº 775, comuna de Providencia, Santiago.
</v>
      </c>
      <c r="M169" s="124" t="str">
        <f>VLOOKUP(A169,BASE.!$A$1:$T$878,13,FALSE)</f>
        <v>XIII</v>
      </c>
      <c r="N169" s="124" t="str">
        <f>VLOOKUP(A169,BASE.!$A$1:$T$878,14,FALSE)</f>
        <v>Providencia</v>
      </c>
      <c r="O169" s="124" t="str">
        <f>VLOOKUP(A169,BASE.!$A$1:$T$878,15,FALSE)</f>
        <v xml:space="preserve">02-7903800
</v>
      </c>
      <c r="P169" s="124" t="str">
        <f>VLOOKUP(A169,BASE.!$A$1:$T$878,16,FALSE)</f>
        <v>•	info@fundacionmicasa.cl</v>
      </c>
      <c r="Q169" s="185">
        <f>VLOOKUP(A169,BASE.!$A$1:$T$878,17,FALSE)</f>
        <v>0</v>
      </c>
      <c r="R169" s="124">
        <f>VLOOKUP(A169,BASE.!$A$1:$T$878,18,FALSE)</f>
        <v>93401</v>
      </c>
      <c r="S169" s="124" t="str">
        <f>VLOOKUP(A169,BASE.!$A$1:$T$878,19,FALSE)</f>
        <v>Se acompaña certificado financiero correspondiente al año 2019, aprobado por el Subdepartamento de Supervisión Financiera Nacional.</v>
      </c>
      <c r="T169" s="182">
        <f>VLOOKUP(A169,BASE.!$A$1:$T$878,20,FALSE)</f>
        <v>37970</v>
      </c>
      <c r="U169" s="124">
        <v>4250</v>
      </c>
      <c r="V169" s="181">
        <v>8016600</v>
      </c>
      <c r="W169" s="181">
        <v>16033200</v>
      </c>
      <c r="X169" s="183">
        <v>44255</v>
      </c>
      <c r="Y169" s="166" t="s">
        <v>7879</v>
      </c>
      <c r="Z169" s="166" t="s">
        <v>7880</v>
      </c>
      <c r="AA169" s="124" t="s">
        <v>7977</v>
      </c>
    </row>
    <row r="170" spans="1:27" x14ac:dyDescent="0.2">
      <c r="A170" s="124">
        <v>4250</v>
      </c>
      <c r="B170" s="124" t="s">
        <v>8285</v>
      </c>
      <c r="C170" s="185" t="s">
        <v>7816</v>
      </c>
      <c r="D170" s="124" t="str">
        <f>VLOOKUP(A170,BASE.!$A$1:$T$878,4,FALSE)</f>
        <v>Fundación de derecho privado</v>
      </c>
      <c r="E170" s="124" t="str">
        <f>VLOOKUP(A170,BASE.!$A$1:$T$878,5,FALSE)</f>
        <v>Otorgado por Decreto Supremo Nº 1360, de fecha 22 de febrero de 1952, del Ministerio de Justicia.</v>
      </c>
      <c r="F170" s="124" t="str">
        <f>VLOOKUP(A170,BASE.!$A$1:$T$878,6,FALSE)</f>
        <v>Certificado de Vigencia extendido por el SRCeI, folio Nº 500355844114, de fecha 17 de noviembre de 2020.</v>
      </c>
      <c r="G170" s="124" t="str">
        <f>VLOOKUP(A170,BASE.!$A$1:$T$878,7,FALSE)</f>
        <v>Readaptar  y moralizar a niños y jóvenes vagos o desamparados.</v>
      </c>
      <c r="H170" s="124" t="str">
        <f>VLOOKUP(A170,BASE.!$A$1:$T$878,8,FALSE)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0" s="124" t="str">
        <f>VLOOKUP(A170,BASE.!$A$1:$T$878,9,FALSE)</f>
        <v>5 años.</v>
      </c>
      <c r="J170" s="124" t="str">
        <f>VLOOKUP(A170,BASE.!$A$1:$T$878,10,FALSE)</f>
        <v xml:space="preserve"> 5 años
24 de octubre de 2019 al 24 de octubre del 2024
</v>
      </c>
      <c r="K170" s="124" t="str">
        <f>VLOOKUP(A170,BASE.!$A$1:$T$878,11,FALSE)</f>
        <v xml:space="preserve">Gerente General: Delia María Del Gatto Reyes       
Presidente: Fernando Enrique Correa Ríos, 
Representante Legal:  Luis Mario Riquelme Navarro            
Mandataria: Paulina Andrea Herrera Godoy            
</v>
      </c>
      <c r="L170" s="124" t="str">
        <f>VLOOKUP(A170,BASE.!$A$1:$T$878,12,FALSE)</f>
        <v xml:space="preserve">Luis Barros Valdes Nº 775, comuna de Providencia, Santiago.
</v>
      </c>
      <c r="M170" s="124" t="str">
        <f>VLOOKUP(A170,BASE.!$A$1:$T$878,13,FALSE)</f>
        <v>XIII</v>
      </c>
      <c r="N170" s="124" t="str">
        <f>VLOOKUP(A170,BASE.!$A$1:$T$878,14,FALSE)</f>
        <v>Providencia</v>
      </c>
      <c r="O170" s="124" t="str">
        <f>VLOOKUP(A170,BASE.!$A$1:$T$878,15,FALSE)</f>
        <v xml:space="preserve">02-7903800
</v>
      </c>
      <c r="P170" s="124" t="str">
        <f>VLOOKUP(A170,BASE.!$A$1:$T$878,16,FALSE)</f>
        <v>•	info@fundacionmicasa.cl</v>
      </c>
      <c r="Q170" s="185">
        <f>VLOOKUP(A170,BASE.!$A$1:$T$878,17,FALSE)</f>
        <v>0</v>
      </c>
      <c r="R170" s="124">
        <f>VLOOKUP(A170,BASE.!$A$1:$T$878,18,FALSE)</f>
        <v>93401</v>
      </c>
      <c r="S170" s="124" t="str">
        <f>VLOOKUP(A170,BASE.!$A$1:$T$878,19,FALSE)</f>
        <v>Se acompaña certificado financiero correspondiente al año 2019, aprobado por el Subdepartamento de Supervisión Financiera Nacional.</v>
      </c>
      <c r="T170" s="182">
        <f>VLOOKUP(A170,BASE.!$A$1:$T$878,20,FALSE)</f>
        <v>37970</v>
      </c>
      <c r="U170" s="124">
        <v>4250</v>
      </c>
      <c r="V170" s="181">
        <v>23568804</v>
      </c>
      <c r="W170" s="181">
        <v>39602004</v>
      </c>
      <c r="X170" s="183">
        <v>44255</v>
      </c>
      <c r="Y170" s="166" t="s">
        <v>7879</v>
      </c>
      <c r="Z170" s="166" t="s">
        <v>7880</v>
      </c>
      <c r="AA170" s="124" t="s">
        <v>7941</v>
      </c>
    </row>
    <row r="171" spans="1:27" x14ac:dyDescent="0.2">
      <c r="A171" s="124">
        <v>4250</v>
      </c>
      <c r="B171" s="124" t="s">
        <v>8285</v>
      </c>
      <c r="C171" s="185" t="s">
        <v>7816</v>
      </c>
      <c r="D171" s="124" t="str">
        <f>VLOOKUP(A171,BASE.!$A$1:$T$878,4,FALSE)</f>
        <v>Fundación de derecho privado</v>
      </c>
      <c r="E171" s="124" t="str">
        <f>VLOOKUP(A171,BASE.!$A$1:$T$878,5,FALSE)</f>
        <v>Otorgado por Decreto Supremo Nº 1360, de fecha 22 de febrero de 1952, del Ministerio de Justicia.</v>
      </c>
      <c r="F171" s="124" t="str">
        <f>VLOOKUP(A171,BASE.!$A$1:$T$878,6,FALSE)</f>
        <v>Certificado de Vigencia extendido por el SRCeI, folio Nº 500355844114, de fecha 17 de noviembre de 2020.</v>
      </c>
      <c r="G171" s="124" t="str">
        <f>VLOOKUP(A171,BASE.!$A$1:$T$878,7,FALSE)</f>
        <v>Readaptar  y moralizar a niños y jóvenes vagos o desamparados.</v>
      </c>
      <c r="H171" s="124" t="str">
        <f>VLOOKUP(A171,BASE.!$A$1:$T$878,8,FALSE)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1" s="124" t="str">
        <f>VLOOKUP(A171,BASE.!$A$1:$T$878,9,FALSE)</f>
        <v>5 años.</v>
      </c>
      <c r="J171" s="124" t="str">
        <f>VLOOKUP(A171,BASE.!$A$1:$T$878,10,FALSE)</f>
        <v xml:space="preserve"> 5 años
24 de octubre de 2019 al 24 de octubre del 2024
</v>
      </c>
      <c r="K171" s="124" t="str">
        <f>VLOOKUP(A171,BASE.!$A$1:$T$878,11,FALSE)</f>
        <v xml:space="preserve">Gerente General: Delia María Del Gatto Reyes       
Presidente: Fernando Enrique Correa Ríos, 
Representante Legal:  Luis Mario Riquelme Navarro            
Mandataria: Paulina Andrea Herrera Godoy            
</v>
      </c>
      <c r="L171" s="124" t="str">
        <f>VLOOKUP(A171,BASE.!$A$1:$T$878,12,FALSE)</f>
        <v xml:space="preserve">Luis Barros Valdes Nº 775, comuna de Providencia, Santiago.
</v>
      </c>
      <c r="M171" s="124" t="str">
        <f>VLOOKUP(A171,BASE.!$A$1:$T$878,13,FALSE)</f>
        <v>XIII</v>
      </c>
      <c r="N171" s="124" t="str">
        <f>VLOOKUP(A171,BASE.!$A$1:$T$878,14,FALSE)</f>
        <v>Providencia</v>
      </c>
      <c r="O171" s="124" t="str">
        <f>VLOOKUP(A171,BASE.!$A$1:$T$878,15,FALSE)</f>
        <v xml:space="preserve">02-7903800
</v>
      </c>
      <c r="P171" s="124" t="str">
        <f>VLOOKUP(A171,BASE.!$A$1:$T$878,16,FALSE)</f>
        <v>•	info@fundacionmicasa.cl</v>
      </c>
      <c r="Q171" s="185">
        <f>VLOOKUP(A171,BASE.!$A$1:$T$878,17,FALSE)</f>
        <v>0</v>
      </c>
      <c r="R171" s="124">
        <f>VLOOKUP(A171,BASE.!$A$1:$T$878,18,FALSE)</f>
        <v>93401</v>
      </c>
      <c r="S171" s="124" t="str">
        <f>VLOOKUP(A171,BASE.!$A$1:$T$878,19,FALSE)</f>
        <v>Se acompaña certificado financiero correspondiente al año 2019, aprobado por el Subdepartamento de Supervisión Financiera Nacional.</v>
      </c>
      <c r="T171" s="182">
        <f>VLOOKUP(A171,BASE.!$A$1:$T$878,20,FALSE)</f>
        <v>37970</v>
      </c>
      <c r="U171" s="124">
        <v>4250</v>
      </c>
      <c r="V171" s="181">
        <v>17377920</v>
      </c>
      <c r="W171" s="181">
        <v>33204240</v>
      </c>
      <c r="X171" s="183">
        <v>44255</v>
      </c>
      <c r="Y171" s="166" t="s">
        <v>7879</v>
      </c>
      <c r="Z171" s="166" t="s">
        <v>7880</v>
      </c>
      <c r="AA171" s="124" t="s">
        <v>7978</v>
      </c>
    </row>
    <row r="172" spans="1:27" x14ac:dyDescent="0.2">
      <c r="A172" s="124">
        <v>4250</v>
      </c>
      <c r="B172" s="124" t="s">
        <v>8285</v>
      </c>
      <c r="C172" s="185" t="s">
        <v>7816</v>
      </c>
      <c r="D172" s="124" t="str">
        <f>VLOOKUP(A172,BASE.!$A$1:$T$878,4,FALSE)</f>
        <v>Fundación de derecho privado</v>
      </c>
      <c r="E172" s="124" t="str">
        <f>VLOOKUP(A172,BASE.!$A$1:$T$878,5,FALSE)</f>
        <v>Otorgado por Decreto Supremo Nº 1360, de fecha 22 de febrero de 1952, del Ministerio de Justicia.</v>
      </c>
      <c r="F172" s="124" t="str">
        <f>VLOOKUP(A172,BASE.!$A$1:$T$878,6,FALSE)</f>
        <v>Certificado de Vigencia extendido por el SRCeI, folio Nº 500355844114, de fecha 17 de noviembre de 2020.</v>
      </c>
      <c r="G172" s="124" t="str">
        <f>VLOOKUP(A172,BASE.!$A$1:$T$878,7,FALSE)</f>
        <v>Readaptar  y moralizar a niños y jóvenes vagos o desamparados.</v>
      </c>
      <c r="H172" s="124" t="str">
        <f>VLOOKUP(A172,BASE.!$A$1:$T$878,8,FALSE)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2" s="124" t="str">
        <f>VLOOKUP(A172,BASE.!$A$1:$T$878,9,FALSE)</f>
        <v>5 años.</v>
      </c>
      <c r="J172" s="124" t="str">
        <f>VLOOKUP(A172,BASE.!$A$1:$T$878,10,FALSE)</f>
        <v xml:space="preserve"> 5 años
24 de octubre de 2019 al 24 de octubre del 2024
</v>
      </c>
      <c r="K172" s="124" t="str">
        <f>VLOOKUP(A172,BASE.!$A$1:$T$878,11,FALSE)</f>
        <v xml:space="preserve">Gerente General: Delia María Del Gatto Reyes       
Presidente: Fernando Enrique Correa Ríos, 
Representante Legal:  Luis Mario Riquelme Navarro            
Mandataria: Paulina Andrea Herrera Godoy            
</v>
      </c>
      <c r="L172" s="124" t="str">
        <f>VLOOKUP(A172,BASE.!$A$1:$T$878,12,FALSE)</f>
        <v xml:space="preserve">Luis Barros Valdes Nº 775, comuna de Providencia, Santiago.
</v>
      </c>
      <c r="M172" s="124" t="str">
        <f>VLOOKUP(A172,BASE.!$A$1:$T$878,13,FALSE)</f>
        <v>XIII</v>
      </c>
      <c r="N172" s="124" t="str">
        <f>VLOOKUP(A172,BASE.!$A$1:$T$878,14,FALSE)</f>
        <v>Providencia</v>
      </c>
      <c r="O172" s="124" t="str">
        <f>VLOOKUP(A172,BASE.!$A$1:$T$878,15,FALSE)</f>
        <v xml:space="preserve">02-7903800
</v>
      </c>
      <c r="P172" s="124" t="str">
        <f>VLOOKUP(A172,BASE.!$A$1:$T$878,16,FALSE)</f>
        <v>•	info@fundacionmicasa.cl</v>
      </c>
      <c r="Q172" s="185">
        <f>VLOOKUP(A172,BASE.!$A$1:$T$878,17,FALSE)</f>
        <v>0</v>
      </c>
      <c r="R172" s="124">
        <f>VLOOKUP(A172,BASE.!$A$1:$T$878,18,FALSE)</f>
        <v>93401</v>
      </c>
      <c r="S172" s="124" t="str">
        <f>VLOOKUP(A172,BASE.!$A$1:$T$878,19,FALSE)</f>
        <v>Se acompaña certificado financiero correspondiente al año 2019, aprobado por el Subdepartamento de Supervisión Financiera Nacional.</v>
      </c>
      <c r="T172" s="182">
        <f>VLOOKUP(A172,BASE.!$A$1:$T$878,20,FALSE)</f>
        <v>37970</v>
      </c>
      <c r="U172" s="124">
        <v>4250</v>
      </c>
      <c r="V172" s="181">
        <v>7326951</v>
      </c>
      <c r="W172" s="181">
        <v>14740151</v>
      </c>
      <c r="X172" s="183">
        <v>44255</v>
      </c>
      <c r="Y172" s="166" t="s">
        <v>7879</v>
      </c>
      <c r="Z172" s="166" t="s">
        <v>7880</v>
      </c>
      <c r="AA172" s="124" t="s">
        <v>7979</v>
      </c>
    </row>
    <row r="173" spans="1:27" x14ac:dyDescent="0.2">
      <c r="A173" s="124">
        <v>4250</v>
      </c>
      <c r="B173" s="124" t="s">
        <v>8285</v>
      </c>
      <c r="C173" s="185" t="s">
        <v>7816</v>
      </c>
      <c r="D173" s="124" t="str">
        <f>VLOOKUP(A173,BASE.!$A$1:$T$878,4,FALSE)</f>
        <v>Fundación de derecho privado</v>
      </c>
      <c r="E173" s="124" t="str">
        <f>VLOOKUP(A173,BASE.!$A$1:$T$878,5,FALSE)</f>
        <v>Otorgado por Decreto Supremo Nº 1360, de fecha 22 de febrero de 1952, del Ministerio de Justicia.</v>
      </c>
      <c r="F173" s="124" t="str">
        <f>VLOOKUP(A173,BASE.!$A$1:$T$878,6,FALSE)</f>
        <v>Certificado de Vigencia extendido por el SRCeI, folio Nº 500355844114, de fecha 17 de noviembre de 2020.</v>
      </c>
      <c r="G173" s="124" t="str">
        <f>VLOOKUP(A173,BASE.!$A$1:$T$878,7,FALSE)</f>
        <v>Readaptar  y moralizar a niños y jóvenes vagos o desamparados.</v>
      </c>
      <c r="H173" s="124" t="str">
        <f>VLOOKUP(A173,BASE.!$A$1:$T$878,8,FALSE)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3" s="124" t="str">
        <f>VLOOKUP(A173,BASE.!$A$1:$T$878,9,FALSE)</f>
        <v>5 años.</v>
      </c>
      <c r="J173" s="124" t="str">
        <f>VLOOKUP(A173,BASE.!$A$1:$T$878,10,FALSE)</f>
        <v xml:space="preserve"> 5 años
24 de octubre de 2019 al 24 de octubre del 2024
</v>
      </c>
      <c r="K173" s="124" t="str">
        <f>VLOOKUP(A173,BASE.!$A$1:$T$878,11,FALSE)</f>
        <v xml:space="preserve">Gerente General: Delia María Del Gatto Reyes       
Presidente: Fernando Enrique Correa Ríos, 
Representante Legal:  Luis Mario Riquelme Navarro            
Mandataria: Paulina Andrea Herrera Godoy            
</v>
      </c>
      <c r="L173" s="124" t="str">
        <f>VLOOKUP(A173,BASE.!$A$1:$T$878,12,FALSE)</f>
        <v xml:space="preserve">Luis Barros Valdes Nº 775, comuna de Providencia, Santiago.
</v>
      </c>
      <c r="M173" s="124" t="str">
        <f>VLOOKUP(A173,BASE.!$A$1:$T$878,13,FALSE)</f>
        <v>XIII</v>
      </c>
      <c r="N173" s="124" t="str">
        <f>VLOOKUP(A173,BASE.!$A$1:$T$878,14,FALSE)</f>
        <v>Providencia</v>
      </c>
      <c r="O173" s="124" t="str">
        <f>VLOOKUP(A173,BASE.!$A$1:$T$878,15,FALSE)</f>
        <v xml:space="preserve">02-7903800
</v>
      </c>
      <c r="P173" s="124" t="str">
        <f>VLOOKUP(A173,BASE.!$A$1:$T$878,16,FALSE)</f>
        <v>•	info@fundacionmicasa.cl</v>
      </c>
      <c r="Q173" s="185">
        <f>VLOOKUP(A173,BASE.!$A$1:$T$878,17,FALSE)</f>
        <v>0</v>
      </c>
      <c r="R173" s="124">
        <f>VLOOKUP(A173,BASE.!$A$1:$T$878,18,FALSE)</f>
        <v>93401</v>
      </c>
      <c r="S173" s="124" t="str">
        <f>VLOOKUP(A173,BASE.!$A$1:$T$878,19,FALSE)</f>
        <v>Se acompaña certificado financiero correspondiente al año 2019, aprobado por el Subdepartamento de Supervisión Financiera Nacional.</v>
      </c>
      <c r="T173" s="182">
        <f>VLOOKUP(A173,BASE.!$A$1:$T$878,20,FALSE)</f>
        <v>37970</v>
      </c>
      <c r="U173" s="124">
        <v>4250</v>
      </c>
      <c r="V173" s="181">
        <v>28058100</v>
      </c>
      <c r="W173" s="181">
        <v>44091300</v>
      </c>
      <c r="X173" s="183">
        <v>44255</v>
      </c>
      <c r="Y173" s="166" t="s">
        <v>7879</v>
      </c>
      <c r="Z173" s="166" t="s">
        <v>7880</v>
      </c>
      <c r="AA173" s="124" t="s">
        <v>7950</v>
      </c>
    </row>
    <row r="174" spans="1:27" x14ac:dyDescent="0.2">
      <c r="A174" s="124">
        <v>4250</v>
      </c>
      <c r="B174" s="124" t="s">
        <v>8285</v>
      </c>
      <c r="C174" s="185" t="s">
        <v>7816</v>
      </c>
      <c r="D174" s="124" t="str">
        <f>VLOOKUP(A174,BASE.!$A$1:$T$878,4,FALSE)</f>
        <v>Fundación de derecho privado</v>
      </c>
      <c r="E174" s="124" t="str">
        <f>VLOOKUP(A174,BASE.!$A$1:$T$878,5,FALSE)</f>
        <v>Otorgado por Decreto Supremo Nº 1360, de fecha 22 de febrero de 1952, del Ministerio de Justicia.</v>
      </c>
      <c r="F174" s="124" t="str">
        <f>VLOOKUP(A174,BASE.!$A$1:$T$878,6,FALSE)</f>
        <v>Certificado de Vigencia extendido por el SRCeI, folio Nº 500355844114, de fecha 17 de noviembre de 2020.</v>
      </c>
      <c r="G174" s="124" t="str">
        <f>VLOOKUP(A174,BASE.!$A$1:$T$878,7,FALSE)</f>
        <v>Readaptar  y moralizar a niños y jóvenes vagos o desamparados.</v>
      </c>
      <c r="H174" s="124" t="str">
        <f>VLOOKUP(A174,BASE.!$A$1:$T$878,8,FALSE)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4" s="124" t="str">
        <f>VLOOKUP(A174,BASE.!$A$1:$T$878,9,FALSE)</f>
        <v>5 años.</v>
      </c>
      <c r="J174" s="124" t="str">
        <f>VLOOKUP(A174,BASE.!$A$1:$T$878,10,FALSE)</f>
        <v xml:space="preserve"> 5 años
24 de octubre de 2019 al 24 de octubre del 2024
</v>
      </c>
      <c r="K174" s="124" t="str">
        <f>VLOOKUP(A174,BASE.!$A$1:$T$878,11,FALSE)</f>
        <v xml:space="preserve">Gerente General: Delia María Del Gatto Reyes       
Presidente: Fernando Enrique Correa Ríos, 
Representante Legal:  Luis Mario Riquelme Navarro            
Mandataria: Paulina Andrea Herrera Godoy            
</v>
      </c>
      <c r="L174" s="124" t="str">
        <f>VLOOKUP(A174,BASE.!$A$1:$T$878,12,FALSE)</f>
        <v xml:space="preserve">Luis Barros Valdes Nº 775, comuna de Providencia, Santiago.
</v>
      </c>
      <c r="M174" s="124" t="str">
        <f>VLOOKUP(A174,BASE.!$A$1:$T$878,13,FALSE)</f>
        <v>XIII</v>
      </c>
      <c r="N174" s="124" t="str">
        <f>VLOOKUP(A174,BASE.!$A$1:$T$878,14,FALSE)</f>
        <v>Providencia</v>
      </c>
      <c r="O174" s="124" t="str">
        <f>VLOOKUP(A174,BASE.!$A$1:$T$878,15,FALSE)</f>
        <v xml:space="preserve">02-7903800
</v>
      </c>
      <c r="P174" s="124" t="str">
        <f>VLOOKUP(A174,BASE.!$A$1:$T$878,16,FALSE)</f>
        <v>•	info@fundacionmicasa.cl</v>
      </c>
      <c r="Q174" s="185">
        <f>VLOOKUP(A174,BASE.!$A$1:$T$878,17,FALSE)</f>
        <v>0</v>
      </c>
      <c r="R174" s="124">
        <f>VLOOKUP(A174,BASE.!$A$1:$T$878,18,FALSE)</f>
        <v>93401</v>
      </c>
      <c r="S174" s="124" t="str">
        <f>VLOOKUP(A174,BASE.!$A$1:$T$878,19,FALSE)</f>
        <v>Se acompaña certificado financiero correspondiente al año 2019, aprobado por el Subdepartamento de Supervisión Financiera Nacional.</v>
      </c>
      <c r="T174" s="182">
        <f>VLOOKUP(A174,BASE.!$A$1:$T$878,20,FALSE)</f>
        <v>37970</v>
      </c>
      <c r="U174" s="124">
        <v>4250</v>
      </c>
      <c r="V174" s="181">
        <v>18073036</v>
      </c>
      <c r="W174" s="181">
        <v>27010252</v>
      </c>
      <c r="X174" s="183">
        <v>44255</v>
      </c>
      <c r="Y174" s="166" t="s">
        <v>7879</v>
      </c>
      <c r="Z174" s="166" t="s">
        <v>7880</v>
      </c>
      <c r="AA174" s="124" t="s">
        <v>7980</v>
      </c>
    </row>
    <row r="175" spans="1:27" x14ac:dyDescent="0.2">
      <c r="A175" s="124">
        <v>4250</v>
      </c>
      <c r="B175" s="124" t="s">
        <v>8285</v>
      </c>
      <c r="C175" s="185" t="s">
        <v>7816</v>
      </c>
      <c r="D175" s="124" t="str">
        <f>VLOOKUP(A175,BASE.!$A$1:$T$878,4,FALSE)</f>
        <v>Fundación de derecho privado</v>
      </c>
      <c r="E175" s="124" t="str">
        <f>VLOOKUP(A175,BASE.!$A$1:$T$878,5,FALSE)</f>
        <v>Otorgado por Decreto Supremo Nº 1360, de fecha 22 de febrero de 1952, del Ministerio de Justicia.</v>
      </c>
      <c r="F175" s="124" t="str">
        <f>VLOOKUP(A175,BASE.!$A$1:$T$878,6,FALSE)</f>
        <v>Certificado de Vigencia extendido por el SRCeI, folio Nº 500355844114, de fecha 17 de noviembre de 2020.</v>
      </c>
      <c r="G175" s="124" t="str">
        <f>VLOOKUP(A175,BASE.!$A$1:$T$878,7,FALSE)</f>
        <v>Readaptar  y moralizar a niños y jóvenes vagos o desamparados.</v>
      </c>
      <c r="H175" s="124" t="str">
        <f>VLOOKUP(A175,BASE.!$A$1:$T$878,8,FALSE)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5" s="124" t="str">
        <f>VLOOKUP(A175,BASE.!$A$1:$T$878,9,FALSE)</f>
        <v>5 años.</v>
      </c>
      <c r="J175" s="124" t="str">
        <f>VLOOKUP(A175,BASE.!$A$1:$T$878,10,FALSE)</f>
        <v xml:space="preserve"> 5 años
24 de octubre de 2019 al 24 de octubre del 2024
</v>
      </c>
      <c r="K175" s="124" t="str">
        <f>VLOOKUP(A175,BASE.!$A$1:$T$878,11,FALSE)</f>
        <v xml:space="preserve">Gerente General: Delia María Del Gatto Reyes       
Presidente: Fernando Enrique Correa Ríos, 
Representante Legal:  Luis Mario Riquelme Navarro            
Mandataria: Paulina Andrea Herrera Godoy            
</v>
      </c>
      <c r="L175" s="124" t="str">
        <f>VLOOKUP(A175,BASE.!$A$1:$T$878,12,FALSE)</f>
        <v xml:space="preserve">Luis Barros Valdes Nº 775, comuna de Providencia, Santiago.
</v>
      </c>
      <c r="M175" s="124" t="str">
        <f>VLOOKUP(A175,BASE.!$A$1:$T$878,13,FALSE)</f>
        <v>XIII</v>
      </c>
      <c r="N175" s="124" t="str">
        <f>VLOOKUP(A175,BASE.!$A$1:$T$878,14,FALSE)</f>
        <v>Providencia</v>
      </c>
      <c r="O175" s="124" t="str">
        <f>VLOOKUP(A175,BASE.!$A$1:$T$878,15,FALSE)</f>
        <v xml:space="preserve">02-7903800
</v>
      </c>
      <c r="P175" s="124" t="str">
        <f>VLOOKUP(A175,BASE.!$A$1:$T$878,16,FALSE)</f>
        <v>•	info@fundacionmicasa.cl</v>
      </c>
      <c r="Q175" s="185">
        <f>VLOOKUP(A175,BASE.!$A$1:$T$878,17,FALSE)</f>
        <v>0</v>
      </c>
      <c r="R175" s="124">
        <f>VLOOKUP(A175,BASE.!$A$1:$T$878,18,FALSE)</f>
        <v>93401</v>
      </c>
      <c r="S175" s="124" t="str">
        <f>VLOOKUP(A175,BASE.!$A$1:$T$878,19,FALSE)</f>
        <v>Se acompaña certificado financiero correspondiente al año 2019, aprobado por el Subdepartamento de Supervisión Financiera Nacional.</v>
      </c>
      <c r="T175" s="182">
        <f>VLOOKUP(A175,BASE.!$A$1:$T$878,20,FALSE)</f>
        <v>37970</v>
      </c>
      <c r="U175" s="124">
        <v>4250</v>
      </c>
      <c r="V175" s="181">
        <v>71461577</v>
      </c>
      <c r="W175" s="181">
        <v>148135162</v>
      </c>
      <c r="X175" s="183">
        <v>44255</v>
      </c>
      <c r="Y175" s="166" t="s">
        <v>7879</v>
      </c>
      <c r="Z175" s="166" t="s">
        <v>7880</v>
      </c>
      <c r="AA175" s="124" t="s">
        <v>7881</v>
      </c>
    </row>
    <row r="176" spans="1:27" x14ac:dyDescent="0.2">
      <c r="A176" s="124">
        <v>4250</v>
      </c>
      <c r="B176" s="124" t="s">
        <v>8285</v>
      </c>
      <c r="C176" s="185" t="s">
        <v>7816</v>
      </c>
      <c r="D176" s="124" t="str">
        <f>VLOOKUP(A176,BASE.!$A$1:$T$878,4,FALSE)</f>
        <v>Fundación de derecho privado</v>
      </c>
      <c r="E176" s="124" t="str">
        <f>VLOOKUP(A176,BASE.!$A$1:$T$878,5,FALSE)</f>
        <v>Otorgado por Decreto Supremo Nº 1360, de fecha 22 de febrero de 1952, del Ministerio de Justicia.</v>
      </c>
      <c r="F176" s="124" t="str">
        <f>VLOOKUP(A176,BASE.!$A$1:$T$878,6,FALSE)</f>
        <v>Certificado de Vigencia extendido por el SRCeI, folio Nº 500355844114, de fecha 17 de noviembre de 2020.</v>
      </c>
      <c r="G176" s="124" t="str">
        <f>VLOOKUP(A176,BASE.!$A$1:$T$878,7,FALSE)</f>
        <v>Readaptar  y moralizar a niños y jóvenes vagos o desamparados.</v>
      </c>
      <c r="H176" s="124" t="str">
        <f>VLOOKUP(A176,BASE.!$A$1:$T$878,8,FALSE)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6" s="124" t="str">
        <f>VLOOKUP(A176,BASE.!$A$1:$T$878,9,FALSE)</f>
        <v>5 años.</v>
      </c>
      <c r="J176" s="124" t="str">
        <f>VLOOKUP(A176,BASE.!$A$1:$T$878,10,FALSE)</f>
        <v xml:space="preserve"> 5 años
24 de octubre de 2019 al 24 de octubre del 2024
</v>
      </c>
      <c r="K176" s="124" t="str">
        <f>VLOOKUP(A176,BASE.!$A$1:$T$878,11,FALSE)</f>
        <v xml:space="preserve">Gerente General: Delia María Del Gatto Reyes       
Presidente: Fernando Enrique Correa Ríos, 
Representante Legal:  Luis Mario Riquelme Navarro            
Mandataria: Paulina Andrea Herrera Godoy            
</v>
      </c>
      <c r="L176" s="124" t="str">
        <f>VLOOKUP(A176,BASE.!$A$1:$T$878,12,FALSE)</f>
        <v xml:space="preserve">Luis Barros Valdes Nº 775, comuna de Providencia, Santiago.
</v>
      </c>
      <c r="M176" s="124" t="str">
        <f>VLOOKUP(A176,BASE.!$A$1:$T$878,13,FALSE)</f>
        <v>XIII</v>
      </c>
      <c r="N176" s="124" t="str">
        <f>VLOOKUP(A176,BASE.!$A$1:$T$878,14,FALSE)</f>
        <v>Providencia</v>
      </c>
      <c r="O176" s="124" t="str">
        <f>VLOOKUP(A176,BASE.!$A$1:$T$878,15,FALSE)</f>
        <v xml:space="preserve">02-7903800
</v>
      </c>
      <c r="P176" s="124" t="str">
        <f>VLOOKUP(A176,BASE.!$A$1:$T$878,16,FALSE)</f>
        <v>•	info@fundacionmicasa.cl</v>
      </c>
      <c r="Q176" s="185">
        <f>VLOOKUP(A176,BASE.!$A$1:$T$878,17,FALSE)</f>
        <v>0</v>
      </c>
      <c r="R176" s="124">
        <f>VLOOKUP(A176,BASE.!$A$1:$T$878,18,FALSE)</f>
        <v>93401</v>
      </c>
      <c r="S176" s="124" t="str">
        <f>VLOOKUP(A176,BASE.!$A$1:$T$878,19,FALSE)</f>
        <v>Se acompaña certificado financiero correspondiente al año 2019, aprobado por el Subdepartamento de Supervisión Financiera Nacional.</v>
      </c>
      <c r="T176" s="182">
        <f>VLOOKUP(A176,BASE.!$A$1:$T$878,20,FALSE)</f>
        <v>37970</v>
      </c>
      <c r="U176" s="124">
        <v>4250</v>
      </c>
      <c r="V176" s="181">
        <v>26237556</v>
      </c>
      <c r="W176" s="181">
        <v>62339253</v>
      </c>
      <c r="X176" s="183">
        <v>44255</v>
      </c>
      <c r="Y176" s="166" t="s">
        <v>7879</v>
      </c>
      <c r="Z176" s="166" t="s">
        <v>7880</v>
      </c>
      <c r="AA176" s="124" t="s">
        <v>7956</v>
      </c>
    </row>
    <row r="177" spans="1:27" x14ac:dyDescent="0.2">
      <c r="A177" s="124">
        <v>4250</v>
      </c>
      <c r="B177" s="124" t="s">
        <v>8285</v>
      </c>
      <c r="C177" s="185" t="s">
        <v>7816</v>
      </c>
      <c r="D177" s="124" t="str">
        <f>VLOOKUP(A177,BASE.!$A$1:$T$878,4,FALSE)</f>
        <v>Fundación de derecho privado</v>
      </c>
      <c r="E177" s="124" t="str">
        <f>VLOOKUP(A177,BASE.!$A$1:$T$878,5,FALSE)</f>
        <v>Otorgado por Decreto Supremo Nº 1360, de fecha 22 de febrero de 1952, del Ministerio de Justicia.</v>
      </c>
      <c r="F177" s="124" t="str">
        <f>VLOOKUP(A177,BASE.!$A$1:$T$878,6,FALSE)</f>
        <v>Certificado de Vigencia extendido por el SRCeI, folio Nº 500355844114, de fecha 17 de noviembre de 2020.</v>
      </c>
      <c r="G177" s="124" t="str">
        <f>VLOOKUP(A177,BASE.!$A$1:$T$878,7,FALSE)</f>
        <v>Readaptar  y moralizar a niños y jóvenes vagos o desamparados.</v>
      </c>
      <c r="H177" s="124" t="str">
        <f>VLOOKUP(A177,BASE.!$A$1:$T$878,8,FALSE)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7" s="124" t="str">
        <f>VLOOKUP(A177,BASE.!$A$1:$T$878,9,FALSE)</f>
        <v>5 años.</v>
      </c>
      <c r="J177" s="124" t="str">
        <f>VLOOKUP(A177,BASE.!$A$1:$T$878,10,FALSE)</f>
        <v xml:space="preserve"> 5 años
24 de octubre de 2019 al 24 de octubre del 2024
</v>
      </c>
      <c r="K177" s="124" t="str">
        <f>VLOOKUP(A177,BASE.!$A$1:$T$878,11,FALSE)</f>
        <v xml:space="preserve">Gerente General: Delia María Del Gatto Reyes       
Presidente: Fernando Enrique Correa Ríos, 
Representante Legal:  Luis Mario Riquelme Navarro            
Mandataria: Paulina Andrea Herrera Godoy            
</v>
      </c>
      <c r="L177" s="124" t="str">
        <f>VLOOKUP(A177,BASE.!$A$1:$T$878,12,FALSE)</f>
        <v xml:space="preserve">Luis Barros Valdes Nº 775, comuna de Providencia, Santiago.
</v>
      </c>
      <c r="M177" s="124" t="str">
        <f>VLOOKUP(A177,BASE.!$A$1:$T$878,13,FALSE)</f>
        <v>XIII</v>
      </c>
      <c r="N177" s="124" t="str">
        <f>VLOOKUP(A177,BASE.!$A$1:$T$878,14,FALSE)</f>
        <v>Providencia</v>
      </c>
      <c r="O177" s="124" t="str">
        <f>VLOOKUP(A177,BASE.!$A$1:$T$878,15,FALSE)</f>
        <v xml:space="preserve">02-7903800
</v>
      </c>
      <c r="P177" s="124" t="str">
        <f>VLOOKUP(A177,BASE.!$A$1:$T$878,16,FALSE)</f>
        <v>•	info@fundacionmicasa.cl</v>
      </c>
      <c r="Q177" s="185">
        <f>VLOOKUP(A177,BASE.!$A$1:$T$878,17,FALSE)</f>
        <v>0</v>
      </c>
      <c r="R177" s="124">
        <f>VLOOKUP(A177,BASE.!$A$1:$T$878,18,FALSE)</f>
        <v>93401</v>
      </c>
      <c r="S177" s="124" t="str">
        <f>VLOOKUP(A177,BASE.!$A$1:$T$878,19,FALSE)</f>
        <v>Se acompaña certificado financiero correspondiente al año 2019, aprobado por el Subdepartamento de Supervisión Financiera Nacional.</v>
      </c>
      <c r="T177" s="182">
        <f>VLOOKUP(A177,BASE.!$A$1:$T$878,20,FALSE)</f>
        <v>37970</v>
      </c>
      <c r="U177" s="124">
        <v>4250</v>
      </c>
      <c r="V177" s="181">
        <v>11143590</v>
      </c>
      <c r="W177" s="181">
        <v>19987710</v>
      </c>
      <c r="X177" s="183">
        <v>44255</v>
      </c>
      <c r="Y177" s="166" t="s">
        <v>7879</v>
      </c>
      <c r="Z177" s="166" t="s">
        <v>7880</v>
      </c>
      <c r="AA177" s="124" t="s">
        <v>7923</v>
      </c>
    </row>
    <row r="178" spans="1:27" x14ac:dyDescent="0.2">
      <c r="A178" s="124">
        <v>4250</v>
      </c>
      <c r="B178" s="124" t="s">
        <v>8285</v>
      </c>
      <c r="C178" s="185" t="s">
        <v>7816</v>
      </c>
      <c r="D178" s="124" t="str">
        <f>VLOOKUP(A178,BASE.!$A$1:$T$878,4,FALSE)</f>
        <v>Fundación de derecho privado</v>
      </c>
      <c r="E178" s="124" t="str">
        <f>VLOOKUP(A178,BASE.!$A$1:$T$878,5,FALSE)</f>
        <v>Otorgado por Decreto Supremo Nº 1360, de fecha 22 de febrero de 1952, del Ministerio de Justicia.</v>
      </c>
      <c r="F178" s="124" t="str">
        <f>VLOOKUP(A178,BASE.!$A$1:$T$878,6,FALSE)</f>
        <v>Certificado de Vigencia extendido por el SRCeI, folio Nº 500355844114, de fecha 17 de noviembre de 2020.</v>
      </c>
      <c r="G178" s="124" t="str">
        <f>VLOOKUP(A178,BASE.!$A$1:$T$878,7,FALSE)</f>
        <v>Readaptar  y moralizar a niños y jóvenes vagos o desamparados.</v>
      </c>
      <c r="H178" s="124" t="str">
        <f>VLOOKUP(A178,BASE.!$A$1:$T$878,8,FALSE)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8" s="124" t="str">
        <f>VLOOKUP(A178,BASE.!$A$1:$T$878,9,FALSE)</f>
        <v>5 años.</v>
      </c>
      <c r="J178" s="124" t="str">
        <f>VLOOKUP(A178,BASE.!$A$1:$T$878,10,FALSE)</f>
        <v xml:space="preserve"> 5 años
24 de octubre de 2019 al 24 de octubre del 2024
</v>
      </c>
      <c r="K178" s="124" t="str">
        <f>VLOOKUP(A178,BASE.!$A$1:$T$878,11,FALSE)</f>
        <v xml:space="preserve">Gerente General: Delia María Del Gatto Reyes       
Presidente: Fernando Enrique Correa Ríos, 
Representante Legal:  Luis Mario Riquelme Navarro            
Mandataria: Paulina Andrea Herrera Godoy            
</v>
      </c>
      <c r="L178" s="124" t="str">
        <f>VLOOKUP(A178,BASE.!$A$1:$T$878,12,FALSE)</f>
        <v xml:space="preserve">Luis Barros Valdes Nº 775, comuna de Providencia, Santiago.
</v>
      </c>
      <c r="M178" s="124" t="str">
        <f>VLOOKUP(A178,BASE.!$A$1:$T$878,13,FALSE)</f>
        <v>XIII</v>
      </c>
      <c r="N178" s="124" t="str">
        <f>VLOOKUP(A178,BASE.!$A$1:$T$878,14,FALSE)</f>
        <v>Providencia</v>
      </c>
      <c r="O178" s="124" t="str">
        <f>VLOOKUP(A178,BASE.!$A$1:$T$878,15,FALSE)</f>
        <v xml:space="preserve">02-7903800
</v>
      </c>
      <c r="P178" s="124" t="str">
        <f>VLOOKUP(A178,BASE.!$A$1:$T$878,16,FALSE)</f>
        <v>•	info@fundacionmicasa.cl</v>
      </c>
      <c r="Q178" s="185">
        <f>VLOOKUP(A178,BASE.!$A$1:$T$878,17,FALSE)</f>
        <v>0</v>
      </c>
      <c r="R178" s="124">
        <f>VLOOKUP(A178,BASE.!$A$1:$T$878,18,FALSE)</f>
        <v>93401</v>
      </c>
      <c r="S178" s="124" t="str">
        <f>VLOOKUP(A178,BASE.!$A$1:$T$878,19,FALSE)</f>
        <v>Se acompaña certificado financiero correspondiente al año 2019, aprobado por el Subdepartamento de Supervisión Financiera Nacional.</v>
      </c>
      <c r="T178" s="182">
        <f>VLOOKUP(A178,BASE.!$A$1:$T$878,20,FALSE)</f>
        <v>37970</v>
      </c>
      <c r="U178" s="124">
        <v>4250</v>
      </c>
      <c r="V178" s="181">
        <v>7206271</v>
      </c>
      <c r="W178" s="181">
        <v>13412671</v>
      </c>
      <c r="X178" s="183">
        <v>44255</v>
      </c>
      <c r="Y178" s="166" t="s">
        <v>7879</v>
      </c>
      <c r="Z178" s="166" t="s">
        <v>7880</v>
      </c>
      <c r="AA178" s="124" t="s">
        <v>7925</v>
      </c>
    </row>
    <row r="179" spans="1:27" x14ac:dyDescent="0.2">
      <c r="A179" s="124">
        <v>4250</v>
      </c>
      <c r="B179" s="124" t="s">
        <v>8285</v>
      </c>
      <c r="C179" s="185" t="s">
        <v>7816</v>
      </c>
      <c r="D179" s="124" t="str">
        <f>VLOOKUP(A179,BASE.!$A$1:$T$878,4,FALSE)</f>
        <v>Fundación de derecho privado</v>
      </c>
      <c r="E179" s="124" t="str">
        <f>VLOOKUP(A179,BASE.!$A$1:$T$878,5,FALSE)</f>
        <v>Otorgado por Decreto Supremo Nº 1360, de fecha 22 de febrero de 1952, del Ministerio de Justicia.</v>
      </c>
      <c r="F179" s="124" t="str">
        <f>VLOOKUP(A179,BASE.!$A$1:$T$878,6,FALSE)</f>
        <v>Certificado de Vigencia extendido por el SRCeI, folio Nº 500355844114, de fecha 17 de noviembre de 2020.</v>
      </c>
      <c r="G179" s="124" t="str">
        <f>VLOOKUP(A179,BASE.!$A$1:$T$878,7,FALSE)</f>
        <v>Readaptar  y moralizar a niños y jóvenes vagos o desamparados.</v>
      </c>
      <c r="H179" s="124" t="str">
        <f>VLOOKUP(A179,BASE.!$A$1:$T$878,8,FALSE)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9" s="124" t="str">
        <f>VLOOKUP(A179,BASE.!$A$1:$T$878,9,FALSE)</f>
        <v>5 años.</v>
      </c>
      <c r="J179" s="124" t="str">
        <f>VLOOKUP(A179,BASE.!$A$1:$T$878,10,FALSE)</f>
        <v xml:space="preserve"> 5 años
24 de octubre de 2019 al 24 de octubre del 2024
</v>
      </c>
      <c r="K179" s="124" t="str">
        <f>VLOOKUP(A179,BASE.!$A$1:$T$878,11,FALSE)</f>
        <v xml:space="preserve">Gerente General: Delia María Del Gatto Reyes       
Presidente: Fernando Enrique Correa Ríos, 
Representante Legal:  Luis Mario Riquelme Navarro            
Mandataria: Paulina Andrea Herrera Godoy            
</v>
      </c>
      <c r="L179" s="124" t="str">
        <f>VLOOKUP(A179,BASE.!$A$1:$T$878,12,FALSE)</f>
        <v xml:space="preserve">Luis Barros Valdes Nº 775, comuna de Providencia, Santiago.
</v>
      </c>
      <c r="M179" s="124" t="str">
        <f>VLOOKUP(A179,BASE.!$A$1:$T$878,13,FALSE)</f>
        <v>XIII</v>
      </c>
      <c r="N179" s="124" t="str">
        <f>VLOOKUP(A179,BASE.!$A$1:$T$878,14,FALSE)</f>
        <v>Providencia</v>
      </c>
      <c r="O179" s="124" t="str">
        <f>VLOOKUP(A179,BASE.!$A$1:$T$878,15,FALSE)</f>
        <v xml:space="preserve">02-7903800
</v>
      </c>
      <c r="P179" s="124" t="str">
        <f>VLOOKUP(A179,BASE.!$A$1:$T$878,16,FALSE)</f>
        <v>•	info@fundacionmicasa.cl</v>
      </c>
      <c r="Q179" s="185">
        <f>VLOOKUP(A179,BASE.!$A$1:$T$878,17,FALSE)</f>
        <v>0</v>
      </c>
      <c r="R179" s="124">
        <f>VLOOKUP(A179,BASE.!$A$1:$T$878,18,FALSE)</f>
        <v>93401</v>
      </c>
      <c r="S179" s="124" t="str">
        <f>VLOOKUP(A179,BASE.!$A$1:$T$878,19,FALSE)</f>
        <v>Se acompaña certificado financiero correspondiente al año 2019, aprobado por el Subdepartamento de Supervisión Financiera Nacional.</v>
      </c>
      <c r="T179" s="182">
        <f>VLOOKUP(A179,BASE.!$A$1:$T$878,20,FALSE)</f>
        <v>37970</v>
      </c>
      <c r="U179" s="124">
        <v>4250</v>
      </c>
      <c r="V179" s="181">
        <v>7758000</v>
      </c>
      <c r="W179" s="181">
        <v>7758000</v>
      </c>
      <c r="X179" s="183">
        <v>44255</v>
      </c>
      <c r="Y179" s="166" t="s">
        <v>7879</v>
      </c>
      <c r="Z179" s="166" t="s">
        <v>7880</v>
      </c>
      <c r="AA179" s="124" t="s">
        <v>8046</v>
      </c>
    </row>
    <row r="180" spans="1:27" x14ac:dyDescent="0.2">
      <c r="A180" s="124">
        <v>4250</v>
      </c>
      <c r="B180" s="124" t="s">
        <v>8285</v>
      </c>
      <c r="C180" s="185" t="s">
        <v>7816</v>
      </c>
      <c r="D180" s="124" t="str">
        <f>VLOOKUP(A180,BASE.!$A$1:$T$878,4,FALSE)</f>
        <v>Fundación de derecho privado</v>
      </c>
      <c r="E180" s="124" t="str">
        <f>VLOOKUP(A180,BASE.!$A$1:$T$878,5,FALSE)</f>
        <v>Otorgado por Decreto Supremo Nº 1360, de fecha 22 de febrero de 1952, del Ministerio de Justicia.</v>
      </c>
      <c r="F180" s="124" t="str">
        <f>VLOOKUP(A180,BASE.!$A$1:$T$878,6,FALSE)</f>
        <v>Certificado de Vigencia extendido por el SRCeI, folio Nº 500355844114, de fecha 17 de noviembre de 2020.</v>
      </c>
      <c r="G180" s="124" t="str">
        <f>VLOOKUP(A180,BASE.!$A$1:$T$878,7,FALSE)</f>
        <v>Readaptar  y moralizar a niños y jóvenes vagos o desamparados.</v>
      </c>
      <c r="H180" s="124" t="str">
        <f>VLOOKUP(A180,BASE.!$A$1:$T$878,8,FALSE)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0" s="124" t="str">
        <f>VLOOKUP(A180,BASE.!$A$1:$T$878,9,FALSE)</f>
        <v>5 años.</v>
      </c>
      <c r="J180" s="124" t="str">
        <f>VLOOKUP(A180,BASE.!$A$1:$T$878,10,FALSE)</f>
        <v xml:space="preserve"> 5 años
24 de octubre de 2019 al 24 de octubre del 2024
</v>
      </c>
      <c r="K180" s="124" t="str">
        <f>VLOOKUP(A180,BASE.!$A$1:$T$878,11,FALSE)</f>
        <v xml:space="preserve">Gerente General: Delia María Del Gatto Reyes       
Presidente: Fernando Enrique Correa Ríos, 
Representante Legal:  Luis Mario Riquelme Navarro            
Mandataria: Paulina Andrea Herrera Godoy            
</v>
      </c>
      <c r="L180" s="124" t="str">
        <f>VLOOKUP(A180,BASE.!$A$1:$T$878,12,FALSE)</f>
        <v xml:space="preserve">Luis Barros Valdes Nº 775, comuna de Providencia, Santiago.
</v>
      </c>
      <c r="M180" s="124" t="str">
        <f>VLOOKUP(A180,BASE.!$A$1:$T$878,13,FALSE)</f>
        <v>XIII</v>
      </c>
      <c r="N180" s="124" t="str">
        <f>VLOOKUP(A180,BASE.!$A$1:$T$878,14,FALSE)</f>
        <v>Providencia</v>
      </c>
      <c r="O180" s="124" t="str">
        <f>VLOOKUP(A180,BASE.!$A$1:$T$878,15,FALSE)</f>
        <v xml:space="preserve">02-7903800
</v>
      </c>
      <c r="P180" s="124" t="str">
        <f>VLOOKUP(A180,BASE.!$A$1:$T$878,16,FALSE)</f>
        <v>•	info@fundacionmicasa.cl</v>
      </c>
      <c r="Q180" s="185">
        <f>VLOOKUP(A180,BASE.!$A$1:$T$878,17,FALSE)</f>
        <v>0</v>
      </c>
      <c r="R180" s="124">
        <f>VLOOKUP(A180,BASE.!$A$1:$T$878,18,FALSE)</f>
        <v>93401</v>
      </c>
      <c r="S180" s="124" t="str">
        <f>VLOOKUP(A180,BASE.!$A$1:$T$878,19,FALSE)</f>
        <v>Se acompaña certificado financiero correspondiente al año 2019, aprobado por el Subdepartamento de Supervisión Financiera Nacional.</v>
      </c>
      <c r="T180" s="182">
        <f>VLOOKUP(A180,BASE.!$A$1:$T$878,20,FALSE)</f>
        <v>37970</v>
      </c>
      <c r="U180" s="124">
        <v>4250</v>
      </c>
      <c r="V180" s="181">
        <v>4386684</v>
      </c>
      <c r="W180" s="181">
        <v>19759730</v>
      </c>
      <c r="X180" s="183">
        <v>44255</v>
      </c>
      <c r="Y180" s="166" t="s">
        <v>7879</v>
      </c>
      <c r="Z180" s="166" t="s">
        <v>7880</v>
      </c>
      <c r="AA180" s="124" t="s">
        <v>7928</v>
      </c>
    </row>
    <row r="181" spans="1:27" x14ac:dyDescent="0.2">
      <c r="A181" s="124">
        <v>4250</v>
      </c>
      <c r="B181" s="124" t="s">
        <v>8285</v>
      </c>
      <c r="C181" s="185" t="s">
        <v>7816</v>
      </c>
      <c r="D181" s="124" t="str">
        <f>VLOOKUP(A181,BASE.!$A$1:$T$878,4,FALSE)</f>
        <v>Fundación de derecho privado</v>
      </c>
      <c r="E181" s="124" t="str">
        <f>VLOOKUP(A181,BASE.!$A$1:$T$878,5,FALSE)</f>
        <v>Otorgado por Decreto Supremo Nº 1360, de fecha 22 de febrero de 1952, del Ministerio de Justicia.</v>
      </c>
      <c r="F181" s="124" t="str">
        <f>VLOOKUP(A181,BASE.!$A$1:$T$878,6,FALSE)</f>
        <v>Certificado de Vigencia extendido por el SRCeI, folio Nº 500355844114, de fecha 17 de noviembre de 2020.</v>
      </c>
      <c r="G181" s="124" t="str">
        <f>VLOOKUP(A181,BASE.!$A$1:$T$878,7,FALSE)</f>
        <v>Readaptar  y moralizar a niños y jóvenes vagos o desamparados.</v>
      </c>
      <c r="H181" s="124" t="str">
        <f>VLOOKUP(A181,BASE.!$A$1:$T$878,8,FALSE)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1" s="124" t="str">
        <f>VLOOKUP(A181,BASE.!$A$1:$T$878,9,FALSE)</f>
        <v>5 años.</v>
      </c>
      <c r="J181" s="124" t="str">
        <f>VLOOKUP(A181,BASE.!$A$1:$T$878,10,FALSE)</f>
        <v xml:space="preserve"> 5 años
24 de octubre de 2019 al 24 de octubre del 2024
</v>
      </c>
      <c r="K181" s="124" t="str">
        <f>VLOOKUP(A181,BASE.!$A$1:$T$878,11,FALSE)</f>
        <v xml:space="preserve">Gerente General: Delia María Del Gatto Reyes       
Presidente: Fernando Enrique Correa Ríos, 
Representante Legal:  Luis Mario Riquelme Navarro            
Mandataria: Paulina Andrea Herrera Godoy            
</v>
      </c>
      <c r="L181" s="124" t="str">
        <f>VLOOKUP(A181,BASE.!$A$1:$T$878,12,FALSE)</f>
        <v xml:space="preserve">Luis Barros Valdes Nº 775, comuna de Providencia, Santiago.
</v>
      </c>
      <c r="M181" s="124" t="str">
        <f>VLOOKUP(A181,BASE.!$A$1:$T$878,13,FALSE)</f>
        <v>XIII</v>
      </c>
      <c r="N181" s="124" t="str">
        <f>VLOOKUP(A181,BASE.!$A$1:$T$878,14,FALSE)</f>
        <v>Providencia</v>
      </c>
      <c r="O181" s="124" t="str">
        <f>VLOOKUP(A181,BASE.!$A$1:$T$878,15,FALSE)</f>
        <v xml:space="preserve">02-7903800
</v>
      </c>
      <c r="P181" s="124" t="str">
        <f>VLOOKUP(A181,BASE.!$A$1:$T$878,16,FALSE)</f>
        <v>•	info@fundacionmicasa.cl</v>
      </c>
      <c r="Q181" s="185">
        <f>VLOOKUP(A181,BASE.!$A$1:$T$878,17,FALSE)</f>
        <v>0</v>
      </c>
      <c r="R181" s="124">
        <f>VLOOKUP(A181,BASE.!$A$1:$T$878,18,FALSE)</f>
        <v>93401</v>
      </c>
      <c r="S181" s="124" t="str">
        <f>VLOOKUP(A181,BASE.!$A$1:$T$878,19,FALSE)</f>
        <v>Se acompaña certificado financiero correspondiente al año 2019, aprobado por el Subdepartamento de Supervisión Financiera Nacional.</v>
      </c>
      <c r="T181" s="182">
        <f>VLOOKUP(A181,BASE.!$A$1:$T$878,20,FALSE)</f>
        <v>37970</v>
      </c>
      <c r="U181" s="124">
        <v>4250</v>
      </c>
      <c r="V181" s="181">
        <v>26159976</v>
      </c>
      <c r="W181" s="181">
        <v>52480284</v>
      </c>
      <c r="X181" s="183">
        <v>44255</v>
      </c>
      <c r="Y181" s="166" t="s">
        <v>7879</v>
      </c>
      <c r="Z181" s="166" t="s">
        <v>7880</v>
      </c>
      <c r="AA181" s="124" t="s">
        <v>7898</v>
      </c>
    </row>
    <row r="182" spans="1:27" x14ac:dyDescent="0.2">
      <c r="A182" s="124">
        <v>4250</v>
      </c>
      <c r="B182" s="124" t="s">
        <v>8285</v>
      </c>
      <c r="C182" s="185" t="s">
        <v>7816</v>
      </c>
      <c r="D182" s="124" t="str">
        <f>VLOOKUP(A182,BASE.!$A$1:$T$878,4,FALSE)</f>
        <v>Fundación de derecho privado</v>
      </c>
      <c r="E182" s="124" t="str">
        <f>VLOOKUP(A182,BASE.!$A$1:$T$878,5,FALSE)</f>
        <v>Otorgado por Decreto Supremo Nº 1360, de fecha 22 de febrero de 1952, del Ministerio de Justicia.</v>
      </c>
      <c r="F182" s="124" t="str">
        <f>VLOOKUP(A182,BASE.!$A$1:$T$878,6,FALSE)</f>
        <v>Certificado de Vigencia extendido por el SRCeI, folio Nº 500355844114, de fecha 17 de noviembre de 2020.</v>
      </c>
      <c r="G182" s="124" t="str">
        <f>VLOOKUP(A182,BASE.!$A$1:$T$878,7,FALSE)</f>
        <v>Readaptar  y moralizar a niños y jóvenes vagos o desamparados.</v>
      </c>
      <c r="H182" s="124" t="str">
        <f>VLOOKUP(A182,BASE.!$A$1:$T$878,8,FALSE)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2" s="124" t="str">
        <f>VLOOKUP(A182,BASE.!$A$1:$T$878,9,FALSE)</f>
        <v>5 años.</v>
      </c>
      <c r="J182" s="124" t="str">
        <f>VLOOKUP(A182,BASE.!$A$1:$T$878,10,FALSE)</f>
        <v xml:space="preserve"> 5 años
24 de octubre de 2019 al 24 de octubre del 2024
</v>
      </c>
      <c r="K182" s="124" t="str">
        <f>VLOOKUP(A182,BASE.!$A$1:$T$878,11,FALSE)</f>
        <v xml:space="preserve">Gerente General: Delia María Del Gatto Reyes       
Presidente: Fernando Enrique Correa Ríos, 
Representante Legal:  Luis Mario Riquelme Navarro            
Mandataria: Paulina Andrea Herrera Godoy            
</v>
      </c>
      <c r="L182" s="124" t="str">
        <f>VLOOKUP(A182,BASE.!$A$1:$T$878,12,FALSE)</f>
        <v xml:space="preserve">Luis Barros Valdes Nº 775, comuna de Providencia, Santiago.
</v>
      </c>
      <c r="M182" s="124" t="str">
        <f>VLOOKUP(A182,BASE.!$A$1:$T$878,13,FALSE)</f>
        <v>XIII</v>
      </c>
      <c r="N182" s="124" t="str">
        <f>VLOOKUP(A182,BASE.!$A$1:$T$878,14,FALSE)</f>
        <v>Providencia</v>
      </c>
      <c r="O182" s="124" t="str">
        <f>VLOOKUP(A182,BASE.!$A$1:$T$878,15,FALSE)</f>
        <v xml:space="preserve">02-7903800
</v>
      </c>
      <c r="P182" s="124" t="str">
        <f>VLOOKUP(A182,BASE.!$A$1:$T$878,16,FALSE)</f>
        <v>•	info@fundacionmicasa.cl</v>
      </c>
      <c r="Q182" s="185">
        <f>VLOOKUP(A182,BASE.!$A$1:$T$878,17,FALSE)</f>
        <v>0</v>
      </c>
      <c r="R182" s="124">
        <f>VLOOKUP(A182,BASE.!$A$1:$T$878,18,FALSE)</f>
        <v>93401</v>
      </c>
      <c r="S182" s="124" t="str">
        <f>VLOOKUP(A182,BASE.!$A$1:$T$878,19,FALSE)</f>
        <v>Se acompaña certificado financiero correspondiente al año 2019, aprobado por el Subdepartamento de Supervisión Financiera Nacional.</v>
      </c>
      <c r="T182" s="182">
        <f>VLOOKUP(A182,BASE.!$A$1:$T$878,20,FALSE)</f>
        <v>37970</v>
      </c>
      <c r="U182" s="124">
        <v>4250</v>
      </c>
      <c r="V182" s="181">
        <v>36500372</v>
      </c>
      <c r="W182" s="181">
        <v>63238319</v>
      </c>
      <c r="X182" s="183">
        <v>44255</v>
      </c>
      <c r="Y182" s="166" t="s">
        <v>7879</v>
      </c>
      <c r="Z182" s="166" t="s">
        <v>7880</v>
      </c>
      <c r="AA182" s="124" t="s">
        <v>7933</v>
      </c>
    </row>
    <row r="183" spans="1:27" x14ac:dyDescent="0.2">
      <c r="A183" s="124">
        <v>4250</v>
      </c>
      <c r="B183" s="124" t="s">
        <v>8285</v>
      </c>
      <c r="C183" s="185" t="s">
        <v>7816</v>
      </c>
      <c r="D183" s="124" t="str">
        <f>VLOOKUP(A183,BASE.!$A$1:$T$878,4,FALSE)</f>
        <v>Fundación de derecho privado</v>
      </c>
      <c r="E183" s="124" t="str">
        <f>VLOOKUP(A183,BASE.!$A$1:$T$878,5,FALSE)</f>
        <v>Otorgado por Decreto Supremo Nº 1360, de fecha 22 de febrero de 1952, del Ministerio de Justicia.</v>
      </c>
      <c r="F183" s="124" t="str">
        <f>VLOOKUP(A183,BASE.!$A$1:$T$878,6,FALSE)</f>
        <v>Certificado de Vigencia extendido por el SRCeI, folio Nº 500355844114, de fecha 17 de noviembre de 2020.</v>
      </c>
      <c r="G183" s="124" t="str">
        <f>VLOOKUP(A183,BASE.!$A$1:$T$878,7,FALSE)</f>
        <v>Readaptar  y moralizar a niños y jóvenes vagos o desamparados.</v>
      </c>
      <c r="H183" s="124" t="str">
        <f>VLOOKUP(A183,BASE.!$A$1:$T$878,8,FALSE)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3" s="124" t="str">
        <f>VLOOKUP(A183,BASE.!$A$1:$T$878,9,FALSE)</f>
        <v>5 años.</v>
      </c>
      <c r="J183" s="124" t="str">
        <f>VLOOKUP(A183,BASE.!$A$1:$T$878,10,FALSE)</f>
        <v xml:space="preserve"> 5 años
24 de octubre de 2019 al 24 de octubre del 2024
</v>
      </c>
      <c r="K183" s="124" t="str">
        <f>VLOOKUP(A183,BASE.!$A$1:$T$878,11,FALSE)</f>
        <v xml:space="preserve">Gerente General: Delia María Del Gatto Reyes       
Presidente: Fernando Enrique Correa Ríos, 
Representante Legal:  Luis Mario Riquelme Navarro            
Mandataria: Paulina Andrea Herrera Godoy            
</v>
      </c>
      <c r="L183" s="124" t="str">
        <f>VLOOKUP(A183,BASE.!$A$1:$T$878,12,FALSE)</f>
        <v xml:space="preserve">Luis Barros Valdes Nº 775, comuna de Providencia, Santiago.
</v>
      </c>
      <c r="M183" s="124" t="str">
        <f>VLOOKUP(A183,BASE.!$A$1:$T$878,13,FALSE)</f>
        <v>XIII</v>
      </c>
      <c r="N183" s="124" t="str">
        <f>VLOOKUP(A183,BASE.!$A$1:$T$878,14,FALSE)</f>
        <v>Providencia</v>
      </c>
      <c r="O183" s="124" t="str">
        <f>VLOOKUP(A183,BASE.!$A$1:$T$878,15,FALSE)</f>
        <v xml:space="preserve">02-7903800
</v>
      </c>
      <c r="P183" s="124" t="str">
        <f>VLOOKUP(A183,BASE.!$A$1:$T$878,16,FALSE)</f>
        <v>•	info@fundacionmicasa.cl</v>
      </c>
      <c r="Q183" s="185">
        <f>VLOOKUP(A183,BASE.!$A$1:$T$878,17,FALSE)</f>
        <v>0</v>
      </c>
      <c r="R183" s="124">
        <f>VLOOKUP(A183,BASE.!$A$1:$T$878,18,FALSE)</f>
        <v>93401</v>
      </c>
      <c r="S183" s="124" t="str">
        <f>VLOOKUP(A183,BASE.!$A$1:$T$878,19,FALSE)</f>
        <v>Se acompaña certificado financiero correspondiente al año 2019, aprobado por el Subdepartamento de Supervisión Financiera Nacional.</v>
      </c>
      <c r="T183" s="182">
        <f>VLOOKUP(A183,BASE.!$A$1:$T$878,20,FALSE)</f>
        <v>37970</v>
      </c>
      <c r="U183" s="124">
        <v>4250</v>
      </c>
      <c r="V183" s="181">
        <v>65094792</v>
      </c>
      <c r="W183" s="181">
        <v>112865427</v>
      </c>
      <c r="X183" s="183">
        <v>44255</v>
      </c>
      <c r="Y183" s="166" t="s">
        <v>7879</v>
      </c>
      <c r="Z183" s="166" t="s">
        <v>7880</v>
      </c>
      <c r="AA183" s="124" t="s">
        <v>7969</v>
      </c>
    </row>
    <row r="184" spans="1:27" x14ac:dyDescent="0.2">
      <c r="A184" s="124">
        <v>4250</v>
      </c>
      <c r="B184" s="124" t="s">
        <v>8285</v>
      </c>
      <c r="C184" s="185" t="s">
        <v>7816</v>
      </c>
      <c r="D184" s="124" t="str">
        <f>VLOOKUP(A184,BASE.!$A$1:$T$878,4,FALSE)</f>
        <v>Fundación de derecho privado</v>
      </c>
      <c r="E184" s="124" t="str">
        <f>VLOOKUP(A184,BASE.!$A$1:$T$878,5,FALSE)</f>
        <v>Otorgado por Decreto Supremo Nº 1360, de fecha 22 de febrero de 1952, del Ministerio de Justicia.</v>
      </c>
      <c r="F184" s="124" t="str">
        <f>VLOOKUP(A184,BASE.!$A$1:$T$878,6,FALSE)</f>
        <v>Certificado de Vigencia extendido por el SRCeI, folio Nº 500355844114, de fecha 17 de noviembre de 2020.</v>
      </c>
      <c r="G184" s="124" t="str">
        <f>VLOOKUP(A184,BASE.!$A$1:$T$878,7,FALSE)</f>
        <v>Readaptar  y moralizar a niños y jóvenes vagos o desamparados.</v>
      </c>
      <c r="H184" s="124" t="str">
        <f>VLOOKUP(A184,BASE.!$A$1:$T$878,8,FALSE)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4" s="124" t="str">
        <f>VLOOKUP(A184,BASE.!$A$1:$T$878,9,FALSE)</f>
        <v>5 años.</v>
      </c>
      <c r="J184" s="124" t="str">
        <f>VLOOKUP(A184,BASE.!$A$1:$T$878,10,FALSE)</f>
        <v xml:space="preserve"> 5 años
24 de octubre de 2019 al 24 de octubre del 2024
</v>
      </c>
      <c r="K184" s="124" t="str">
        <f>VLOOKUP(A184,BASE.!$A$1:$T$878,11,FALSE)</f>
        <v xml:space="preserve">Gerente General: Delia María Del Gatto Reyes       
Presidente: Fernando Enrique Correa Ríos, 
Representante Legal:  Luis Mario Riquelme Navarro            
Mandataria: Paulina Andrea Herrera Godoy            
</v>
      </c>
      <c r="L184" s="124" t="str">
        <f>VLOOKUP(A184,BASE.!$A$1:$T$878,12,FALSE)</f>
        <v xml:space="preserve">Luis Barros Valdes Nº 775, comuna de Providencia, Santiago.
</v>
      </c>
      <c r="M184" s="124" t="str">
        <f>VLOOKUP(A184,BASE.!$A$1:$T$878,13,FALSE)</f>
        <v>XIII</v>
      </c>
      <c r="N184" s="124" t="str">
        <f>VLOOKUP(A184,BASE.!$A$1:$T$878,14,FALSE)</f>
        <v>Providencia</v>
      </c>
      <c r="O184" s="124" t="str">
        <f>VLOOKUP(A184,BASE.!$A$1:$T$878,15,FALSE)</f>
        <v xml:space="preserve">02-7903800
</v>
      </c>
      <c r="P184" s="124" t="str">
        <f>VLOOKUP(A184,BASE.!$A$1:$T$878,16,FALSE)</f>
        <v>•	info@fundacionmicasa.cl</v>
      </c>
      <c r="Q184" s="185">
        <f>VLOOKUP(A184,BASE.!$A$1:$T$878,17,FALSE)</f>
        <v>0</v>
      </c>
      <c r="R184" s="124">
        <f>VLOOKUP(A184,BASE.!$A$1:$T$878,18,FALSE)</f>
        <v>93401</v>
      </c>
      <c r="S184" s="124" t="str">
        <f>VLOOKUP(A184,BASE.!$A$1:$T$878,19,FALSE)</f>
        <v>Se acompaña certificado financiero correspondiente al año 2019, aprobado por el Subdepartamento de Supervisión Financiera Nacional.</v>
      </c>
      <c r="T184" s="182">
        <f>VLOOKUP(A184,BASE.!$A$1:$T$878,20,FALSE)</f>
        <v>37970</v>
      </c>
      <c r="U184" s="124">
        <v>4250</v>
      </c>
      <c r="V184" s="181">
        <v>47905650</v>
      </c>
      <c r="W184" s="181">
        <v>75543525</v>
      </c>
      <c r="X184" s="183">
        <v>44255</v>
      </c>
      <c r="Y184" s="166" t="s">
        <v>7879</v>
      </c>
      <c r="Z184" s="166" t="s">
        <v>7880</v>
      </c>
      <c r="AA184" s="124" t="s">
        <v>7981</v>
      </c>
    </row>
    <row r="185" spans="1:27" x14ac:dyDescent="0.2">
      <c r="A185" s="124">
        <v>4250</v>
      </c>
      <c r="B185" s="124" t="s">
        <v>8285</v>
      </c>
      <c r="C185" s="185" t="s">
        <v>7816</v>
      </c>
      <c r="D185" s="124" t="str">
        <f>VLOOKUP(A185,BASE.!$A$1:$T$878,4,FALSE)</f>
        <v>Fundación de derecho privado</v>
      </c>
      <c r="E185" s="124" t="str">
        <f>VLOOKUP(A185,BASE.!$A$1:$T$878,5,FALSE)</f>
        <v>Otorgado por Decreto Supremo Nº 1360, de fecha 22 de febrero de 1952, del Ministerio de Justicia.</v>
      </c>
      <c r="F185" s="124" t="str">
        <f>VLOOKUP(A185,BASE.!$A$1:$T$878,6,FALSE)</f>
        <v>Certificado de Vigencia extendido por el SRCeI, folio Nº 500355844114, de fecha 17 de noviembre de 2020.</v>
      </c>
      <c r="G185" s="124" t="str">
        <f>VLOOKUP(A185,BASE.!$A$1:$T$878,7,FALSE)</f>
        <v>Readaptar  y moralizar a niños y jóvenes vagos o desamparados.</v>
      </c>
      <c r="H185" s="124" t="str">
        <f>VLOOKUP(A185,BASE.!$A$1:$T$878,8,FALSE)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5" s="124" t="str">
        <f>VLOOKUP(A185,BASE.!$A$1:$T$878,9,FALSE)</f>
        <v>5 años.</v>
      </c>
      <c r="J185" s="124" t="str">
        <f>VLOOKUP(A185,BASE.!$A$1:$T$878,10,FALSE)</f>
        <v xml:space="preserve"> 5 años
24 de octubre de 2019 al 24 de octubre del 2024
</v>
      </c>
      <c r="K185" s="124" t="str">
        <f>VLOOKUP(A185,BASE.!$A$1:$T$878,11,FALSE)</f>
        <v xml:space="preserve">Gerente General: Delia María Del Gatto Reyes       
Presidente: Fernando Enrique Correa Ríos, 
Representante Legal:  Luis Mario Riquelme Navarro            
Mandataria: Paulina Andrea Herrera Godoy            
</v>
      </c>
      <c r="L185" s="124" t="str">
        <f>VLOOKUP(A185,BASE.!$A$1:$T$878,12,FALSE)</f>
        <v xml:space="preserve">Luis Barros Valdes Nº 775, comuna de Providencia, Santiago.
</v>
      </c>
      <c r="M185" s="124" t="str">
        <f>VLOOKUP(A185,BASE.!$A$1:$T$878,13,FALSE)</f>
        <v>XIII</v>
      </c>
      <c r="N185" s="124" t="str">
        <f>VLOOKUP(A185,BASE.!$A$1:$T$878,14,FALSE)</f>
        <v>Providencia</v>
      </c>
      <c r="O185" s="124" t="str">
        <f>VLOOKUP(A185,BASE.!$A$1:$T$878,15,FALSE)</f>
        <v xml:space="preserve">02-7903800
</v>
      </c>
      <c r="P185" s="124" t="str">
        <f>VLOOKUP(A185,BASE.!$A$1:$T$878,16,FALSE)</f>
        <v>•	info@fundacionmicasa.cl</v>
      </c>
      <c r="Q185" s="185">
        <f>VLOOKUP(A185,BASE.!$A$1:$T$878,17,FALSE)</f>
        <v>0</v>
      </c>
      <c r="R185" s="124">
        <f>VLOOKUP(A185,BASE.!$A$1:$T$878,18,FALSE)</f>
        <v>93401</v>
      </c>
      <c r="S185" s="124" t="str">
        <f>VLOOKUP(A185,BASE.!$A$1:$T$878,19,FALSE)</f>
        <v>Se acompaña certificado financiero correspondiente al año 2019, aprobado por el Subdepartamento de Supervisión Financiera Nacional.</v>
      </c>
      <c r="T185" s="182">
        <f>VLOOKUP(A185,BASE.!$A$1:$T$878,20,FALSE)</f>
        <v>37970</v>
      </c>
      <c r="U185" s="124">
        <v>4250</v>
      </c>
      <c r="V185" s="181">
        <v>16033200</v>
      </c>
      <c r="W185" s="181">
        <v>38272800</v>
      </c>
      <c r="X185" s="183">
        <v>44255</v>
      </c>
      <c r="Y185" s="166" t="s">
        <v>7879</v>
      </c>
      <c r="Z185" s="166" t="s">
        <v>7880</v>
      </c>
      <c r="AA185" s="124" t="s">
        <v>7948</v>
      </c>
    </row>
    <row r="186" spans="1:27" x14ac:dyDescent="0.2">
      <c r="A186" s="124">
        <v>4250</v>
      </c>
      <c r="B186" s="124" t="s">
        <v>8285</v>
      </c>
      <c r="C186" s="185" t="s">
        <v>7816</v>
      </c>
      <c r="D186" s="124" t="str">
        <f>VLOOKUP(A186,BASE.!$A$1:$T$878,4,FALSE)</f>
        <v>Fundación de derecho privado</v>
      </c>
      <c r="E186" s="124" t="str">
        <f>VLOOKUP(A186,BASE.!$A$1:$T$878,5,FALSE)</f>
        <v>Otorgado por Decreto Supremo Nº 1360, de fecha 22 de febrero de 1952, del Ministerio de Justicia.</v>
      </c>
      <c r="F186" s="124" t="str">
        <f>VLOOKUP(A186,BASE.!$A$1:$T$878,6,FALSE)</f>
        <v>Certificado de Vigencia extendido por el SRCeI, folio Nº 500355844114, de fecha 17 de noviembre de 2020.</v>
      </c>
      <c r="G186" s="124" t="str">
        <f>VLOOKUP(A186,BASE.!$A$1:$T$878,7,FALSE)</f>
        <v>Readaptar  y moralizar a niños y jóvenes vagos o desamparados.</v>
      </c>
      <c r="H186" s="124" t="str">
        <f>VLOOKUP(A186,BASE.!$A$1:$T$878,8,FALSE)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6" s="124" t="str">
        <f>VLOOKUP(A186,BASE.!$A$1:$T$878,9,FALSE)</f>
        <v>5 años.</v>
      </c>
      <c r="J186" s="124" t="str">
        <f>VLOOKUP(A186,BASE.!$A$1:$T$878,10,FALSE)</f>
        <v xml:space="preserve"> 5 años
24 de octubre de 2019 al 24 de octubre del 2024
</v>
      </c>
      <c r="K186" s="124" t="str">
        <f>VLOOKUP(A186,BASE.!$A$1:$T$878,11,FALSE)</f>
        <v xml:space="preserve">Gerente General: Delia María Del Gatto Reyes       
Presidente: Fernando Enrique Correa Ríos, 
Representante Legal:  Luis Mario Riquelme Navarro            
Mandataria: Paulina Andrea Herrera Godoy            
</v>
      </c>
      <c r="L186" s="124" t="str">
        <f>VLOOKUP(A186,BASE.!$A$1:$T$878,12,FALSE)</f>
        <v xml:space="preserve">Luis Barros Valdes Nº 775, comuna de Providencia, Santiago.
</v>
      </c>
      <c r="M186" s="124" t="str">
        <f>VLOOKUP(A186,BASE.!$A$1:$T$878,13,FALSE)</f>
        <v>XIII</v>
      </c>
      <c r="N186" s="124" t="str">
        <f>VLOOKUP(A186,BASE.!$A$1:$T$878,14,FALSE)</f>
        <v>Providencia</v>
      </c>
      <c r="O186" s="124" t="str">
        <f>VLOOKUP(A186,BASE.!$A$1:$T$878,15,FALSE)</f>
        <v xml:space="preserve">02-7903800
</v>
      </c>
      <c r="P186" s="124" t="str">
        <f>VLOOKUP(A186,BASE.!$A$1:$T$878,16,FALSE)</f>
        <v>•	info@fundacionmicasa.cl</v>
      </c>
      <c r="Q186" s="185">
        <f>VLOOKUP(A186,BASE.!$A$1:$T$878,17,FALSE)</f>
        <v>0</v>
      </c>
      <c r="R186" s="124">
        <f>VLOOKUP(A186,BASE.!$A$1:$T$878,18,FALSE)</f>
        <v>93401</v>
      </c>
      <c r="S186" s="124" t="str">
        <f>VLOOKUP(A186,BASE.!$A$1:$T$878,19,FALSE)</f>
        <v>Se acompaña certificado financiero correspondiente al año 2019, aprobado por el Subdepartamento de Supervisión Financiera Nacional.</v>
      </c>
      <c r="T186" s="182">
        <f>VLOOKUP(A186,BASE.!$A$1:$T$878,20,FALSE)</f>
        <v>37970</v>
      </c>
      <c r="U186" s="124">
        <v>4250</v>
      </c>
      <c r="V186" s="181">
        <v>8016600</v>
      </c>
      <c r="W186" s="181">
        <v>16033200</v>
      </c>
      <c r="X186" s="183">
        <v>44255</v>
      </c>
      <c r="Y186" s="166" t="s">
        <v>7879</v>
      </c>
      <c r="Z186" s="166" t="s">
        <v>7880</v>
      </c>
      <c r="AA186" s="124" t="s">
        <v>7982</v>
      </c>
    </row>
    <row r="187" spans="1:27" x14ac:dyDescent="0.2">
      <c r="A187" s="124">
        <v>4250</v>
      </c>
      <c r="B187" s="124" t="s">
        <v>8285</v>
      </c>
      <c r="C187" s="185" t="s">
        <v>7816</v>
      </c>
      <c r="D187" s="124" t="str">
        <f>VLOOKUP(A187,BASE.!$A$1:$T$878,4,FALSE)</f>
        <v>Fundación de derecho privado</v>
      </c>
      <c r="E187" s="124" t="str">
        <f>VLOOKUP(A187,BASE.!$A$1:$T$878,5,FALSE)</f>
        <v>Otorgado por Decreto Supremo Nº 1360, de fecha 22 de febrero de 1952, del Ministerio de Justicia.</v>
      </c>
      <c r="F187" s="124" t="str">
        <f>VLOOKUP(A187,BASE.!$A$1:$T$878,6,FALSE)</f>
        <v>Certificado de Vigencia extendido por el SRCeI, folio Nº 500355844114, de fecha 17 de noviembre de 2020.</v>
      </c>
      <c r="G187" s="124" t="str">
        <f>VLOOKUP(A187,BASE.!$A$1:$T$878,7,FALSE)</f>
        <v>Readaptar  y moralizar a niños y jóvenes vagos o desamparados.</v>
      </c>
      <c r="H187" s="124" t="str">
        <f>VLOOKUP(A187,BASE.!$A$1:$T$878,8,FALSE)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7" s="124" t="str">
        <f>VLOOKUP(A187,BASE.!$A$1:$T$878,9,FALSE)</f>
        <v>5 años.</v>
      </c>
      <c r="J187" s="124" t="str">
        <f>VLOOKUP(A187,BASE.!$A$1:$T$878,10,FALSE)</f>
        <v xml:space="preserve"> 5 años
24 de octubre de 2019 al 24 de octubre del 2024
</v>
      </c>
      <c r="K187" s="124" t="str">
        <f>VLOOKUP(A187,BASE.!$A$1:$T$878,11,FALSE)</f>
        <v xml:space="preserve">Gerente General: Delia María Del Gatto Reyes       
Presidente: Fernando Enrique Correa Ríos, 
Representante Legal:  Luis Mario Riquelme Navarro            
Mandataria: Paulina Andrea Herrera Godoy            
</v>
      </c>
      <c r="L187" s="124" t="str">
        <f>VLOOKUP(A187,BASE.!$A$1:$T$878,12,FALSE)</f>
        <v xml:space="preserve">Luis Barros Valdes Nº 775, comuna de Providencia, Santiago.
</v>
      </c>
      <c r="M187" s="124" t="str">
        <f>VLOOKUP(A187,BASE.!$A$1:$T$878,13,FALSE)</f>
        <v>XIII</v>
      </c>
      <c r="N187" s="124" t="str">
        <f>VLOOKUP(A187,BASE.!$A$1:$T$878,14,FALSE)</f>
        <v>Providencia</v>
      </c>
      <c r="O187" s="124" t="str">
        <f>VLOOKUP(A187,BASE.!$A$1:$T$878,15,FALSE)</f>
        <v xml:space="preserve">02-7903800
</v>
      </c>
      <c r="P187" s="124" t="str">
        <f>VLOOKUP(A187,BASE.!$A$1:$T$878,16,FALSE)</f>
        <v>•	info@fundacionmicasa.cl</v>
      </c>
      <c r="Q187" s="185">
        <f>VLOOKUP(A187,BASE.!$A$1:$T$878,17,FALSE)</f>
        <v>0</v>
      </c>
      <c r="R187" s="124">
        <f>VLOOKUP(A187,BASE.!$A$1:$T$878,18,FALSE)</f>
        <v>93401</v>
      </c>
      <c r="S187" s="124" t="str">
        <f>VLOOKUP(A187,BASE.!$A$1:$T$878,19,FALSE)</f>
        <v>Se acompaña certificado financiero correspondiente al año 2019, aprobado por el Subdepartamento de Supervisión Financiera Nacional.</v>
      </c>
      <c r="T187" s="182">
        <f>VLOOKUP(A187,BASE.!$A$1:$T$878,20,FALSE)</f>
        <v>37970</v>
      </c>
      <c r="U187" s="124">
        <v>4250</v>
      </c>
      <c r="V187" s="181">
        <v>13307556</v>
      </c>
      <c r="W187" s="181">
        <v>13736832</v>
      </c>
      <c r="X187" s="183">
        <v>44255</v>
      </c>
      <c r="Y187" s="166" t="s">
        <v>7879</v>
      </c>
      <c r="Z187" s="166" t="s">
        <v>7880</v>
      </c>
      <c r="AA187" s="124" t="s">
        <v>7936</v>
      </c>
    </row>
    <row r="188" spans="1:27" x14ac:dyDescent="0.2">
      <c r="A188" s="124">
        <v>4250</v>
      </c>
      <c r="B188" s="124" t="s">
        <v>8285</v>
      </c>
      <c r="C188" s="185" t="s">
        <v>7816</v>
      </c>
      <c r="D188" s="124" t="str">
        <f>VLOOKUP(A188,BASE.!$A$1:$T$878,4,FALSE)</f>
        <v>Fundación de derecho privado</v>
      </c>
      <c r="E188" s="124" t="str">
        <f>VLOOKUP(A188,BASE.!$A$1:$T$878,5,FALSE)</f>
        <v>Otorgado por Decreto Supremo Nº 1360, de fecha 22 de febrero de 1952, del Ministerio de Justicia.</v>
      </c>
      <c r="F188" s="124" t="str">
        <f>VLOOKUP(A188,BASE.!$A$1:$T$878,6,FALSE)</f>
        <v>Certificado de Vigencia extendido por el SRCeI, folio Nº 500355844114, de fecha 17 de noviembre de 2020.</v>
      </c>
      <c r="G188" s="124" t="str">
        <f>VLOOKUP(A188,BASE.!$A$1:$T$878,7,FALSE)</f>
        <v>Readaptar  y moralizar a niños y jóvenes vagos o desamparados.</v>
      </c>
      <c r="H188" s="124" t="str">
        <f>VLOOKUP(A188,BASE.!$A$1:$T$878,8,FALSE)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8" s="124" t="str">
        <f>VLOOKUP(A188,BASE.!$A$1:$T$878,9,FALSE)</f>
        <v>5 años.</v>
      </c>
      <c r="J188" s="124" t="str">
        <f>VLOOKUP(A188,BASE.!$A$1:$T$878,10,FALSE)</f>
        <v xml:space="preserve"> 5 años
24 de octubre de 2019 al 24 de octubre del 2024
</v>
      </c>
      <c r="K188" s="124" t="str">
        <f>VLOOKUP(A188,BASE.!$A$1:$T$878,11,FALSE)</f>
        <v xml:space="preserve">Gerente General: Delia María Del Gatto Reyes       
Presidente: Fernando Enrique Correa Ríos, 
Representante Legal:  Luis Mario Riquelme Navarro            
Mandataria: Paulina Andrea Herrera Godoy            
</v>
      </c>
      <c r="L188" s="124" t="str">
        <f>VLOOKUP(A188,BASE.!$A$1:$T$878,12,FALSE)</f>
        <v xml:space="preserve">Luis Barros Valdes Nº 775, comuna de Providencia, Santiago.
</v>
      </c>
      <c r="M188" s="124" t="str">
        <f>VLOOKUP(A188,BASE.!$A$1:$T$878,13,FALSE)</f>
        <v>XIII</v>
      </c>
      <c r="N188" s="124" t="str">
        <f>VLOOKUP(A188,BASE.!$A$1:$T$878,14,FALSE)</f>
        <v>Providencia</v>
      </c>
      <c r="O188" s="124" t="str">
        <f>VLOOKUP(A188,BASE.!$A$1:$T$878,15,FALSE)</f>
        <v xml:space="preserve">02-7903800
</v>
      </c>
      <c r="P188" s="124" t="str">
        <f>VLOOKUP(A188,BASE.!$A$1:$T$878,16,FALSE)</f>
        <v>•	info@fundacionmicasa.cl</v>
      </c>
      <c r="Q188" s="185">
        <f>VLOOKUP(A188,BASE.!$A$1:$T$878,17,FALSE)</f>
        <v>0</v>
      </c>
      <c r="R188" s="124">
        <f>VLOOKUP(A188,BASE.!$A$1:$T$878,18,FALSE)</f>
        <v>93401</v>
      </c>
      <c r="S188" s="124" t="str">
        <f>VLOOKUP(A188,BASE.!$A$1:$T$878,19,FALSE)</f>
        <v>Se acompaña certificado financiero correspondiente al año 2019, aprobado por el Subdepartamento de Supervisión Financiera Nacional.</v>
      </c>
      <c r="T188" s="182">
        <f>VLOOKUP(A188,BASE.!$A$1:$T$878,20,FALSE)</f>
        <v>37970</v>
      </c>
      <c r="U188" s="124">
        <v>4250</v>
      </c>
      <c r="V188" s="181">
        <v>0</v>
      </c>
      <c r="W188" s="181">
        <v>0</v>
      </c>
      <c r="X188" s="183">
        <v>44255</v>
      </c>
      <c r="Y188" s="166" t="s">
        <v>7879</v>
      </c>
      <c r="Z188" s="166" t="s">
        <v>7880</v>
      </c>
      <c r="AA188" s="124" t="s">
        <v>7983</v>
      </c>
    </row>
    <row r="189" spans="1:27" x14ac:dyDescent="0.2">
      <c r="A189" s="124">
        <v>4250</v>
      </c>
      <c r="B189" s="124" t="s">
        <v>8285</v>
      </c>
      <c r="C189" s="185" t="s">
        <v>7816</v>
      </c>
      <c r="D189" s="124" t="str">
        <f>VLOOKUP(A189,BASE.!$A$1:$T$878,4,FALSE)</f>
        <v>Fundación de derecho privado</v>
      </c>
      <c r="E189" s="124" t="str">
        <f>VLOOKUP(A189,BASE.!$A$1:$T$878,5,FALSE)</f>
        <v>Otorgado por Decreto Supremo Nº 1360, de fecha 22 de febrero de 1952, del Ministerio de Justicia.</v>
      </c>
      <c r="F189" s="124" t="str">
        <f>VLOOKUP(A189,BASE.!$A$1:$T$878,6,FALSE)</f>
        <v>Certificado de Vigencia extendido por el SRCeI, folio Nº 500355844114, de fecha 17 de noviembre de 2020.</v>
      </c>
      <c r="G189" s="124" t="str">
        <f>VLOOKUP(A189,BASE.!$A$1:$T$878,7,FALSE)</f>
        <v>Readaptar  y moralizar a niños y jóvenes vagos o desamparados.</v>
      </c>
      <c r="H189" s="124" t="str">
        <f>VLOOKUP(A189,BASE.!$A$1:$T$878,8,FALSE)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9" s="124" t="str">
        <f>VLOOKUP(A189,BASE.!$A$1:$T$878,9,FALSE)</f>
        <v>5 años.</v>
      </c>
      <c r="J189" s="124" t="str">
        <f>VLOOKUP(A189,BASE.!$A$1:$T$878,10,FALSE)</f>
        <v xml:space="preserve"> 5 años
24 de octubre de 2019 al 24 de octubre del 2024
</v>
      </c>
      <c r="K189" s="124" t="str">
        <f>VLOOKUP(A189,BASE.!$A$1:$T$878,11,FALSE)</f>
        <v xml:space="preserve">Gerente General: Delia María Del Gatto Reyes       
Presidente: Fernando Enrique Correa Ríos, 
Representante Legal:  Luis Mario Riquelme Navarro            
Mandataria: Paulina Andrea Herrera Godoy            
</v>
      </c>
      <c r="L189" s="124" t="str">
        <f>VLOOKUP(A189,BASE.!$A$1:$T$878,12,FALSE)</f>
        <v xml:space="preserve">Luis Barros Valdes Nº 775, comuna de Providencia, Santiago.
</v>
      </c>
      <c r="M189" s="124" t="str">
        <f>VLOOKUP(A189,BASE.!$A$1:$T$878,13,FALSE)</f>
        <v>XIII</v>
      </c>
      <c r="N189" s="124" t="str">
        <f>VLOOKUP(A189,BASE.!$A$1:$T$878,14,FALSE)</f>
        <v>Providencia</v>
      </c>
      <c r="O189" s="124" t="str">
        <f>VLOOKUP(A189,BASE.!$A$1:$T$878,15,FALSE)</f>
        <v xml:space="preserve">02-7903800
</v>
      </c>
      <c r="P189" s="124" t="str">
        <f>VLOOKUP(A189,BASE.!$A$1:$T$878,16,FALSE)</f>
        <v>•	info@fundacionmicasa.cl</v>
      </c>
      <c r="Q189" s="185">
        <f>VLOOKUP(A189,BASE.!$A$1:$T$878,17,FALSE)</f>
        <v>0</v>
      </c>
      <c r="R189" s="124">
        <f>VLOOKUP(A189,BASE.!$A$1:$T$878,18,FALSE)</f>
        <v>93401</v>
      </c>
      <c r="S189" s="124" t="str">
        <f>VLOOKUP(A189,BASE.!$A$1:$T$878,19,FALSE)</f>
        <v>Se acompaña certificado financiero correspondiente al año 2019, aprobado por el Subdepartamento de Supervisión Financiera Nacional.</v>
      </c>
      <c r="T189" s="182">
        <f>VLOOKUP(A189,BASE.!$A$1:$T$878,20,FALSE)</f>
        <v>37970</v>
      </c>
      <c r="U189" s="124">
        <v>4250</v>
      </c>
      <c r="V189" s="181">
        <v>55120227</v>
      </c>
      <c r="W189" s="181">
        <v>106029987</v>
      </c>
      <c r="X189" s="183">
        <v>44255</v>
      </c>
      <c r="Y189" s="166" t="s">
        <v>7879</v>
      </c>
      <c r="Z189" s="166" t="s">
        <v>7880</v>
      </c>
      <c r="AA189" s="124" t="s">
        <v>198</v>
      </c>
    </row>
    <row r="190" spans="1:27" x14ac:dyDescent="0.2">
      <c r="A190" s="124">
        <v>4250</v>
      </c>
      <c r="B190" s="124" t="s">
        <v>8285</v>
      </c>
      <c r="C190" s="185" t="s">
        <v>7816</v>
      </c>
      <c r="D190" s="124" t="str">
        <f>VLOOKUP(A190,BASE.!$A$1:$T$878,4,FALSE)</f>
        <v>Fundación de derecho privado</v>
      </c>
      <c r="E190" s="124" t="str">
        <f>VLOOKUP(A190,BASE.!$A$1:$T$878,5,FALSE)</f>
        <v>Otorgado por Decreto Supremo Nº 1360, de fecha 22 de febrero de 1952, del Ministerio de Justicia.</v>
      </c>
      <c r="F190" s="124" t="str">
        <f>VLOOKUP(A190,BASE.!$A$1:$T$878,6,FALSE)</f>
        <v>Certificado de Vigencia extendido por el SRCeI, folio Nº 500355844114, de fecha 17 de noviembre de 2020.</v>
      </c>
      <c r="G190" s="124" t="str">
        <f>VLOOKUP(A190,BASE.!$A$1:$T$878,7,FALSE)</f>
        <v>Readaptar  y moralizar a niños y jóvenes vagos o desamparados.</v>
      </c>
      <c r="H190" s="124" t="str">
        <f>VLOOKUP(A190,BASE.!$A$1:$T$878,8,FALSE)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90" s="124" t="str">
        <f>VLOOKUP(A190,BASE.!$A$1:$T$878,9,FALSE)</f>
        <v>5 años.</v>
      </c>
      <c r="J190" s="124" t="str">
        <f>VLOOKUP(A190,BASE.!$A$1:$T$878,10,FALSE)</f>
        <v xml:space="preserve"> 5 años
24 de octubre de 2019 al 24 de octubre del 2024
</v>
      </c>
      <c r="K190" s="124" t="str">
        <f>VLOOKUP(A190,BASE.!$A$1:$T$878,11,FALSE)</f>
        <v xml:space="preserve">Gerente General: Delia María Del Gatto Reyes       
Presidente: Fernando Enrique Correa Ríos, 
Representante Legal:  Luis Mario Riquelme Navarro            
Mandataria: Paulina Andrea Herrera Godoy            
</v>
      </c>
      <c r="L190" s="124" t="str">
        <f>VLOOKUP(A190,BASE.!$A$1:$T$878,12,FALSE)</f>
        <v xml:space="preserve">Luis Barros Valdes Nº 775, comuna de Providencia, Santiago.
</v>
      </c>
      <c r="M190" s="124" t="str">
        <f>VLOOKUP(A190,BASE.!$A$1:$T$878,13,FALSE)</f>
        <v>XIII</v>
      </c>
      <c r="N190" s="124" t="str">
        <f>VLOOKUP(A190,BASE.!$A$1:$T$878,14,FALSE)</f>
        <v>Providencia</v>
      </c>
      <c r="O190" s="124" t="str">
        <f>VLOOKUP(A190,BASE.!$A$1:$T$878,15,FALSE)</f>
        <v xml:space="preserve">02-7903800
</v>
      </c>
      <c r="P190" s="124" t="str">
        <f>VLOOKUP(A190,BASE.!$A$1:$T$878,16,FALSE)</f>
        <v>•	info@fundacionmicasa.cl</v>
      </c>
      <c r="Q190" s="185">
        <f>VLOOKUP(A190,BASE.!$A$1:$T$878,17,FALSE)</f>
        <v>0</v>
      </c>
      <c r="R190" s="124">
        <f>VLOOKUP(A190,BASE.!$A$1:$T$878,18,FALSE)</f>
        <v>93401</v>
      </c>
      <c r="S190" s="124" t="str">
        <f>VLOOKUP(A190,BASE.!$A$1:$T$878,19,FALSE)</f>
        <v>Se acompaña certificado financiero correspondiente al año 2019, aprobado por el Subdepartamento de Supervisión Financiera Nacional.</v>
      </c>
      <c r="T190" s="182">
        <f>VLOOKUP(A190,BASE.!$A$1:$T$878,20,FALSE)</f>
        <v>37970</v>
      </c>
      <c r="U190" s="124">
        <v>4250</v>
      </c>
      <c r="V190" s="181">
        <v>7075296</v>
      </c>
      <c r="W190" s="181">
        <v>14150592</v>
      </c>
      <c r="X190" s="183">
        <v>44255</v>
      </c>
      <c r="Y190" s="166" t="s">
        <v>7879</v>
      </c>
      <c r="Z190" s="166" t="s">
        <v>7880</v>
      </c>
      <c r="AA190" s="124" t="s">
        <v>7984</v>
      </c>
    </row>
    <row r="191" spans="1:27" x14ac:dyDescent="0.2">
      <c r="A191" s="124">
        <v>4250</v>
      </c>
      <c r="B191" s="124" t="s">
        <v>8285</v>
      </c>
      <c r="C191" s="185" t="s">
        <v>7816</v>
      </c>
      <c r="D191" s="124" t="str">
        <f>VLOOKUP(A191,BASE.!$A$1:$T$878,4,FALSE)</f>
        <v>Fundación de derecho privado</v>
      </c>
      <c r="E191" s="124" t="str">
        <f>VLOOKUP(A191,BASE.!$A$1:$T$878,5,FALSE)</f>
        <v>Otorgado por Decreto Supremo Nº 1360, de fecha 22 de febrero de 1952, del Ministerio de Justicia.</v>
      </c>
      <c r="F191" s="124" t="str">
        <f>VLOOKUP(A191,BASE.!$A$1:$T$878,6,FALSE)</f>
        <v>Certificado de Vigencia extendido por el SRCeI, folio Nº 500355844114, de fecha 17 de noviembre de 2020.</v>
      </c>
      <c r="G191" s="124" t="str">
        <f>VLOOKUP(A191,BASE.!$A$1:$T$878,7,FALSE)</f>
        <v>Readaptar  y moralizar a niños y jóvenes vagos o desamparados.</v>
      </c>
      <c r="H191" s="124" t="str">
        <f>VLOOKUP(A191,BASE.!$A$1:$T$878,8,FALSE)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91" s="124" t="str">
        <f>VLOOKUP(A191,BASE.!$A$1:$T$878,9,FALSE)</f>
        <v>5 años.</v>
      </c>
      <c r="J191" s="124" t="str">
        <f>VLOOKUP(A191,BASE.!$A$1:$T$878,10,FALSE)</f>
        <v xml:space="preserve"> 5 años
24 de octubre de 2019 al 24 de octubre del 2024
</v>
      </c>
      <c r="K191" s="124" t="str">
        <f>VLOOKUP(A191,BASE.!$A$1:$T$878,11,FALSE)</f>
        <v xml:space="preserve">Gerente General: Delia María Del Gatto Reyes       
Presidente: Fernando Enrique Correa Ríos, 
Representante Legal:  Luis Mario Riquelme Navarro            
Mandataria: Paulina Andrea Herrera Godoy            
</v>
      </c>
      <c r="L191" s="124" t="str">
        <f>VLOOKUP(A191,BASE.!$A$1:$T$878,12,FALSE)</f>
        <v xml:space="preserve">Luis Barros Valdes Nº 775, comuna de Providencia, Santiago.
</v>
      </c>
      <c r="M191" s="124" t="str">
        <f>VLOOKUP(A191,BASE.!$A$1:$T$878,13,FALSE)</f>
        <v>XIII</v>
      </c>
      <c r="N191" s="124" t="str">
        <f>VLOOKUP(A191,BASE.!$A$1:$T$878,14,FALSE)</f>
        <v>Providencia</v>
      </c>
      <c r="O191" s="124" t="str">
        <f>VLOOKUP(A191,BASE.!$A$1:$T$878,15,FALSE)</f>
        <v xml:space="preserve">02-7903800
</v>
      </c>
      <c r="P191" s="124" t="str">
        <f>VLOOKUP(A191,BASE.!$A$1:$T$878,16,FALSE)</f>
        <v>•	info@fundacionmicasa.cl</v>
      </c>
      <c r="Q191" s="185">
        <f>VLOOKUP(A191,BASE.!$A$1:$T$878,17,FALSE)</f>
        <v>0</v>
      </c>
      <c r="R191" s="124">
        <f>VLOOKUP(A191,BASE.!$A$1:$T$878,18,FALSE)</f>
        <v>93401</v>
      </c>
      <c r="S191" s="124" t="str">
        <f>VLOOKUP(A191,BASE.!$A$1:$T$878,19,FALSE)</f>
        <v>Se acompaña certificado financiero correspondiente al año 2019, aprobado por el Subdepartamento de Supervisión Financiera Nacional.</v>
      </c>
      <c r="T191" s="182">
        <f>VLOOKUP(A191,BASE.!$A$1:$T$878,20,FALSE)</f>
        <v>37970</v>
      </c>
      <c r="U191" s="124">
        <v>4250</v>
      </c>
      <c r="V191" s="181">
        <v>75485073</v>
      </c>
      <c r="W191" s="181">
        <v>116391604</v>
      </c>
      <c r="X191" s="183">
        <v>44255</v>
      </c>
      <c r="Y191" s="166" t="s">
        <v>7879</v>
      </c>
      <c r="Z191" s="166" t="s">
        <v>7880</v>
      </c>
      <c r="AA191" s="124" t="s">
        <v>7938</v>
      </c>
    </row>
    <row r="192" spans="1:27" x14ac:dyDescent="0.2">
      <c r="A192" s="124">
        <v>4250</v>
      </c>
      <c r="B192" s="124" t="s">
        <v>8285</v>
      </c>
      <c r="C192" s="185" t="s">
        <v>7816</v>
      </c>
      <c r="D192" s="124" t="str">
        <f>VLOOKUP(A192,BASE.!$A$1:$T$878,4,FALSE)</f>
        <v>Fundación de derecho privado</v>
      </c>
      <c r="E192" s="124" t="str">
        <f>VLOOKUP(A192,BASE.!$A$1:$T$878,5,FALSE)</f>
        <v>Otorgado por Decreto Supremo Nº 1360, de fecha 22 de febrero de 1952, del Ministerio de Justicia.</v>
      </c>
      <c r="F192" s="124" t="str">
        <f>VLOOKUP(A192,BASE.!$A$1:$T$878,6,FALSE)</f>
        <v>Certificado de Vigencia extendido por el SRCeI, folio Nº 500355844114, de fecha 17 de noviembre de 2020.</v>
      </c>
      <c r="G192" s="124" t="str">
        <f>VLOOKUP(A192,BASE.!$A$1:$T$878,7,FALSE)</f>
        <v>Readaptar  y moralizar a niños y jóvenes vagos o desamparados.</v>
      </c>
      <c r="H192" s="124" t="str">
        <f>VLOOKUP(A192,BASE.!$A$1:$T$878,8,FALSE)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92" s="124" t="str">
        <f>VLOOKUP(A192,BASE.!$A$1:$T$878,9,FALSE)</f>
        <v>5 años.</v>
      </c>
      <c r="J192" s="124" t="str">
        <f>VLOOKUP(A192,BASE.!$A$1:$T$878,10,FALSE)</f>
        <v xml:space="preserve"> 5 años
24 de octubre de 2019 al 24 de octubre del 2024
</v>
      </c>
      <c r="K192" s="124" t="str">
        <f>VLOOKUP(A192,BASE.!$A$1:$T$878,11,FALSE)</f>
        <v xml:space="preserve">Gerente General: Delia María Del Gatto Reyes       
Presidente: Fernando Enrique Correa Ríos, 
Representante Legal:  Luis Mario Riquelme Navarro            
Mandataria: Paulina Andrea Herrera Godoy            
</v>
      </c>
      <c r="L192" s="124" t="str">
        <f>VLOOKUP(A192,BASE.!$A$1:$T$878,12,FALSE)</f>
        <v xml:space="preserve">Luis Barros Valdes Nº 775, comuna de Providencia, Santiago.
</v>
      </c>
      <c r="M192" s="124" t="str">
        <f>VLOOKUP(A192,BASE.!$A$1:$T$878,13,FALSE)</f>
        <v>XIII</v>
      </c>
      <c r="N192" s="124" t="str">
        <f>VLOOKUP(A192,BASE.!$A$1:$T$878,14,FALSE)</f>
        <v>Providencia</v>
      </c>
      <c r="O192" s="124" t="str">
        <f>VLOOKUP(A192,BASE.!$A$1:$T$878,15,FALSE)</f>
        <v xml:space="preserve">02-7903800
</v>
      </c>
      <c r="P192" s="124" t="str">
        <f>VLOOKUP(A192,BASE.!$A$1:$T$878,16,FALSE)</f>
        <v>•	info@fundacionmicasa.cl</v>
      </c>
      <c r="Q192" s="185">
        <f>VLOOKUP(A192,BASE.!$A$1:$T$878,17,FALSE)</f>
        <v>0</v>
      </c>
      <c r="R192" s="124">
        <f>VLOOKUP(A192,BASE.!$A$1:$T$878,18,FALSE)</f>
        <v>93401</v>
      </c>
      <c r="S192" s="124" t="str">
        <f>VLOOKUP(A192,BASE.!$A$1:$T$878,19,FALSE)</f>
        <v>Se acompaña certificado financiero correspondiente al año 2019, aprobado por el Subdepartamento de Supervisión Financiera Nacional.</v>
      </c>
      <c r="T192" s="182">
        <f>VLOOKUP(A192,BASE.!$A$1:$T$878,20,FALSE)</f>
        <v>37970</v>
      </c>
      <c r="U192" s="124">
        <v>4250</v>
      </c>
      <c r="V192" s="181">
        <v>10481920</v>
      </c>
      <c r="W192" s="181">
        <v>20963840</v>
      </c>
      <c r="X192" s="183">
        <v>44255</v>
      </c>
      <c r="Y192" s="166" t="s">
        <v>7879</v>
      </c>
      <c r="Z192" s="166" t="s">
        <v>7880</v>
      </c>
      <c r="AA192" s="124" t="s">
        <v>7888</v>
      </c>
    </row>
    <row r="193" spans="1:27" x14ac:dyDescent="0.2">
      <c r="A193" s="124">
        <v>4250</v>
      </c>
      <c r="B193" s="124" t="s">
        <v>8285</v>
      </c>
      <c r="C193" s="185" t="s">
        <v>7816</v>
      </c>
      <c r="D193" s="124" t="str">
        <f>VLOOKUP(A193,BASE.!$A$1:$T$878,4,FALSE)</f>
        <v>Fundación de derecho privado</v>
      </c>
      <c r="E193" s="124" t="str">
        <f>VLOOKUP(A193,BASE.!$A$1:$T$878,5,FALSE)</f>
        <v>Otorgado por Decreto Supremo Nº 1360, de fecha 22 de febrero de 1952, del Ministerio de Justicia.</v>
      </c>
      <c r="F193" s="124" t="str">
        <f>VLOOKUP(A193,BASE.!$A$1:$T$878,6,FALSE)</f>
        <v>Certificado de Vigencia extendido por el SRCeI, folio Nº 500355844114, de fecha 17 de noviembre de 2020.</v>
      </c>
      <c r="G193" s="124" t="str">
        <f>VLOOKUP(A193,BASE.!$A$1:$T$878,7,FALSE)</f>
        <v>Readaptar  y moralizar a niños y jóvenes vagos o desamparados.</v>
      </c>
      <c r="H193" s="124" t="str">
        <f>VLOOKUP(A193,BASE.!$A$1:$T$878,8,FALSE)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93" s="124" t="str">
        <f>VLOOKUP(A193,BASE.!$A$1:$T$878,9,FALSE)</f>
        <v>5 años.</v>
      </c>
      <c r="J193" s="124" t="str">
        <f>VLOOKUP(A193,BASE.!$A$1:$T$878,10,FALSE)</f>
        <v xml:space="preserve"> 5 años
24 de octubre de 2019 al 24 de octubre del 2024
</v>
      </c>
      <c r="K193" s="124" t="str">
        <f>VLOOKUP(A193,BASE.!$A$1:$T$878,11,FALSE)</f>
        <v xml:space="preserve">Gerente General: Delia María Del Gatto Reyes       
Presidente: Fernando Enrique Correa Ríos, 
Representante Legal:  Luis Mario Riquelme Navarro            
Mandataria: Paulina Andrea Herrera Godoy            
</v>
      </c>
      <c r="L193" s="124" t="str">
        <f>VLOOKUP(A193,BASE.!$A$1:$T$878,12,FALSE)</f>
        <v xml:space="preserve">Luis Barros Valdes Nº 775, comuna de Providencia, Santiago.
</v>
      </c>
      <c r="M193" s="124" t="str">
        <f>VLOOKUP(A193,BASE.!$A$1:$T$878,13,FALSE)</f>
        <v>XIII</v>
      </c>
      <c r="N193" s="124" t="str">
        <f>VLOOKUP(A193,BASE.!$A$1:$T$878,14,FALSE)</f>
        <v>Providencia</v>
      </c>
      <c r="O193" s="124" t="str">
        <f>VLOOKUP(A193,BASE.!$A$1:$T$878,15,FALSE)</f>
        <v xml:space="preserve">02-7903800
</v>
      </c>
      <c r="P193" s="124" t="str">
        <f>VLOOKUP(A193,BASE.!$A$1:$T$878,16,FALSE)</f>
        <v>•	info@fundacionmicasa.cl</v>
      </c>
      <c r="Q193" s="185">
        <f>VLOOKUP(A193,BASE.!$A$1:$T$878,17,FALSE)</f>
        <v>0</v>
      </c>
      <c r="R193" s="124">
        <f>VLOOKUP(A193,BASE.!$A$1:$T$878,18,FALSE)</f>
        <v>93401</v>
      </c>
      <c r="S193" s="124" t="str">
        <f>VLOOKUP(A193,BASE.!$A$1:$T$878,19,FALSE)</f>
        <v>Se acompaña certificado financiero correspondiente al año 2019, aprobado por el Subdepartamento de Supervisión Financiera Nacional.</v>
      </c>
      <c r="T193" s="182">
        <f>VLOOKUP(A193,BASE.!$A$1:$T$878,20,FALSE)</f>
        <v>37970</v>
      </c>
      <c r="U193" s="124">
        <v>4250</v>
      </c>
      <c r="V193" s="181">
        <v>13836134</v>
      </c>
      <c r="W193" s="181">
        <v>26954912</v>
      </c>
      <c r="X193" s="183">
        <v>44255</v>
      </c>
      <c r="Y193" s="166" t="s">
        <v>7879</v>
      </c>
      <c r="Z193" s="166" t="s">
        <v>7880</v>
      </c>
      <c r="AA193" s="124" t="s">
        <v>7985</v>
      </c>
    </row>
    <row r="194" spans="1:27" x14ac:dyDescent="0.2">
      <c r="A194" s="124">
        <v>4250</v>
      </c>
      <c r="B194" s="124" t="s">
        <v>8285</v>
      </c>
      <c r="C194" s="185" t="s">
        <v>7816</v>
      </c>
      <c r="D194" s="124" t="str">
        <f>VLOOKUP(A194,BASE.!$A$1:$T$878,4,FALSE)</f>
        <v>Fundación de derecho privado</v>
      </c>
      <c r="E194" s="124" t="str">
        <f>VLOOKUP(A194,BASE.!$A$1:$T$878,5,FALSE)</f>
        <v>Otorgado por Decreto Supremo Nº 1360, de fecha 22 de febrero de 1952, del Ministerio de Justicia.</v>
      </c>
      <c r="F194" s="124" t="str">
        <f>VLOOKUP(A194,BASE.!$A$1:$T$878,6,FALSE)</f>
        <v>Certificado de Vigencia extendido por el SRCeI, folio Nº 500355844114, de fecha 17 de noviembre de 2020.</v>
      </c>
      <c r="G194" s="124" t="str">
        <f>VLOOKUP(A194,BASE.!$A$1:$T$878,7,FALSE)</f>
        <v>Readaptar  y moralizar a niños y jóvenes vagos o desamparados.</v>
      </c>
      <c r="H194" s="124" t="str">
        <f>VLOOKUP(A194,BASE.!$A$1:$T$878,8,FALSE)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94" s="124" t="str">
        <f>VLOOKUP(A194,BASE.!$A$1:$T$878,9,FALSE)</f>
        <v>5 años.</v>
      </c>
      <c r="J194" s="124" t="str">
        <f>VLOOKUP(A194,BASE.!$A$1:$T$878,10,FALSE)</f>
        <v xml:space="preserve"> 5 años
24 de octubre de 2019 al 24 de octubre del 2024
</v>
      </c>
      <c r="K194" s="124" t="str">
        <f>VLOOKUP(A194,BASE.!$A$1:$T$878,11,FALSE)</f>
        <v xml:space="preserve">Gerente General: Delia María Del Gatto Reyes       
Presidente: Fernando Enrique Correa Ríos, 
Representante Legal:  Luis Mario Riquelme Navarro            
Mandataria: Paulina Andrea Herrera Godoy            
</v>
      </c>
      <c r="L194" s="124" t="str">
        <f>VLOOKUP(A194,BASE.!$A$1:$T$878,12,FALSE)</f>
        <v xml:space="preserve">Luis Barros Valdes Nº 775, comuna de Providencia, Santiago.
</v>
      </c>
      <c r="M194" s="124" t="str">
        <f>VLOOKUP(A194,BASE.!$A$1:$T$878,13,FALSE)</f>
        <v>XIII</v>
      </c>
      <c r="N194" s="124" t="str">
        <f>VLOOKUP(A194,BASE.!$A$1:$T$878,14,FALSE)</f>
        <v>Providencia</v>
      </c>
      <c r="O194" s="124" t="str">
        <f>VLOOKUP(A194,BASE.!$A$1:$T$878,15,FALSE)</f>
        <v xml:space="preserve">02-7903800
</v>
      </c>
      <c r="P194" s="124" t="str">
        <f>VLOOKUP(A194,BASE.!$A$1:$T$878,16,FALSE)</f>
        <v>•	info@fundacionmicasa.cl</v>
      </c>
      <c r="Q194" s="185">
        <f>VLOOKUP(A194,BASE.!$A$1:$T$878,17,FALSE)</f>
        <v>0</v>
      </c>
      <c r="R194" s="124">
        <f>VLOOKUP(A194,BASE.!$A$1:$T$878,18,FALSE)</f>
        <v>93401</v>
      </c>
      <c r="S194" s="124" t="str">
        <f>VLOOKUP(A194,BASE.!$A$1:$T$878,19,FALSE)</f>
        <v>Se acompaña certificado financiero correspondiente al año 2019, aprobado por el Subdepartamento de Supervisión Financiera Nacional.</v>
      </c>
      <c r="T194" s="182">
        <f>VLOOKUP(A194,BASE.!$A$1:$T$878,20,FALSE)</f>
        <v>37970</v>
      </c>
      <c r="U194" s="124">
        <v>4250</v>
      </c>
      <c r="V194" s="181">
        <v>7758000</v>
      </c>
      <c r="W194" s="181">
        <v>15516000</v>
      </c>
      <c r="X194" s="183">
        <v>44255</v>
      </c>
      <c r="Y194" s="166" t="s">
        <v>7879</v>
      </c>
      <c r="Z194" s="166" t="s">
        <v>7880</v>
      </c>
      <c r="AA194" s="124" t="s">
        <v>7889</v>
      </c>
    </row>
    <row r="195" spans="1:27" x14ac:dyDescent="0.2">
      <c r="A195" s="124">
        <v>4300</v>
      </c>
      <c r="B195" s="124" t="s">
        <v>8286</v>
      </c>
      <c r="C195" s="185" t="s">
        <v>7817</v>
      </c>
      <c r="D195" s="124" t="str">
        <f>VLOOKUP(A195,BASE.!$A$1:$T$878,4,FALSE)</f>
        <v>Fundación de Derecho Privado</v>
      </c>
      <c r="E195" s="124" t="str">
        <f>VLOOKUP(A195,BASE.!$A$1:$T$878,5,FALSE)</f>
        <v>Otorgado por Decreto Supremo Nº 1083, de fecha 17 de junio de 1968, del Ministerio de Justicia.</v>
      </c>
      <c r="F195" s="124" t="str">
        <f>VLOOKUP(A195,BASE.!$A$1:$T$878,6,FALSE)</f>
        <v xml:space="preserve">Se acompaña Certificado de Vigencia de Persona Jurídica Sin Fines de Lucro, emitido por el Servicio de Registro Civil e Identificación, emitido con fecha 21 de septiembre de 2020, Folio N° 500346476762.
</v>
      </c>
      <c r="G195" s="124" t="str">
        <f>VLOOKUP(A195,BASE.!$A$1:$T$878,7,FALSE)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95" s="124" t="str">
        <f>VLOOKUP(A195,BASE.!$A$1:$T$878,8,FALSE)</f>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
      <c r="I195" s="124" t="str">
        <f>VLOOKUP(A195,BASE.!$A$1:$T$878,9,FALSE)</f>
        <v>2 años</v>
      </c>
      <c r="J195" s="124">
        <f>VLOOKUP(A195,BASE.!$A$1:$T$878,10,FALSE)</f>
        <v>43622</v>
      </c>
      <c r="K195" s="124" t="str">
        <f>VLOOKUP(A195,BASE.!$A$1:$T$878,11,FALSE)</f>
        <v xml:space="preserve">Presidente:   Felipe Zúñiga Peña          </v>
      </c>
      <c r="L195" s="124" t="str">
        <f>VLOOKUP(A195,BASE.!$A$1:$T$878,12,FALSE)</f>
        <v xml:space="preserve">Avenida Doctor Meza Nº 1699, Cauquenes, Séptima Región, </v>
      </c>
      <c r="M195" s="124" t="str">
        <f>VLOOKUP(A195,BASE.!$A$1:$T$878,13,FALSE)</f>
        <v>VII</v>
      </c>
      <c r="N195" s="124" t="str">
        <f>VLOOKUP(A195,BASE.!$A$1:$T$878,14,FALSE)</f>
        <v>Cauquenes</v>
      </c>
      <c r="O195" s="124" t="str">
        <f>VLOOKUP(A195,BASE.!$A$1:$T$878,15,FALSE)</f>
        <v xml:space="preserve">(73) 512356.
+569 79695268.
</v>
      </c>
      <c r="P195" s="124" t="str">
        <f>VLOOKUP(A195,BASE.!$A$1:$T$878,16,FALSE)</f>
        <v>E-mail: fmihogarcauquenes@gmail.com</v>
      </c>
      <c r="Q195" s="185">
        <f>VLOOKUP(A195,BASE.!$A$1:$T$878,17,FALSE)</f>
        <v>0</v>
      </c>
      <c r="R195" s="124">
        <f>VLOOKUP(A195,BASE.!$A$1:$T$878,18,FALSE)</f>
        <v>93401</v>
      </c>
      <c r="S195" s="124" t="str">
        <f>VLOOKUP(A195,BASE.!$A$1:$T$878,19,FALSE)</f>
        <v>Se adjunta certificado de antecedente financiero correspondiente al año 2019, aprobados por el Subdepartamento de Supervisión Financiera Nacional.</v>
      </c>
      <c r="T195" s="182">
        <f>VLOOKUP(A195,BASE.!$A$1:$T$878,20,FALSE)</f>
        <v>37970</v>
      </c>
      <c r="U195" s="124">
        <v>4300</v>
      </c>
      <c r="V195" s="181">
        <v>21430899</v>
      </c>
      <c r="W195" s="181">
        <v>30006366</v>
      </c>
      <c r="X195" s="183">
        <v>44255</v>
      </c>
      <c r="Y195" s="166" t="s">
        <v>7879</v>
      </c>
      <c r="Z195" s="166" t="s">
        <v>7880</v>
      </c>
      <c r="AA195" s="124" t="s">
        <v>7909</v>
      </c>
    </row>
    <row r="196" spans="1:27" x14ac:dyDescent="0.2">
      <c r="A196" s="124">
        <v>4300</v>
      </c>
      <c r="B196" s="124" t="s">
        <v>8286</v>
      </c>
      <c r="C196" s="185" t="s">
        <v>7817</v>
      </c>
      <c r="D196" s="124" t="str">
        <f>VLOOKUP(A196,BASE.!$A$1:$T$878,4,FALSE)</f>
        <v>Fundación de Derecho Privado</v>
      </c>
      <c r="E196" s="124" t="str">
        <f>VLOOKUP(A196,BASE.!$A$1:$T$878,5,FALSE)</f>
        <v>Otorgado por Decreto Supremo Nº 1083, de fecha 17 de junio de 1968, del Ministerio de Justicia.</v>
      </c>
      <c r="F196" s="124" t="str">
        <f>VLOOKUP(A196,BASE.!$A$1:$T$878,6,FALSE)</f>
        <v xml:space="preserve">Se acompaña Certificado de Vigencia de Persona Jurídica Sin Fines de Lucro, emitido por el Servicio de Registro Civil e Identificación, emitido con fecha 21 de septiembre de 2020, Folio N° 500346476762.
</v>
      </c>
      <c r="G196" s="124" t="str">
        <f>VLOOKUP(A196,BASE.!$A$1:$T$878,7,FALSE)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96" s="124" t="str">
        <f>VLOOKUP(A196,BASE.!$A$1:$T$878,8,FALSE)</f>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
      <c r="I196" s="124" t="str">
        <f>VLOOKUP(A196,BASE.!$A$1:$T$878,9,FALSE)</f>
        <v>2 años</v>
      </c>
      <c r="J196" s="124">
        <f>VLOOKUP(A196,BASE.!$A$1:$T$878,10,FALSE)</f>
        <v>43622</v>
      </c>
      <c r="K196" s="124" t="str">
        <f>VLOOKUP(A196,BASE.!$A$1:$T$878,11,FALSE)</f>
        <v xml:space="preserve">Presidente:   Felipe Zúñiga Peña          </v>
      </c>
      <c r="L196" s="124" t="str">
        <f>VLOOKUP(A196,BASE.!$A$1:$T$878,12,FALSE)</f>
        <v xml:space="preserve">Avenida Doctor Meza Nº 1699, Cauquenes, Séptima Región, </v>
      </c>
      <c r="M196" s="124" t="str">
        <f>VLOOKUP(A196,BASE.!$A$1:$T$878,13,FALSE)</f>
        <v>VII</v>
      </c>
      <c r="N196" s="124" t="str">
        <f>VLOOKUP(A196,BASE.!$A$1:$T$878,14,FALSE)</f>
        <v>Cauquenes</v>
      </c>
      <c r="O196" s="124" t="str">
        <f>VLOOKUP(A196,BASE.!$A$1:$T$878,15,FALSE)</f>
        <v xml:space="preserve">(73) 512356.
+569 79695268.
</v>
      </c>
      <c r="P196" s="124" t="str">
        <f>VLOOKUP(A196,BASE.!$A$1:$T$878,16,FALSE)</f>
        <v>E-mail: fmihogarcauquenes@gmail.com</v>
      </c>
      <c r="Q196" s="185">
        <f>VLOOKUP(A196,BASE.!$A$1:$T$878,17,FALSE)</f>
        <v>0</v>
      </c>
      <c r="R196" s="124">
        <f>VLOOKUP(A196,BASE.!$A$1:$T$878,18,FALSE)</f>
        <v>93401</v>
      </c>
      <c r="S196" s="124" t="str">
        <f>VLOOKUP(A196,BASE.!$A$1:$T$878,19,FALSE)</f>
        <v>Se adjunta certificado de antecedente financiero correspondiente al año 2019, aprobados por el Subdepartamento de Supervisión Financiera Nacional.</v>
      </c>
      <c r="T196" s="182">
        <f>VLOOKUP(A196,BASE.!$A$1:$T$878,20,FALSE)</f>
        <v>37970</v>
      </c>
      <c r="U196" s="124">
        <v>4300</v>
      </c>
      <c r="V196" s="181">
        <v>19852722</v>
      </c>
      <c r="W196" s="181">
        <v>27763945</v>
      </c>
      <c r="X196" s="183">
        <v>44255</v>
      </c>
      <c r="Y196" s="166" t="s">
        <v>7879</v>
      </c>
      <c r="Z196" s="166" t="s">
        <v>7880</v>
      </c>
      <c r="AA196" s="124" t="s">
        <v>7986</v>
      </c>
    </row>
    <row r="197" spans="1:27" x14ac:dyDescent="0.2">
      <c r="A197" s="124">
        <v>4400</v>
      </c>
      <c r="B197" s="124" t="s">
        <v>8287</v>
      </c>
      <c r="C197" s="185">
        <v>702358000</v>
      </c>
      <c r="D197" s="124" t="str">
        <f>VLOOKUP(A197,BASE.!$A$1:$T$878,4,FALSE)</f>
        <v>Fundación de Derecho Privado</v>
      </c>
      <c r="E197" s="124" t="str">
        <f>VLOOKUP(A197,BASE.!$A$1:$T$878,5,FALSE)</f>
        <v>Otorgada por Decreto Supremo Nº 2940, de 10 de octubre de 1963, del Ministerio de Justicia</v>
      </c>
      <c r="F197" s="124" t="str">
        <f>VLOOKUP(A197,BASE.!$A$1:$T$878,6,FALSE)</f>
        <v xml:space="preserve">Certificado de directorio de persona jurídica, folio N° 500342804846, de fecha 27 de agosto de 2020, emitido por el Servicio de Registro Civil e Identificación. </v>
      </c>
      <c r="G197" s="124" t="str">
        <f>VLOOKUP(A197,BASE.!$A$1:$T$878,7,FALSE)</f>
        <v>Colaborar con los organismos públicos y privados en la solución de los problemas relacionados con la protección de menores en situación irregular. Velar por la prevención de la delincuencia.</v>
      </c>
      <c r="H197" s="124" t="str">
        <f>VLOOKUP(A197,BASE.!$A$1:$T$878,8,FALSE)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7" s="124" t="str">
        <f>VLOOKUP(A197,BASE.!$A$1:$T$878,9,FALSE)</f>
        <v>4 años, según certificado de directorio de persona jurídica, folio N° 500342804846, de fecha 27 de agosto de 2020, emitido por el Servicio de Registro Civil e Identificación</v>
      </c>
      <c r="J197" s="124" t="str">
        <f>VLOOKUP(A197,BASE.!$A$1:$T$878,10,FALSE)</f>
        <v>12-12-2016 al 12-12-2020, según certificado de directorio de persona jurídica, folio N° 500342804846, de fecha 27 de agosto de 2020, emitido por el Servicio de Registro Civil e Identificación</v>
      </c>
      <c r="K197" s="124" t="str">
        <f>VLOOKUP(A197,BASE.!$A$1:$T$878,11,FALSE)</f>
        <v xml:space="preserve">Jorge Steffens Sanhueza,                                           Erica Marianela Ponce Figueroa, </v>
      </c>
      <c r="L197" s="124" t="str">
        <f>VLOOKUP(A197,BASE.!$A$1:$T$878,12,FALSE)</f>
        <v xml:space="preserve">Valenzuela Castillo N° 1520, oficina 101, Providencia
</v>
      </c>
      <c r="M197" s="124" t="str">
        <f>VLOOKUP(A197,BASE.!$A$1:$T$878,13,FALSE)</f>
        <v>XIII</v>
      </c>
      <c r="N197" s="124" t="str">
        <f>VLOOKUP(A197,BASE.!$A$1:$T$878,14,FALSE)</f>
        <v xml:space="preserve"> Providencia</v>
      </c>
      <c r="O197" s="124" t="str">
        <f>VLOOKUP(A197,BASE.!$A$1:$T$878,15,FALSE)</f>
        <v>Fono 2333085 o 2318167</v>
      </c>
      <c r="P197" s="124" t="str">
        <f>VLOOKUP(A197,BASE.!$A$1:$T$878,16,FALSE)</f>
        <v>contacto@fundacionninoypatria.cl</v>
      </c>
      <c r="Q197" s="185">
        <f>VLOOKUP(A197,BASE.!$A$1:$T$878,17,FALSE)</f>
        <v>0</v>
      </c>
      <c r="R197" s="124" t="str">
        <f>VLOOKUP(A197,BASE.!$A$1:$T$878,18,FALSE)</f>
        <v xml:space="preserve">93401: Instituciones de Asistencia Social </v>
      </c>
      <c r="S197" s="124" t="str">
        <f>VLOOKUP(A197,BASE.!$A$1:$T$878,19,FALSE)</f>
        <v>Se  acompaña certificado de antecedentes financieros correspondiente al año 2019, aprobado por el Subdepartamento de Supervisión Financiera Nacional.</v>
      </c>
      <c r="T197" s="182">
        <f>VLOOKUP(A197,BASE.!$A$1:$T$878,20,FALSE)</f>
        <v>37970</v>
      </c>
      <c r="U197" s="124">
        <v>4400</v>
      </c>
      <c r="V197" s="181">
        <v>33223822</v>
      </c>
      <c r="W197" s="181">
        <v>45544128</v>
      </c>
      <c r="X197" s="183">
        <v>44255</v>
      </c>
      <c r="Y197" s="166" t="s">
        <v>7879</v>
      </c>
      <c r="Z197" s="166" t="s">
        <v>7880</v>
      </c>
      <c r="AA197" s="124" t="s">
        <v>187</v>
      </c>
    </row>
    <row r="198" spans="1:27" x14ac:dyDescent="0.2">
      <c r="A198" s="124">
        <v>4400</v>
      </c>
      <c r="B198" s="124" t="s">
        <v>8287</v>
      </c>
      <c r="C198" s="185">
        <v>702358000</v>
      </c>
      <c r="D198" s="124" t="str">
        <f>VLOOKUP(A198,BASE.!$A$1:$T$878,4,FALSE)</f>
        <v>Fundación de Derecho Privado</v>
      </c>
      <c r="E198" s="124" t="str">
        <f>VLOOKUP(A198,BASE.!$A$1:$T$878,5,FALSE)</f>
        <v>Otorgada por Decreto Supremo Nº 2940, de 10 de octubre de 1963, del Ministerio de Justicia</v>
      </c>
      <c r="F198" s="124" t="str">
        <f>VLOOKUP(A198,BASE.!$A$1:$T$878,6,FALSE)</f>
        <v xml:space="preserve">Certificado de directorio de persona jurídica, folio N° 500342804846, de fecha 27 de agosto de 2020, emitido por el Servicio de Registro Civil e Identificación. </v>
      </c>
      <c r="G198" s="124" t="str">
        <f>VLOOKUP(A198,BASE.!$A$1:$T$878,7,FALSE)</f>
        <v>Colaborar con los organismos públicos y privados en la solución de los problemas relacionados con la protección de menores en situación irregular. Velar por la prevención de la delincuencia.</v>
      </c>
      <c r="H198" s="124" t="str">
        <f>VLOOKUP(A198,BASE.!$A$1:$T$878,8,FALSE)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8" s="124" t="str">
        <f>VLOOKUP(A198,BASE.!$A$1:$T$878,9,FALSE)</f>
        <v>4 años, según certificado de directorio de persona jurídica, folio N° 500342804846, de fecha 27 de agosto de 2020, emitido por el Servicio de Registro Civil e Identificación</v>
      </c>
      <c r="J198" s="124" t="str">
        <f>VLOOKUP(A198,BASE.!$A$1:$T$878,10,FALSE)</f>
        <v>12-12-2016 al 12-12-2020, según certificado de directorio de persona jurídica, folio N° 500342804846, de fecha 27 de agosto de 2020, emitido por el Servicio de Registro Civil e Identificación</v>
      </c>
      <c r="K198" s="124" t="str">
        <f>VLOOKUP(A198,BASE.!$A$1:$T$878,11,FALSE)</f>
        <v xml:space="preserve">Jorge Steffens Sanhueza,                                           Erica Marianela Ponce Figueroa, </v>
      </c>
      <c r="L198" s="124" t="str">
        <f>VLOOKUP(A198,BASE.!$A$1:$T$878,12,FALSE)</f>
        <v xml:space="preserve">Valenzuela Castillo N° 1520, oficina 101, Providencia
</v>
      </c>
      <c r="M198" s="124" t="str">
        <f>VLOOKUP(A198,BASE.!$A$1:$T$878,13,FALSE)</f>
        <v>XIII</v>
      </c>
      <c r="N198" s="124" t="str">
        <f>VLOOKUP(A198,BASE.!$A$1:$T$878,14,FALSE)</f>
        <v xml:space="preserve"> Providencia</v>
      </c>
      <c r="O198" s="124" t="str">
        <f>VLOOKUP(A198,BASE.!$A$1:$T$878,15,FALSE)</f>
        <v>Fono 2333085 o 2318167</v>
      </c>
      <c r="P198" s="124" t="str">
        <f>VLOOKUP(A198,BASE.!$A$1:$T$878,16,FALSE)</f>
        <v>contacto@fundacionninoypatria.cl</v>
      </c>
      <c r="Q198" s="185">
        <f>VLOOKUP(A198,BASE.!$A$1:$T$878,17,FALSE)</f>
        <v>0</v>
      </c>
      <c r="R198" s="124" t="str">
        <f>VLOOKUP(A198,BASE.!$A$1:$T$878,18,FALSE)</f>
        <v xml:space="preserve">93401: Instituciones de Asistencia Social </v>
      </c>
      <c r="S198" s="124" t="str">
        <f>VLOOKUP(A198,BASE.!$A$1:$T$878,19,FALSE)</f>
        <v>Se  acompaña certificado de antecedentes financieros correspondiente al año 2019, aprobado por el Subdepartamento de Supervisión Financiera Nacional.</v>
      </c>
      <c r="T198" s="182">
        <f>VLOOKUP(A198,BASE.!$A$1:$T$878,20,FALSE)</f>
        <v>37970</v>
      </c>
      <c r="U198" s="124">
        <v>4400</v>
      </c>
      <c r="V198" s="181">
        <v>40946676</v>
      </c>
      <c r="W198" s="181">
        <v>65223624</v>
      </c>
      <c r="X198" s="183">
        <v>44255</v>
      </c>
      <c r="Y198" s="166" t="s">
        <v>7879</v>
      </c>
      <c r="Z198" s="166" t="s">
        <v>7880</v>
      </c>
      <c r="AA198" s="124" t="s">
        <v>7987</v>
      </c>
    </row>
    <row r="199" spans="1:27" x14ac:dyDescent="0.2">
      <c r="A199" s="124">
        <v>4400</v>
      </c>
      <c r="B199" s="124" t="s">
        <v>8287</v>
      </c>
      <c r="C199" s="185">
        <v>702358000</v>
      </c>
      <c r="D199" s="124" t="str">
        <f>VLOOKUP(A199,BASE.!$A$1:$T$878,4,FALSE)</f>
        <v>Fundación de Derecho Privado</v>
      </c>
      <c r="E199" s="124" t="str">
        <f>VLOOKUP(A199,BASE.!$A$1:$T$878,5,FALSE)</f>
        <v>Otorgada por Decreto Supremo Nº 2940, de 10 de octubre de 1963, del Ministerio de Justicia</v>
      </c>
      <c r="F199" s="124" t="str">
        <f>VLOOKUP(A199,BASE.!$A$1:$T$878,6,FALSE)</f>
        <v xml:space="preserve">Certificado de directorio de persona jurídica, folio N° 500342804846, de fecha 27 de agosto de 2020, emitido por el Servicio de Registro Civil e Identificación. </v>
      </c>
      <c r="G199" s="124" t="str">
        <f>VLOOKUP(A199,BASE.!$A$1:$T$878,7,FALSE)</f>
        <v>Colaborar con los organismos públicos y privados en la solución de los problemas relacionados con la protección de menores en situación irregular. Velar por la prevención de la delincuencia.</v>
      </c>
      <c r="H199" s="124" t="str">
        <f>VLOOKUP(A199,BASE.!$A$1:$T$878,8,FALSE)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9" s="124" t="str">
        <f>VLOOKUP(A199,BASE.!$A$1:$T$878,9,FALSE)</f>
        <v>4 años, según certificado de directorio de persona jurídica, folio N° 500342804846, de fecha 27 de agosto de 2020, emitido por el Servicio de Registro Civil e Identificación</v>
      </c>
      <c r="J199" s="124" t="str">
        <f>VLOOKUP(A199,BASE.!$A$1:$T$878,10,FALSE)</f>
        <v>12-12-2016 al 12-12-2020, según certificado de directorio de persona jurídica, folio N° 500342804846, de fecha 27 de agosto de 2020, emitido por el Servicio de Registro Civil e Identificación</v>
      </c>
      <c r="K199" s="124" t="str">
        <f>VLOOKUP(A199,BASE.!$A$1:$T$878,11,FALSE)</f>
        <v xml:space="preserve">Jorge Steffens Sanhueza,                                           Erica Marianela Ponce Figueroa, </v>
      </c>
      <c r="L199" s="124" t="str">
        <f>VLOOKUP(A199,BASE.!$A$1:$T$878,12,FALSE)</f>
        <v xml:space="preserve">Valenzuela Castillo N° 1520, oficina 101, Providencia
</v>
      </c>
      <c r="M199" s="124" t="str">
        <f>VLOOKUP(A199,BASE.!$A$1:$T$878,13,FALSE)</f>
        <v>XIII</v>
      </c>
      <c r="N199" s="124" t="str">
        <f>VLOOKUP(A199,BASE.!$A$1:$T$878,14,FALSE)</f>
        <v xml:space="preserve"> Providencia</v>
      </c>
      <c r="O199" s="124" t="str">
        <f>VLOOKUP(A199,BASE.!$A$1:$T$878,15,FALSE)</f>
        <v>Fono 2333085 o 2318167</v>
      </c>
      <c r="P199" s="124" t="str">
        <f>VLOOKUP(A199,BASE.!$A$1:$T$878,16,FALSE)</f>
        <v>contacto@fundacionninoypatria.cl</v>
      </c>
      <c r="Q199" s="185">
        <f>VLOOKUP(A199,BASE.!$A$1:$T$878,17,FALSE)</f>
        <v>0</v>
      </c>
      <c r="R199" s="124" t="str">
        <f>VLOOKUP(A199,BASE.!$A$1:$T$878,18,FALSE)</f>
        <v xml:space="preserve">93401: Instituciones de Asistencia Social </v>
      </c>
      <c r="S199" s="124" t="str">
        <f>VLOOKUP(A199,BASE.!$A$1:$T$878,19,FALSE)</f>
        <v>Se  acompaña certificado de antecedentes financieros correspondiente al año 2019, aprobado por el Subdepartamento de Supervisión Financiera Nacional.</v>
      </c>
      <c r="T199" s="182">
        <f>VLOOKUP(A199,BASE.!$A$1:$T$878,20,FALSE)</f>
        <v>37970</v>
      </c>
      <c r="U199" s="124">
        <v>4400</v>
      </c>
      <c r="V199" s="181">
        <v>17389882</v>
      </c>
      <c r="W199" s="181">
        <v>35992044</v>
      </c>
      <c r="X199" s="183">
        <v>44255</v>
      </c>
      <c r="Y199" s="166" t="s">
        <v>7879</v>
      </c>
      <c r="Z199" s="166" t="s">
        <v>7880</v>
      </c>
      <c r="AA199" s="124" t="s">
        <v>7881</v>
      </c>
    </row>
    <row r="200" spans="1:27" x14ac:dyDescent="0.2">
      <c r="A200" s="124">
        <v>4400</v>
      </c>
      <c r="B200" s="124" t="s">
        <v>8287</v>
      </c>
      <c r="C200" s="185">
        <v>702358000</v>
      </c>
      <c r="D200" s="124" t="str">
        <f>VLOOKUP(A200,BASE.!$A$1:$T$878,4,FALSE)</f>
        <v>Fundación de Derecho Privado</v>
      </c>
      <c r="E200" s="124" t="str">
        <f>VLOOKUP(A200,BASE.!$A$1:$T$878,5,FALSE)</f>
        <v>Otorgada por Decreto Supremo Nº 2940, de 10 de octubre de 1963, del Ministerio de Justicia</v>
      </c>
      <c r="F200" s="124" t="str">
        <f>VLOOKUP(A200,BASE.!$A$1:$T$878,6,FALSE)</f>
        <v xml:space="preserve">Certificado de directorio de persona jurídica, folio N° 500342804846, de fecha 27 de agosto de 2020, emitido por el Servicio de Registro Civil e Identificación. </v>
      </c>
      <c r="G200" s="124" t="str">
        <f>VLOOKUP(A200,BASE.!$A$1:$T$878,7,FALSE)</f>
        <v>Colaborar con los organismos públicos y privados en la solución de los problemas relacionados con la protección de menores en situación irregular. Velar por la prevención de la delincuencia.</v>
      </c>
      <c r="H200" s="124" t="str">
        <f>VLOOKUP(A200,BASE.!$A$1:$T$878,8,FALSE)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200" s="124" t="str">
        <f>VLOOKUP(A200,BASE.!$A$1:$T$878,9,FALSE)</f>
        <v>4 años, según certificado de directorio de persona jurídica, folio N° 500342804846, de fecha 27 de agosto de 2020, emitido por el Servicio de Registro Civil e Identificación</v>
      </c>
      <c r="J200" s="124" t="str">
        <f>VLOOKUP(A200,BASE.!$A$1:$T$878,10,FALSE)</f>
        <v>12-12-2016 al 12-12-2020, según certificado de directorio de persona jurídica, folio N° 500342804846, de fecha 27 de agosto de 2020, emitido por el Servicio de Registro Civil e Identificación</v>
      </c>
      <c r="K200" s="124" t="str">
        <f>VLOOKUP(A200,BASE.!$A$1:$T$878,11,FALSE)</f>
        <v xml:space="preserve">Jorge Steffens Sanhueza,                                           Erica Marianela Ponce Figueroa, </v>
      </c>
      <c r="L200" s="124" t="str">
        <f>VLOOKUP(A200,BASE.!$A$1:$T$878,12,FALSE)</f>
        <v xml:space="preserve">Valenzuela Castillo N° 1520, oficina 101, Providencia
</v>
      </c>
      <c r="M200" s="124" t="str">
        <f>VLOOKUP(A200,BASE.!$A$1:$T$878,13,FALSE)</f>
        <v>XIII</v>
      </c>
      <c r="N200" s="124" t="str">
        <f>VLOOKUP(A200,BASE.!$A$1:$T$878,14,FALSE)</f>
        <v xml:space="preserve"> Providencia</v>
      </c>
      <c r="O200" s="124" t="str">
        <f>VLOOKUP(A200,BASE.!$A$1:$T$878,15,FALSE)</f>
        <v>Fono 2333085 o 2318167</v>
      </c>
      <c r="P200" s="124" t="str">
        <f>VLOOKUP(A200,BASE.!$A$1:$T$878,16,FALSE)</f>
        <v>contacto@fundacionninoypatria.cl</v>
      </c>
      <c r="Q200" s="185">
        <f>VLOOKUP(A200,BASE.!$A$1:$T$878,17,FALSE)</f>
        <v>0</v>
      </c>
      <c r="R200" s="124" t="str">
        <f>VLOOKUP(A200,BASE.!$A$1:$T$878,18,FALSE)</f>
        <v xml:space="preserve">93401: Instituciones de Asistencia Social </v>
      </c>
      <c r="S200" s="124" t="str">
        <f>VLOOKUP(A200,BASE.!$A$1:$T$878,19,FALSE)</f>
        <v>Se  acompaña certificado de antecedentes financieros correspondiente al año 2019, aprobado por el Subdepartamento de Supervisión Financiera Nacional.</v>
      </c>
      <c r="T200" s="182">
        <f>VLOOKUP(A200,BASE.!$A$1:$T$878,20,FALSE)</f>
        <v>37970</v>
      </c>
      <c r="U200" s="124">
        <v>4400</v>
      </c>
      <c r="V200" s="181">
        <v>17970421</v>
      </c>
      <c r="W200" s="181">
        <v>25211174</v>
      </c>
      <c r="X200" s="183">
        <v>44255</v>
      </c>
      <c r="Y200" s="166" t="s">
        <v>7879</v>
      </c>
      <c r="Z200" s="166" t="s">
        <v>7880</v>
      </c>
      <c r="AA200" s="124" t="s">
        <v>7956</v>
      </c>
    </row>
    <row r="201" spans="1:27" x14ac:dyDescent="0.2">
      <c r="A201" s="124">
        <v>4400</v>
      </c>
      <c r="B201" s="124" t="s">
        <v>8287</v>
      </c>
      <c r="C201" s="185">
        <v>702358000</v>
      </c>
      <c r="D201" s="124" t="str">
        <f>VLOOKUP(A201,BASE.!$A$1:$T$878,4,FALSE)</f>
        <v>Fundación de Derecho Privado</v>
      </c>
      <c r="E201" s="124" t="str">
        <f>VLOOKUP(A201,BASE.!$A$1:$T$878,5,FALSE)</f>
        <v>Otorgada por Decreto Supremo Nº 2940, de 10 de octubre de 1963, del Ministerio de Justicia</v>
      </c>
      <c r="F201" s="124" t="str">
        <f>VLOOKUP(A201,BASE.!$A$1:$T$878,6,FALSE)</f>
        <v xml:space="preserve">Certificado de directorio de persona jurídica, folio N° 500342804846, de fecha 27 de agosto de 2020, emitido por el Servicio de Registro Civil e Identificación. </v>
      </c>
      <c r="G201" s="124" t="str">
        <f>VLOOKUP(A201,BASE.!$A$1:$T$878,7,FALSE)</f>
        <v>Colaborar con los organismos públicos y privados en la solución de los problemas relacionados con la protección de menores en situación irregular. Velar por la prevención de la delincuencia.</v>
      </c>
      <c r="H201" s="124" t="str">
        <f>VLOOKUP(A201,BASE.!$A$1:$T$878,8,FALSE)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201" s="124" t="str">
        <f>VLOOKUP(A201,BASE.!$A$1:$T$878,9,FALSE)</f>
        <v>4 años, según certificado de directorio de persona jurídica, folio N° 500342804846, de fecha 27 de agosto de 2020, emitido por el Servicio de Registro Civil e Identificación</v>
      </c>
      <c r="J201" s="124" t="str">
        <f>VLOOKUP(A201,BASE.!$A$1:$T$878,10,FALSE)</f>
        <v>12-12-2016 al 12-12-2020, según certificado de directorio de persona jurídica, folio N° 500342804846, de fecha 27 de agosto de 2020, emitido por el Servicio de Registro Civil e Identificación</v>
      </c>
      <c r="K201" s="124" t="str">
        <f>VLOOKUP(A201,BASE.!$A$1:$T$878,11,FALSE)</f>
        <v xml:space="preserve">Jorge Steffens Sanhueza,                                           Erica Marianela Ponce Figueroa, </v>
      </c>
      <c r="L201" s="124" t="str">
        <f>VLOOKUP(A201,BASE.!$A$1:$T$878,12,FALSE)</f>
        <v xml:space="preserve">Valenzuela Castillo N° 1520, oficina 101, Providencia
</v>
      </c>
      <c r="M201" s="124" t="str">
        <f>VLOOKUP(A201,BASE.!$A$1:$T$878,13,FALSE)</f>
        <v>XIII</v>
      </c>
      <c r="N201" s="124" t="str">
        <f>VLOOKUP(A201,BASE.!$A$1:$T$878,14,FALSE)</f>
        <v xml:space="preserve"> Providencia</v>
      </c>
      <c r="O201" s="124" t="str">
        <f>VLOOKUP(A201,BASE.!$A$1:$T$878,15,FALSE)</f>
        <v>Fono 2333085 o 2318167</v>
      </c>
      <c r="P201" s="124" t="str">
        <f>VLOOKUP(A201,BASE.!$A$1:$T$878,16,FALSE)</f>
        <v>contacto@fundacionninoypatria.cl</v>
      </c>
      <c r="Q201" s="185">
        <f>VLOOKUP(A201,BASE.!$A$1:$T$878,17,FALSE)</f>
        <v>0</v>
      </c>
      <c r="R201" s="124" t="str">
        <f>VLOOKUP(A201,BASE.!$A$1:$T$878,18,FALSE)</f>
        <v xml:space="preserve">93401: Instituciones de Asistencia Social </v>
      </c>
      <c r="S201" s="124" t="str">
        <f>VLOOKUP(A201,BASE.!$A$1:$T$878,19,FALSE)</f>
        <v>Se  acompaña certificado de antecedentes financieros correspondiente al año 2019, aprobado por el Subdepartamento de Supervisión Financiera Nacional.</v>
      </c>
      <c r="T201" s="182">
        <f>VLOOKUP(A201,BASE.!$A$1:$T$878,20,FALSE)</f>
        <v>37970</v>
      </c>
      <c r="U201" s="124">
        <v>4400</v>
      </c>
      <c r="V201" s="181">
        <v>0</v>
      </c>
      <c r="W201" s="181">
        <v>0</v>
      </c>
      <c r="X201" s="183">
        <v>44255</v>
      </c>
      <c r="Y201" s="166" t="s">
        <v>7879</v>
      </c>
      <c r="Z201" s="166" t="s">
        <v>7880</v>
      </c>
      <c r="AA201" s="124" t="s">
        <v>7938</v>
      </c>
    </row>
    <row r="202" spans="1:27" x14ac:dyDescent="0.2">
      <c r="A202" s="124">
        <v>4400</v>
      </c>
      <c r="B202" s="124" t="s">
        <v>8287</v>
      </c>
      <c r="C202" s="185">
        <v>702358000</v>
      </c>
      <c r="D202" s="124" t="str">
        <f>VLOOKUP(A202,BASE.!$A$1:$T$878,4,FALSE)</f>
        <v>Fundación de Derecho Privado</v>
      </c>
      <c r="E202" s="124" t="str">
        <f>VLOOKUP(A202,BASE.!$A$1:$T$878,5,FALSE)</f>
        <v>Otorgada por Decreto Supremo Nº 2940, de 10 de octubre de 1963, del Ministerio de Justicia</v>
      </c>
      <c r="F202" s="124" t="str">
        <f>VLOOKUP(A202,BASE.!$A$1:$T$878,6,FALSE)</f>
        <v xml:space="preserve">Certificado de directorio de persona jurídica, folio N° 500342804846, de fecha 27 de agosto de 2020, emitido por el Servicio de Registro Civil e Identificación. </v>
      </c>
      <c r="G202" s="124" t="str">
        <f>VLOOKUP(A202,BASE.!$A$1:$T$878,7,FALSE)</f>
        <v>Colaborar con los organismos públicos y privados en la solución de los problemas relacionados con la protección de menores en situación irregular. Velar por la prevención de la delincuencia.</v>
      </c>
      <c r="H202" s="124" t="str">
        <f>VLOOKUP(A202,BASE.!$A$1:$T$878,8,FALSE)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202" s="124" t="str">
        <f>VLOOKUP(A202,BASE.!$A$1:$T$878,9,FALSE)</f>
        <v>4 años, según certificado de directorio de persona jurídica, folio N° 500342804846, de fecha 27 de agosto de 2020, emitido por el Servicio de Registro Civil e Identificación</v>
      </c>
      <c r="J202" s="124" t="str">
        <f>VLOOKUP(A202,BASE.!$A$1:$T$878,10,FALSE)</f>
        <v>12-12-2016 al 12-12-2020, según certificado de directorio de persona jurídica, folio N° 500342804846, de fecha 27 de agosto de 2020, emitido por el Servicio de Registro Civil e Identificación</v>
      </c>
      <c r="K202" s="124" t="str">
        <f>VLOOKUP(A202,BASE.!$A$1:$T$878,11,FALSE)</f>
        <v xml:space="preserve">Jorge Steffens Sanhueza,                                           Erica Marianela Ponce Figueroa, </v>
      </c>
      <c r="L202" s="124" t="str">
        <f>VLOOKUP(A202,BASE.!$A$1:$T$878,12,FALSE)</f>
        <v xml:space="preserve">Valenzuela Castillo N° 1520, oficina 101, Providencia
</v>
      </c>
      <c r="M202" s="124" t="str">
        <f>VLOOKUP(A202,BASE.!$A$1:$T$878,13,FALSE)</f>
        <v>XIII</v>
      </c>
      <c r="N202" s="124" t="str">
        <f>VLOOKUP(A202,BASE.!$A$1:$T$878,14,FALSE)</f>
        <v xml:space="preserve"> Providencia</v>
      </c>
      <c r="O202" s="124" t="str">
        <f>VLOOKUP(A202,BASE.!$A$1:$T$878,15,FALSE)</f>
        <v>Fono 2333085 o 2318167</v>
      </c>
      <c r="P202" s="124" t="str">
        <f>VLOOKUP(A202,BASE.!$A$1:$T$878,16,FALSE)</f>
        <v>contacto@fundacionninoypatria.cl</v>
      </c>
      <c r="Q202" s="185">
        <f>VLOOKUP(A202,BASE.!$A$1:$T$878,17,FALSE)</f>
        <v>0</v>
      </c>
      <c r="R202" s="124" t="str">
        <f>VLOOKUP(A202,BASE.!$A$1:$T$878,18,FALSE)</f>
        <v xml:space="preserve">93401: Instituciones de Asistencia Social </v>
      </c>
      <c r="S202" s="124" t="str">
        <f>VLOOKUP(A202,BASE.!$A$1:$T$878,19,FALSE)</f>
        <v>Se  acompaña certificado de antecedentes financieros correspondiente al año 2019, aprobado por el Subdepartamento de Supervisión Financiera Nacional.</v>
      </c>
      <c r="T202" s="182">
        <f>VLOOKUP(A202,BASE.!$A$1:$T$878,20,FALSE)</f>
        <v>37970</v>
      </c>
      <c r="U202" s="124">
        <v>4400</v>
      </c>
      <c r="V202" s="181">
        <v>17901890</v>
      </c>
      <c r="W202" s="181">
        <v>26735680</v>
      </c>
      <c r="X202" s="183">
        <v>44255</v>
      </c>
      <c r="Y202" s="166" t="s">
        <v>7879</v>
      </c>
      <c r="Z202" s="166" t="s">
        <v>7880</v>
      </c>
      <c r="AA202" s="124" t="s">
        <v>7988</v>
      </c>
    </row>
    <row r="203" spans="1:27" x14ac:dyDescent="0.2">
      <c r="A203" s="124">
        <v>4425</v>
      </c>
      <c r="B203" s="124" t="s">
        <v>8288</v>
      </c>
      <c r="C203" s="185">
        <v>711789006</v>
      </c>
      <c r="D203" s="124" t="str">
        <f>VLOOKUP(A203,BASE.!$A$1:$T$878,4,FALSE)</f>
        <v>Fundación de Derecho Privado</v>
      </c>
      <c r="E203" s="124" t="str">
        <f>VLOOKUP(A203,BASE.!$A$1:$T$878,5,FALSE)</f>
        <v>Otorgado por Decreto Supremo Nº 954, de fecha 7 de noviembre de 1984, del Ministerio de Justicia.</v>
      </c>
      <c r="F203" s="124" t="str">
        <f>VLOOKUP(A203,BASE.!$A$1:$T$878,6,FALSE)</f>
        <v xml:space="preserve">Certificado de Vigencia, folio 500339790937, de fecha 10 de agosto de 2020, del Servicio de Registro Civil e Identificación.
</v>
      </c>
      <c r="G203" s="124" t="str">
        <f>VLOOKUP(A203,BASE.!$A$1:$T$878,7,FALSE)</f>
        <v xml:space="preserve">
Fundación Padre Semería
</v>
      </c>
      <c r="H203" s="124" t="str">
        <f>VLOOKUP(A203,BASE.!$A$1:$T$878,8,FALSE)</f>
        <v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203" s="124" t="str">
        <f>VLOOKUP(A203,BASE.!$A$1:$T$878,9,FALSE)</f>
        <v>Los miembros del Directorio durarán en sus cargos indefinidamente, sin perjuicio de que los titulares de los cargos de Presidente, Vicepresidente, Tesorero y Secretario duarán en sus cargos por tres años, pudiendo ser reelegidos indefinidamente.</v>
      </c>
      <c r="J203" s="124" t="str">
        <f>VLOOKUP(A203,BASE.!$A$1:$T$878,10,FALSE)</f>
        <v>07 de septiembre de 2020, duración indefinida.</v>
      </c>
      <c r="K203" s="124" t="str">
        <f>VLOOKUP(A203,BASE.!$A$1:$T$878,11,FALSE)</f>
        <v xml:space="preserve">Mario Santiago Manríquez Santa Cruz, 
</v>
      </c>
      <c r="L203" s="124" t="str">
        <f>VLOOKUP(A203,BASE.!$A$1:$T$878,12,FALSE)</f>
        <v xml:space="preserve">Avenida Gabriela 02980, La Pintana. 
</v>
      </c>
      <c r="M203" s="124" t="str">
        <f>VLOOKUP(A203,BASE.!$A$1:$T$878,13,FALSE)</f>
        <v>XIII</v>
      </c>
      <c r="N203" s="124" t="str">
        <f>VLOOKUP(A203,BASE.!$A$1:$T$878,14,FALSE)</f>
        <v>La Pintana.</v>
      </c>
      <c r="O203" s="124" t="str">
        <f>VLOOKUP(A203,BASE.!$A$1:$T$878,15,FALSE)</f>
        <v>Telefono 56-2- 23815540</v>
      </c>
      <c r="P203" s="124" t="str">
        <f>VLOOKUP(A203,BASE.!$A$1:$T$878,16,FALSE)</f>
        <v>Http://www.padresemeria.cl</v>
      </c>
      <c r="Q203" s="185">
        <f>VLOOKUP(A203,BASE.!$A$1:$T$878,17,FALSE)</f>
        <v>0</v>
      </c>
      <c r="R203" s="124">
        <f>VLOOKUP(A203,BASE.!$A$1:$T$878,18,FALSE)</f>
        <v>93401</v>
      </c>
      <c r="S203" s="124" t="str">
        <f>VLOOKUP(A203,BASE.!$A$1:$T$878,19,FALSE)</f>
        <v xml:space="preserve">Certificado de Antecedentes Financieros del año 2019 aprobados por el Sub Departamento Supervisión Financiera
</v>
      </c>
      <c r="T203" s="182">
        <f>VLOOKUP(A203,BASE.!$A$1:$T$878,20,FALSE)</f>
        <v>37970</v>
      </c>
      <c r="U203" s="124">
        <v>4425</v>
      </c>
      <c r="V203" s="181">
        <v>31630617</v>
      </c>
      <c r="W203" s="181">
        <v>58930944</v>
      </c>
      <c r="X203" s="183">
        <v>44255</v>
      </c>
      <c r="Y203" s="166" t="s">
        <v>7879</v>
      </c>
      <c r="Z203" s="166" t="s">
        <v>7880</v>
      </c>
      <c r="AA203" s="124" t="s">
        <v>7941</v>
      </c>
    </row>
    <row r="204" spans="1:27" x14ac:dyDescent="0.2">
      <c r="A204" s="124">
        <v>4425</v>
      </c>
      <c r="B204" s="124" t="s">
        <v>8288</v>
      </c>
      <c r="C204" s="185">
        <v>711789006</v>
      </c>
      <c r="D204" s="124" t="str">
        <f>VLOOKUP(A204,BASE.!$A$1:$T$878,4,FALSE)</f>
        <v>Fundación de Derecho Privado</v>
      </c>
      <c r="E204" s="124" t="str">
        <f>VLOOKUP(A204,BASE.!$A$1:$T$878,5,FALSE)</f>
        <v>Otorgado por Decreto Supremo Nº 954, de fecha 7 de noviembre de 1984, del Ministerio de Justicia.</v>
      </c>
      <c r="F204" s="124" t="str">
        <f>VLOOKUP(A204,BASE.!$A$1:$T$878,6,FALSE)</f>
        <v xml:space="preserve">Certificado de Vigencia, folio 500339790937, de fecha 10 de agosto de 2020, del Servicio de Registro Civil e Identificación.
</v>
      </c>
      <c r="G204" s="124" t="str">
        <f>VLOOKUP(A204,BASE.!$A$1:$T$878,7,FALSE)</f>
        <v xml:space="preserve">
Fundación Padre Semería
</v>
      </c>
      <c r="H204" s="124" t="str">
        <f>VLOOKUP(A204,BASE.!$A$1:$T$878,8,FALSE)</f>
        <v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204" s="124" t="str">
        <f>VLOOKUP(A204,BASE.!$A$1:$T$878,9,FALSE)</f>
        <v>Los miembros del Directorio durarán en sus cargos indefinidamente, sin perjuicio de que los titulares de los cargos de Presidente, Vicepresidente, Tesorero y Secretario duarán en sus cargos por tres años, pudiendo ser reelegidos indefinidamente.</v>
      </c>
      <c r="J204" s="124" t="str">
        <f>VLOOKUP(A204,BASE.!$A$1:$T$878,10,FALSE)</f>
        <v>07 de septiembre de 2020, duración indefinida.</v>
      </c>
      <c r="K204" s="124" t="str">
        <f>VLOOKUP(A204,BASE.!$A$1:$T$878,11,FALSE)</f>
        <v xml:space="preserve">Mario Santiago Manríquez Santa Cruz, 
</v>
      </c>
      <c r="L204" s="124" t="str">
        <f>VLOOKUP(A204,BASE.!$A$1:$T$878,12,FALSE)</f>
        <v xml:space="preserve">Avenida Gabriela 02980, La Pintana. 
</v>
      </c>
      <c r="M204" s="124" t="str">
        <f>VLOOKUP(A204,BASE.!$A$1:$T$878,13,FALSE)</f>
        <v>XIII</v>
      </c>
      <c r="N204" s="124" t="str">
        <f>VLOOKUP(A204,BASE.!$A$1:$T$878,14,FALSE)</f>
        <v>La Pintana.</v>
      </c>
      <c r="O204" s="124" t="str">
        <f>VLOOKUP(A204,BASE.!$A$1:$T$878,15,FALSE)</f>
        <v>Telefono 56-2- 23815540</v>
      </c>
      <c r="P204" s="124" t="str">
        <f>VLOOKUP(A204,BASE.!$A$1:$T$878,16,FALSE)</f>
        <v>Http://www.padresemeria.cl</v>
      </c>
      <c r="Q204" s="185">
        <f>VLOOKUP(A204,BASE.!$A$1:$T$878,17,FALSE)</f>
        <v>0</v>
      </c>
      <c r="R204" s="124">
        <f>VLOOKUP(A204,BASE.!$A$1:$T$878,18,FALSE)</f>
        <v>93401</v>
      </c>
      <c r="S204" s="124" t="str">
        <f>VLOOKUP(A204,BASE.!$A$1:$T$878,19,FALSE)</f>
        <v xml:space="preserve">Certificado de Antecedentes Financieros del año 2019 aprobados por el Sub Departamento Supervisión Financiera
</v>
      </c>
      <c r="T204" s="182">
        <f>VLOOKUP(A204,BASE.!$A$1:$T$878,20,FALSE)</f>
        <v>37970</v>
      </c>
      <c r="U204" s="124">
        <v>4425</v>
      </c>
      <c r="V204" s="181">
        <v>16289274</v>
      </c>
      <c r="W204" s="181">
        <v>32317487</v>
      </c>
      <c r="X204" s="183">
        <v>44255</v>
      </c>
      <c r="Y204" s="166" t="s">
        <v>7879</v>
      </c>
      <c r="Z204" s="166" t="s">
        <v>7880</v>
      </c>
      <c r="AA204" s="124" t="s">
        <v>7989</v>
      </c>
    </row>
    <row r="205" spans="1:27" x14ac:dyDescent="0.2">
      <c r="A205" s="124">
        <v>4450</v>
      </c>
      <c r="B205" s="124" t="s">
        <v>8289</v>
      </c>
      <c r="C205" s="185">
        <v>706786007</v>
      </c>
      <c r="D205" s="124" t="str">
        <f>VLOOKUP(A205,BASE.!$A$1:$T$878,4,FALSE)</f>
        <v>Fundación de Derecho Privado</v>
      </c>
      <c r="E205" s="124" t="str">
        <f>VLOOKUP(A205,BASE.!$A$1:$T$878,5,FALSE)</f>
        <v xml:space="preserve">Decreto Supremo Nº 1554, de 2 de septiembre de 1976, del ministerio de Justicia. </v>
      </c>
      <c r="F205" s="124" t="str">
        <f>VLOOKUP(A205,BASE.!$A$1:$T$878,6,FALSE)</f>
        <v xml:space="preserve">Certificado de Vigencia, folio Nº 500355316567, emitido por el SRCeI con fecha 10 de noviembre de 2020.
</v>
      </c>
      <c r="G205" s="124" t="str">
        <f>VLOOKUP(A205,BASE.!$A$1:$T$878,7,FALSE)</f>
        <v>La capacitación y formación integral de personas de escasos recursos, sin costo para ellos y sin discriminación de ninguna especie, a fin de que puedan integrarse al desarrollo del país.</v>
      </c>
      <c r="H205" s="124" t="str">
        <f>VLOOKUP(A205,BASE.!$A$1:$T$878,8,FALSE)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5" s="124" t="str">
        <f>VLOOKUP(A205,BASE.!$A$1:$T$878,9,FALSE)</f>
        <v xml:space="preserve">Los miembros del Directorio permanecerán en sus cargos dos años.
</v>
      </c>
      <c r="J205" s="124" t="str">
        <f>VLOOKUP(A205,BASE.!$A$1:$T$878,10,FALSE)</f>
        <v>Con fecha 20 de diciembre de 2017 se ratifica el Directorio, según consta en el Acta de Sesión Ordinaria de Directorio de dicha fecha, reducida a escritura pública de fecha 04 de enero de 2018, de la 18° Notaría Pública.</v>
      </c>
      <c r="K205" s="124" t="str">
        <f>VLOOKUP(A205,BASE.!$A$1:$T$878,11,FALSE)</f>
        <v xml:space="preserve">Representante Legal:
María Angélica Grez del Canto
</v>
      </c>
      <c r="L205" s="124" t="str">
        <f>VLOOKUP(A205,BASE.!$A$1:$T$878,12,FALSE)</f>
        <v xml:space="preserve">Avenida 11 de septiembre Nº2250, oficina Nº1025, comuna de Providencia, Región Metropolitana.
</v>
      </c>
      <c r="M205" s="124" t="str">
        <f>VLOOKUP(A205,BASE.!$A$1:$T$878,13,FALSE)</f>
        <v>XIII</v>
      </c>
      <c r="N205" s="124" t="str">
        <f>VLOOKUP(A205,BASE.!$A$1:$T$878,14,FALSE)</f>
        <v>Providencia</v>
      </c>
      <c r="O205" s="124">
        <f>VLOOKUP(A205,BASE.!$A$1:$T$878,15,FALSE)</f>
        <v>0</v>
      </c>
      <c r="P205" s="124" t="str">
        <f>VLOOKUP(A205,BASE.!$A$1:$T$878,16,FALSE)</f>
        <v xml:space="preserve"> fundacion@paulajaraquemada.tie.cl</v>
      </c>
      <c r="Q205" s="185">
        <f>VLOOKUP(A205,BASE.!$A$1:$T$878,17,FALSE)</f>
        <v>0</v>
      </c>
      <c r="R205" s="124">
        <f>VLOOKUP(A205,BASE.!$A$1:$T$878,18,FALSE)</f>
        <v>93401</v>
      </c>
      <c r="S205" s="124" t="str">
        <f>VLOOKUP(A205,BASE.!$A$1:$T$878,19,FALSE)</f>
        <v>Se acompaña certificado financiero correspondiente al año 2019,  aprobados por  USUFI</v>
      </c>
      <c r="T205" s="182">
        <f>VLOOKUP(A205,BASE.!$A$1:$T$878,20,FALSE)</f>
        <v>37970</v>
      </c>
      <c r="U205" s="124">
        <v>4450</v>
      </c>
      <c r="V205" s="181">
        <v>9930240</v>
      </c>
      <c r="W205" s="181">
        <v>21548620</v>
      </c>
      <c r="X205" s="183">
        <v>44255</v>
      </c>
      <c r="Y205" s="166" t="s">
        <v>7879</v>
      </c>
      <c r="Z205" s="166" t="s">
        <v>7880</v>
      </c>
      <c r="AA205" s="124" t="s">
        <v>7900</v>
      </c>
    </row>
    <row r="206" spans="1:27" x14ac:dyDescent="0.2">
      <c r="A206" s="124">
        <v>4450</v>
      </c>
      <c r="B206" s="124" t="s">
        <v>8289</v>
      </c>
      <c r="C206" s="185">
        <v>706786007</v>
      </c>
      <c r="D206" s="124" t="str">
        <f>VLOOKUP(A206,BASE.!$A$1:$T$878,4,FALSE)</f>
        <v>Fundación de Derecho Privado</v>
      </c>
      <c r="E206" s="124" t="str">
        <f>VLOOKUP(A206,BASE.!$A$1:$T$878,5,FALSE)</f>
        <v xml:space="preserve">Decreto Supremo Nº 1554, de 2 de septiembre de 1976, del ministerio de Justicia. </v>
      </c>
      <c r="F206" s="124" t="str">
        <f>VLOOKUP(A206,BASE.!$A$1:$T$878,6,FALSE)</f>
        <v xml:space="preserve">Certificado de Vigencia, folio Nº 500355316567, emitido por el SRCeI con fecha 10 de noviembre de 2020.
</v>
      </c>
      <c r="G206" s="124" t="str">
        <f>VLOOKUP(A206,BASE.!$A$1:$T$878,7,FALSE)</f>
        <v>La capacitación y formación integral de personas de escasos recursos, sin costo para ellos y sin discriminación de ninguna especie, a fin de que puedan integrarse al desarrollo del país.</v>
      </c>
      <c r="H206" s="124" t="str">
        <f>VLOOKUP(A206,BASE.!$A$1:$T$878,8,FALSE)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6" s="124" t="str">
        <f>VLOOKUP(A206,BASE.!$A$1:$T$878,9,FALSE)</f>
        <v xml:space="preserve">Los miembros del Directorio permanecerán en sus cargos dos años.
</v>
      </c>
      <c r="J206" s="124" t="str">
        <f>VLOOKUP(A206,BASE.!$A$1:$T$878,10,FALSE)</f>
        <v>Con fecha 20 de diciembre de 2017 se ratifica el Directorio, según consta en el Acta de Sesión Ordinaria de Directorio de dicha fecha, reducida a escritura pública de fecha 04 de enero de 2018, de la 18° Notaría Pública.</v>
      </c>
      <c r="K206" s="124" t="str">
        <f>VLOOKUP(A206,BASE.!$A$1:$T$878,11,FALSE)</f>
        <v xml:space="preserve">Representante Legal:
María Angélica Grez del Canto
</v>
      </c>
      <c r="L206" s="124" t="str">
        <f>VLOOKUP(A206,BASE.!$A$1:$T$878,12,FALSE)</f>
        <v xml:space="preserve">Avenida 11 de septiembre Nº2250, oficina Nº1025, comuna de Providencia, Región Metropolitana.
</v>
      </c>
      <c r="M206" s="124" t="str">
        <f>VLOOKUP(A206,BASE.!$A$1:$T$878,13,FALSE)</f>
        <v>XIII</v>
      </c>
      <c r="N206" s="124" t="str">
        <f>VLOOKUP(A206,BASE.!$A$1:$T$878,14,FALSE)</f>
        <v>Providencia</v>
      </c>
      <c r="O206" s="124">
        <f>VLOOKUP(A206,BASE.!$A$1:$T$878,15,FALSE)</f>
        <v>0</v>
      </c>
      <c r="P206" s="124" t="str">
        <f>VLOOKUP(A206,BASE.!$A$1:$T$878,16,FALSE)</f>
        <v xml:space="preserve"> fundacion@paulajaraquemada.tie.cl</v>
      </c>
      <c r="Q206" s="185">
        <f>VLOOKUP(A206,BASE.!$A$1:$T$878,17,FALSE)</f>
        <v>0</v>
      </c>
      <c r="R206" s="124">
        <f>VLOOKUP(A206,BASE.!$A$1:$T$878,18,FALSE)</f>
        <v>93401</v>
      </c>
      <c r="S206" s="124" t="str">
        <f>VLOOKUP(A206,BASE.!$A$1:$T$878,19,FALSE)</f>
        <v>Se acompaña certificado financiero correspondiente al año 2019,  aprobados por  USUFI</v>
      </c>
      <c r="T206" s="182">
        <f>VLOOKUP(A206,BASE.!$A$1:$T$878,20,FALSE)</f>
        <v>37970</v>
      </c>
      <c r="U206" s="124">
        <v>4450</v>
      </c>
      <c r="V206" s="181">
        <v>8401914</v>
      </c>
      <c r="W206" s="181">
        <v>16361622</v>
      </c>
      <c r="X206" s="183">
        <v>44255</v>
      </c>
      <c r="Y206" s="166" t="s">
        <v>7879</v>
      </c>
      <c r="Z206" s="166" t="s">
        <v>7880</v>
      </c>
      <c r="AA206" s="124" t="s">
        <v>7962</v>
      </c>
    </row>
    <row r="207" spans="1:27" x14ac:dyDescent="0.2">
      <c r="A207" s="124">
        <v>4450</v>
      </c>
      <c r="B207" s="124" t="s">
        <v>8289</v>
      </c>
      <c r="C207" s="185">
        <v>706786007</v>
      </c>
      <c r="D207" s="124" t="str">
        <f>VLOOKUP(A207,BASE.!$A$1:$T$878,4,FALSE)</f>
        <v>Fundación de Derecho Privado</v>
      </c>
      <c r="E207" s="124" t="str">
        <f>VLOOKUP(A207,BASE.!$A$1:$T$878,5,FALSE)</f>
        <v xml:space="preserve">Decreto Supremo Nº 1554, de 2 de septiembre de 1976, del ministerio de Justicia. </v>
      </c>
      <c r="F207" s="124" t="str">
        <f>VLOOKUP(A207,BASE.!$A$1:$T$878,6,FALSE)</f>
        <v xml:space="preserve">Certificado de Vigencia, folio Nº 500355316567, emitido por el SRCeI con fecha 10 de noviembre de 2020.
</v>
      </c>
      <c r="G207" s="124" t="str">
        <f>VLOOKUP(A207,BASE.!$A$1:$T$878,7,FALSE)</f>
        <v>La capacitación y formación integral de personas de escasos recursos, sin costo para ellos y sin discriminación de ninguna especie, a fin de que puedan integrarse al desarrollo del país.</v>
      </c>
      <c r="H207" s="124" t="str">
        <f>VLOOKUP(A207,BASE.!$A$1:$T$878,8,FALSE)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7" s="124" t="str">
        <f>VLOOKUP(A207,BASE.!$A$1:$T$878,9,FALSE)</f>
        <v xml:space="preserve">Los miembros del Directorio permanecerán en sus cargos dos años.
</v>
      </c>
      <c r="J207" s="124" t="str">
        <f>VLOOKUP(A207,BASE.!$A$1:$T$878,10,FALSE)</f>
        <v>Con fecha 20 de diciembre de 2017 se ratifica el Directorio, según consta en el Acta de Sesión Ordinaria de Directorio de dicha fecha, reducida a escritura pública de fecha 04 de enero de 2018, de la 18° Notaría Pública.</v>
      </c>
      <c r="K207" s="124" t="str">
        <f>VLOOKUP(A207,BASE.!$A$1:$T$878,11,FALSE)</f>
        <v xml:space="preserve">Representante Legal:
María Angélica Grez del Canto
</v>
      </c>
      <c r="L207" s="124" t="str">
        <f>VLOOKUP(A207,BASE.!$A$1:$T$878,12,FALSE)</f>
        <v xml:space="preserve">Avenida 11 de septiembre Nº2250, oficina Nº1025, comuna de Providencia, Región Metropolitana.
</v>
      </c>
      <c r="M207" s="124" t="str">
        <f>VLOOKUP(A207,BASE.!$A$1:$T$878,13,FALSE)</f>
        <v>XIII</v>
      </c>
      <c r="N207" s="124" t="str">
        <f>VLOOKUP(A207,BASE.!$A$1:$T$878,14,FALSE)</f>
        <v>Providencia</v>
      </c>
      <c r="O207" s="124">
        <f>VLOOKUP(A207,BASE.!$A$1:$T$878,15,FALSE)</f>
        <v>0</v>
      </c>
      <c r="P207" s="124" t="str">
        <f>VLOOKUP(A207,BASE.!$A$1:$T$878,16,FALSE)</f>
        <v xml:space="preserve"> fundacion@paulajaraquemada.tie.cl</v>
      </c>
      <c r="Q207" s="185">
        <f>VLOOKUP(A207,BASE.!$A$1:$T$878,17,FALSE)</f>
        <v>0</v>
      </c>
      <c r="R207" s="124">
        <f>VLOOKUP(A207,BASE.!$A$1:$T$878,18,FALSE)</f>
        <v>93401</v>
      </c>
      <c r="S207" s="124" t="str">
        <f>VLOOKUP(A207,BASE.!$A$1:$T$878,19,FALSE)</f>
        <v>Se acompaña certificado financiero correspondiente al año 2019,  aprobados por  USUFI</v>
      </c>
      <c r="T207" s="182">
        <f>VLOOKUP(A207,BASE.!$A$1:$T$878,20,FALSE)</f>
        <v>37970</v>
      </c>
      <c r="U207" s="124">
        <v>4450</v>
      </c>
      <c r="V207" s="181">
        <v>6206400</v>
      </c>
      <c r="W207" s="181">
        <v>12412800</v>
      </c>
      <c r="X207" s="183">
        <v>44255</v>
      </c>
      <c r="Y207" s="166" t="s">
        <v>7879</v>
      </c>
      <c r="Z207" s="166" t="s">
        <v>7880</v>
      </c>
      <c r="AA207" s="124" t="s">
        <v>7884</v>
      </c>
    </row>
    <row r="208" spans="1:27" x14ac:dyDescent="0.2">
      <c r="A208" s="124">
        <v>4450</v>
      </c>
      <c r="B208" s="124" t="s">
        <v>8289</v>
      </c>
      <c r="C208" s="185">
        <v>706786007</v>
      </c>
      <c r="D208" s="124" t="str">
        <f>VLOOKUP(A208,BASE.!$A$1:$T$878,4,FALSE)</f>
        <v>Fundación de Derecho Privado</v>
      </c>
      <c r="E208" s="124" t="str">
        <f>VLOOKUP(A208,BASE.!$A$1:$T$878,5,FALSE)</f>
        <v xml:space="preserve">Decreto Supremo Nº 1554, de 2 de septiembre de 1976, del ministerio de Justicia. </v>
      </c>
      <c r="F208" s="124" t="str">
        <f>VLOOKUP(A208,BASE.!$A$1:$T$878,6,FALSE)</f>
        <v xml:space="preserve">Certificado de Vigencia, folio Nº 500355316567, emitido por el SRCeI con fecha 10 de noviembre de 2020.
</v>
      </c>
      <c r="G208" s="124" t="str">
        <f>VLOOKUP(A208,BASE.!$A$1:$T$878,7,FALSE)</f>
        <v>La capacitación y formación integral de personas de escasos recursos, sin costo para ellos y sin discriminación de ninguna especie, a fin de que puedan integrarse al desarrollo del país.</v>
      </c>
      <c r="H208" s="124" t="str">
        <f>VLOOKUP(A208,BASE.!$A$1:$T$878,8,FALSE)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8" s="124" t="str">
        <f>VLOOKUP(A208,BASE.!$A$1:$T$878,9,FALSE)</f>
        <v xml:space="preserve">Los miembros del Directorio permanecerán en sus cargos dos años.
</v>
      </c>
      <c r="J208" s="124" t="str">
        <f>VLOOKUP(A208,BASE.!$A$1:$T$878,10,FALSE)</f>
        <v>Con fecha 20 de diciembre de 2017 se ratifica el Directorio, según consta en el Acta de Sesión Ordinaria de Directorio de dicha fecha, reducida a escritura pública de fecha 04 de enero de 2018, de la 18° Notaría Pública.</v>
      </c>
      <c r="K208" s="124" t="str">
        <f>VLOOKUP(A208,BASE.!$A$1:$T$878,11,FALSE)</f>
        <v xml:space="preserve">Representante Legal:
María Angélica Grez del Canto
</v>
      </c>
      <c r="L208" s="124" t="str">
        <f>VLOOKUP(A208,BASE.!$A$1:$T$878,12,FALSE)</f>
        <v xml:space="preserve">Avenida 11 de septiembre Nº2250, oficina Nº1025, comuna de Providencia, Región Metropolitana.
</v>
      </c>
      <c r="M208" s="124" t="str">
        <f>VLOOKUP(A208,BASE.!$A$1:$T$878,13,FALSE)</f>
        <v>XIII</v>
      </c>
      <c r="N208" s="124" t="str">
        <f>VLOOKUP(A208,BASE.!$A$1:$T$878,14,FALSE)</f>
        <v>Providencia</v>
      </c>
      <c r="O208" s="124">
        <f>VLOOKUP(A208,BASE.!$A$1:$T$878,15,FALSE)</f>
        <v>0</v>
      </c>
      <c r="P208" s="124" t="str">
        <f>VLOOKUP(A208,BASE.!$A$1:$T$878,16,FALSE)</f>
        <v xml:space="preserve"> fundacion@paulajaraquemada.tie.cl</v>
      </c>
      <c r="Q208" s="185">
        <f>VLOOKUP(A208,BASE.!$A$1:$T$878,17,FALSE)</f>
        <v>0</v>
      </c>
      <c r="R208" s="124">
        <f>VLOOKUP(A208,BASE.!$A$1:$T$878,18,FALSE)</f>
        <v>93401</v>
      </c>
      <c r="S208" s="124" t="str">
        <f>VLOOKUP(A208,BASE.!$A$1:$T$878,19,FALSE)</f>
        <v>Se acompaña certificado financiero correspondiente al año 2019,  aprobados por  USUFI</v>
      </c>
      <c r="T208" s="182">
        <f>VLOOKUP(A208,BASE.!$A$1:$T$878,20,FALSE)</f>
        <v>37970</v>
      </c>
      <c r="U208" s="124">
        <v>4450</v>
      </c>
      <c r="V208" s="181">
        <v>7075296</v>
      </c>
      <c r="W208" s="181">
        <v>19810829</v>
      </c>
      <c r="X208" s="183">
        <v>44255</v>
      </c>
      <c r="Y208" s="166" t="s">
        <v>7879</v>
      </c>
      <c r="Z208" s="166" t="s">
        <v>7880</v>
      </c>
      <c r="AA208" s="124" t="s">
        <v>7909</v>
      </c>
    </row>
    <row r="209" spans="1:27" x14ac:dyDescent="0.2">
      <c r="A209" s="124">
        <v>4450</v>
      </c>
      <c r="B209" s="124" t="s">
        <v>8289</v>
      </c>
      <c r="C209" s="185">
        <v>706786007</v>
      </c>
      <c r="D209" s="124" t="str">
        <f>VLOOKUP(A209,BASE.!$A$1:$T$878,4,FALSE)</f>
        <v>Fundación de Derecho Privado</v>
      </c>
      <c r="E209" s="124" t="str">
        <f>VLOOKUP(A209,BASE.!$A$1:$T$878,5,FALSE)</f>
        <v xml:space="preserve">Decreto Supremo Nº 1554, de 2 de septiembre de 1976, del ministerio de Justicia. </v>
      </c>
      <c r="F209" s="124" t="str">
        <f>VLOOKUP(A209,BASE.!$A$1:$T$878,6,FALSE)</f>
        <v xml:space="preserve">Certificado de Vigencia, folio Nº 500355316567, emitido por el SRCeI con fecha 10 de noviembre de 2020.
</v>
      </c>
      <c r="G209" s="124" t="str">
        <f>VLOOKUP(A209,BASE.!$A$1:$T$878,7,FALSE)</f>
        <v>La capacitación y formación integral de personas de escasos recursos, sin costo para ellos y sin discriminación de ninguna especie, a fin de que puedan integrarse al desarrollo del país.</v>
      </c>
      <c r="H209" s="124" t="str">
        <f>VLOOKUP(A209,BASE.!$A$1:$T$878,8,FALSE)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9" s="124" t="str">
        <f>VLOOKUP(A209,BASE.!$A$1:$T$878,9,FALSE)</f>
        <v xml:space="preserve">Los miembros del Directorio permanecerán en sus cargos dos años.
</v>
      </c>
      <c r="J209" s="124" t="str">
        <f>VLOOKUP(A209,BASE.!$A$1:$T$878,10,FALSE)</f>
        <v>Con fecha 20 de diciembre de 2017 se ratifica el Directorio, según consta en el Acta de Sesión Ordinaria de Directorio de dicha fecha, reducida a escritura pública de fecha 04 de enero de 2018, de la 18° Notaría Pública.</v>
      </c>
      <c r="K209" s="124" t="str">
        <f>VLOOKUP(A209,BASE.!$A$1:$T$878,11,FALSE)</f>
        <v xml:space="preserve">Representante Legal:
María Angélica Grez del Canto
</v>
      </c>
      <c r="L209" s="124" t="str">
        <f>VLOOKUP(A209,BASE.!$A$1:$T$878,12,FALSE)</f>
        <v xml:space="preserve">Avenida 11 de septiembre Nº2250, oficina Nº1025, comuna de Providencia, Región Metropolitana.
</v>
      </c>
      <c r="M209" s="124" t="str">
        <f>VLOOKUP(A209,BASE.!$A$1:$T$878,13,FALSE)</f>
        <v>XIII</v>
      </c>
      <c r="N209" s="124" t="str">
        <f>VLOOKUP(A209,BASE.!$A$1:$T$878,14,FALSE)</f>
        <v>Providencia</v>
      </c>
      <c r="O209" s="124">
        <f>VLOOKUP(A209,BASE.!$A$1:$T$878,15,FALSE)</f>
        <v>0</v>
      </c>
      <c r="P209" s="124" t="str">
        <f>VLOOKUP(A209,BASE.!$A$1:$T$878,16,FALSE)</f>
        <v xml:space="preserve"> fundacion@paulajaraquemada.tie.cl</v>
      </c>
      <c r="Q209" s="185">
        <f>VLOOKUP(A209,BASE.!$A$1:$T$878,17,FALSE)</f>
        <v>0</v>
      </c>
      <c r="R209" s="124">
        <f>VLOOKUP(A209,BASE.!$A$1:$T$878,18,FALSE)</f>
        <v>93401</v>
      </c>
      <c r="S209" s="124" t="str">
        <f>VLOOKUP(A209,BASE.!$A$1:$T$878,19,FALSE)</f>
        <v>Se acompaña certificado financiero correspondiente al año 2019,  aprobados por  USUFI</v>
      </c>
      <c r="T209" s="182">
        <f>VLOOKUP(A209,BASE.!$A$1:$T$878,20,FALSE)</f>
        <v>37970</v>
      </c>
      <c r="U209" s="124">
        <v>4450</v>
      </c>
      <c r="V209" s="181">
        <v>8048149</v>
      </c>
      <c r="W209" s="181">
        <v>16184739</v>
      </c>
      <c r="X209" s="183">
        <v>44255</v>
      </c>
      <c r="Y209" s="166" t="s">
        <v>7879</v>
      </c>
      <c r="Z209" s="166" t="s">
        <v>7880</v>
      </c>
      <c r="AA209" s="124" t="s">
        <v>7990</v>
      </c>
    </row>
    <row r="210" spans="1:27" x14ac:dyDescent="0.2">
      <c r="A210" s="124">
        <v>4450</v>
      </c>
      <c r="B210" s="124" t="s">
        <v>8289</v>
      </c>
      <c r="C210" s="185">
        <v>706786007</v>
      </c>
      <c r="D210" s="124" t="str">
        <f>VLOOKUP(A210,BASE.!$A$1:$T$878,4,FALSE)</f>
        <v>Fundación de Derecho Privado</v>
      </c>
      <c r="E210" s="124" t="str">
        <f>VLOOKUP(A210,BASE.!$A$1:$T$878,5,FALSE)</f>
        <v xml:space="preserve">Decreto Supremo Nº 1554, de 2 de septiembre de 1976, del ministerio de Justicia. </v>
      </c>
      <c r="F210" s="124" t="str">
        <f>VLOOKUP(A210,BASE.!$A$1:$T$878,6,FALSE)</f>
        <v xml:space="preserve">Certificado de Vigencia, folio Nº 500355316567, emitido por el SRCeI con fecha 10 de noviembre de 2020.
</v>
      </c>
      <c r="G210" s="124" t="str">
        <f>VLOOKUP(A210,BASE.!$A$1:$T$878,7,FALSE)</f>
        <v>La capacitación y formación integral de personas de escasos recursos, sin costo para ellos y sin discriminación de ninguna especie, a fin de que puedan integrarse al desarrollo del país.</v>
      </c>
      <c r="H210" s="124" t="str">
        <f>VLOOKUP(A210,BASE.!$A$1:$T$878,8,FALSE)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0" s="124" t="str">
        <f>VLOOKUP(A210,BASE.!$A$1:$T$878,9,FALSE)</f>
        <v xml:space="preserve">Los miembros del Directorio permanecerán en sus cargos dos años.
</v>
      </c>
      <c r="J210" s="124" t="str">
        <f>VLOOKUP(A210,BASE.!$A$1:$T$878,10,FALSE)</f>
        <v>Con fecha 20 de diciembre de 2017 se ratifica el Directorio, según consta en el Acta de Sesión Ordinaria de Directorio de dicha fecha, reducida a escritura pública de fecha 04 de enero de 2018, de la 18° Notaría Pública.</v>
      </c>
      <c r="K210" s="124" t="str">
        <f>VLOOKUP(A210,BASE.!$A$1:$T$878,11,FALSE)</f>
        <v xml:space="preserve">Representante Legal:
María Angélica Grez del Canto
</v>
      </c>
      <c r="L210" s="124" t="str">
        <f>VLOOKUP(A210,BASE.!$A$1:$T$878,12,FALSE)</f>
        <v xml:space="preserve">Avenida 11 de septiembre Nº2250, oficina Nº1025, comuna de Providencia, Región Metropolitana.
</v>
      </c>
      <c r="M210" s="124" t="str">
        <f>VLOOKUP(A210,BASE.!$A$1:$T$878,13,FALSE)</f>
        <v>XIII</v>
      </c>
      <c r="N210" s="124" t="str">
        <f>VLOOKUP(A210,BASE.!$A$1:$T$878,14,FALSE)</f>
        <v>Providencia</v>
      </c>
      <c r="O210" s="124">
        <f>VLOOKUP(A210,BASE.!$A$1:$T$878,15,FALSE)</f>
        <v>0</v>
      </c>
      <c r="P210" s="124" t="str">
        <f>VLOOKUP(A210,BASE.!$A$1:$T$878,16,FALSE)</f>
        <v xml:space="preserve"> fundacion@paulajaraquemada.tie.cl</v>
      </c>
      <c r="Q210" s="185">
        <f>VLOOKUP(A210,BASE.!$A$1:$T$878,17,FALSE)</f>
        <v>0</v>
      </c>
      <c r="R210" s="124">
        <f>VLOOKUP(A210,BASE.!$A$1:$T$878,18,FALSE)</f>
        <v>93401</v>
      </c>
      <c r="S210" s="124" t="str">
        <f>VLOOKUP(A210,BASE.!$A$1:$T$878,19,FALSE)</f>
        <v>Se acompaña certificado financiero correspondiente al año 2019,  aprobados por  USUFI</v>
      </c>
      <c r="T210" s="182">
        <f>VLOOKUP(A210,BASE.!$A$1:$T$878,20,FALSE)</f>
        <v>37970</v>
      </c>
      <c r="U210" s="124">
        <v>4450</v>
      </c>
      <c r="V210" s="181">
        <v>7944192</v>
      </c>
      <c r="W210" s="181">
        <v>15888384</v>
      </c>
      <c r="X210" s="183">
        <v>44255</v>
      </c>
      <c r="Y210" s="166" t="s">
        <v>7879</v>
      </c>
      <c r="Z210" s="166" t="s">
        <v>7880</v>
      </c>
      <c r="AA210" s="124" t="s">
        <v>187</v>
      </c>
    </row>
    <row r="211" spans="1:27" x14ac:dyDescent="0.2">
      <c r="A211" s="124">
        <v>4450</v>
      </c>
      <c r="B211" s="124" t="s">
        <v>8289</v>
      </c>
      <c r="C211" s="185">
        <v>706786007</v>
      </c>
      <c r="D211" s="124" t="str">
        <f>VLOOKUP(A211,BASE.!$A$1:$T$878,4,FALSE)</f>
        <v>Fundación de Derecho Privado</v>
      </c>
      <c r="E211" s="124" t="str">
        <f>VLOOKUP(A211,BASE.!$A$1:$T$878,5,FALSE)</f>
        <v xml:space="preserve">Decreto Supremo Nº 1554, de 2 de septiembre de 1976, del ministerio de Justicia. </v>
      </c>
      <c r="F211" s="124" t="str">
        <f>VLOOKUP(A211,BASE.!$A$1:$T$878,6,FALSE)</f>
        <v xml:space="preserve">Certificado de Vigencia, folio Nº 500355316567, emitido por el SRCeI con fecha 10 de noviembre de 2020.
</v>
      </c>
      <c r="G211" s="124" t="str">
        <f>VLOOKUP(A211,BASE.!$A$1:$T$878,7,FALSE)</f>
        <v>La capacitación y formación integral de personas de escasos recursos, sin costo para ellos y sin discriminación de ninguna especie, a fin de que puedan integrarse al desarrollo del país.</v>
      </c>
      <c r="H211" s="124" t="str">
        <f>VLOOKUP(A211,BASE.!$A$1:$T$878,8,FALSE)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1" s="124" t="str">
        <f>VLOOKUP(A211,BASE.!$A$1:$T$878,9,FALSE)</f>
        <v xml:space="preserve">Los miembros del Directorio permanecerán en sus cargos dos años.
</v>
      </c>
      <c r="J211" s="124" t="str">
        <f>VLOOKUP(A211,BASE.!$A$1:$T$878,10,FALSE)</f>
        <v>Con fecha 20 de diciembre de 2017 se ratifica el Directorio, según consta en el Acta de Sesión Ordinaria de Directorio de dicha fecha, reducida a escritura pública de fecha 04 de enero de 2018, de la 18° Notaría Pública.</v>
      </c>
      <c r="K211" s="124" t="str">
        <f>VLOOKUP(A211,BASE.!$A$1:$T$878,11,FALSE)</f>
        <v xml:space="preserve">Representante Legal:
María Angélica Grez del Canto
</v>
      </c>
      <c r="L211" s="124" t="str">
        <f>VLOOKUP(A211,BASE.!$A$1:$T$878,12,FALSE)</f>
        <v xml:space="preserve">Avenida 11 de septiembre Nº2250, oficina Nº1025, comuna de Providencia, Región Metropolitana.
</v>
      </c>
      <c r="M211" s="124" t="str">
        <f>VLOOKUP(A211,BASE.!$A$1:$T$878,13,FALSE)</f>
        <v>XIII</v>
      </c>
      <c r="N211" s="124" t="str">
        <f>VLOOKUP(A211,BASE.!$A$1:$T$878,14,FALSE)</f>
        <v>Providencia</v>
      </c>
      <c r="O211" s="124">
        <f>VLOOKUP(A211,BASE.!$A$1:$T$878,15,FALSE)</f>
        <v>0</v>
      </c>
      <c r="P211" s="124" t="str">
        <f>VLOOKUP(A211,BASE.!$A$1:$T$878,16,FALSE)</f>
        <v xml:space="preserve"> fundacion@paulajaraquemada.tie.cl</v>
      </c>
      <c r="Q211" s="185">
        <f>VLOOKUP(A211,BASE.!$A$1:$T$878,17,FALSE)</f>
        <v>0</v>
      </c>
      <c r="R211" s="124">
        <f>VLOOKUP(A211,BASE.!$A$1:$T$878,18,FALSE)</f>
        <v>93401</v>
      </c>
      <c r="S211" s="124" t="str">
        <f>VLOOKUP(A211,BASE.!$A$1:$T$878,19,FALSE)</f>
        <v>Se acompaña certificado financiero correspondiente al año 2019,  aprobados por  USUFI</v>
      </c>
      <c r="T211" s="182">
        <f>VLOOKUP(A211,BASE.!$A$1:$T$878,20,FALSE)</f>
        <v>37970</v>
      </c>
      <c r="U211" s="124">
        <v>4450</v>
      </c>
      <c r="V211" s="181">
        <v>7944192</v>
      </c>
      <c r="W211" s="181">
        <v>15888384</v>
      </c>
      <c r="X211" s="183">
        <v>44255</v>
      </c>
      <c r="Y211" s="166" t="s">
        <v>7879</v>
      </c>
      <c r="Z211" s="166" t="s">
        <v>7880</v>
      </c>
      <c r="AA211" s="124" t="s">
        <v>7991</v>
      </c>
    </row>
    <row r="212" spans="1:27" x14ac:dyDescent="0.2">
      <c r="A212" s="124">
        <v>4450</v>
      </c>
      <c r="B212" s="124" t="s">
        <v>8289</v>
      </c>
      <c r="C212" s="185">
        <v>706786007</v>
      </c>
      <c r="D212" s="124" t="str">
        <f>VLOOKUP(A212,BASE.!$A$1:$T$878,4,FALSE)</f>
        <v>Fundación de Derecho Privado</v>
      </c>
      <c r="E212" s="124" t="str">
        <f>VLOOKUP(A212,BASE.!$A$1:$T$878,5,FALSE)</f>
        <v xml:space="preserve">Decreto Supremo Nº 1554, de 2 de septiembre de 1976, del ministerio de Justicia. </v>
      </c>
      <c r="F212" s="124" t="str">
        <f>VLOOKUP(A212,BASE.!$A$1:$T$878,6,FALSE)</f>
        <v xml:space="preserve">Certificado de Vigencia, folio Nº 500355316567, emitido por el SRCeI con fecha 10 de noviembre de 2020.
</v>
      </c>
      <c r="G212" s="124" t="str">
        <f>VLOOKUP(A212,BASE.!$A$1:$T$878,7,FALSE)</f>
        <v>La capacitación y formación integral de personas de escasos recursos, sin costo para ellos y sin discriminación de ninguna especie, a fin de que puedan integrarse al desarrollo del país.</v>
      </c>
      <c r="H212" s="124" t="str">
        <f>VLOOKUP(A212,BASE.!$A$1:$T$878,8,FALSE)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2" s="124" t="str">
        <f>VLOOKUP(A212,BASE.!$A$1:$T$878,9,FALSE)</f>
        <v xml:space="preserve">Los miembros del Directorio permanecerán en sus cargos dos años.
</v>
      </c>
      <c r="J212" s="124" t="str">
        <f>VLOOKUP(A212,BASE.!$A$1:$T$878,10,FALSE)</f>
        <v>Con fecha 20 de diciembre de 2017 se ratifica el Directorio, según consta en el Acta de Sesión Ordinaria de Directorio de dicha fecha, reducida a escritura pública de fecha 04 de enero de 2018, de la 18° Notaría Pública.</v>
      </c>
      <c r="K212" s="124" t="str">
        <f>VLOOKUP(A212,BASE.!$A$1:$T$878,11,FALSE)</f>
        <v xml:space="preserve">Representante Legal:
María Angélica Grez del Canto
</v>
      </c>
      <c r="L212" s="124" t="str">
        <f>VLOOKUP(A212,BASE.!$A$1:$T$878,12,FALSE)</f>
        <v xml:space="preserve">Avenida 11 de septiembre Nº2250, oficina Nº1025, comuna de Providencia, Región Metropolitana.
</v>
      </c>
      <c r="M212" s="124" t="str">
        <f>VLOOKUP(A212,BASE.!$A$1:$T$878,13,FALSE)</f>
        <v>XIII</v>
      </c>
      <c r="N212" s="124" t="str">
        <f>VLOOKUP(A212,BASE.!$A$1:$T$878,14,FALSE)</f>
        <v>Providencia</v>
      </c>
      <c r="O212" s="124">
        <f>VLOOKUP(A212,BASE.!$A$1:$T$878,15,FALSE)</f>
        <v>0</v>
      </c>
      <c r="P212" s="124" t="str">
        <f>VLOOKUP(A212,BASE.!$A$1:$T$878,16,FALSE)</f>
        <v xml:space="preserve"> fundacion@paulajaraquemada.tie.cl</v>
      </c>
      <c r="Q212" s="185">
        <f>VLOOKUP(A212,BASE.!$A$1:$T$878,17,FALSE)</f>
        <v>0</v>
      </c>
      <c r="R212" s="124">
        <f>VLOOKUP(A212,BASE.!$A$1:$T$878,18,FALSE)</f>
        <v>93401</v>
      </c>
      <c r="S212" s="124" t="str">
        <f>VLOOKUP(A212,BASE.!$A$1:$T$878,19,FALSE)</f>
        <v>Se acompaña certificado financiero correspondiente al año 2019,  aprobados por  USUFI</v>
      </c>
      <c r="T212" s="182">
        <f>VLOOKUP(A212,BASE.!$A$1:$T$878,20,FALSE)</f>
        <v>37970</v>
      </c>
      <c r="U212" s="124">
        <v>4450</v>
      </c>
      <c r="V212" s="181">
        <v>5353020</v>
      </c>
      <c r="W212" s="181">
        <v>10007820</v>
      </c>
      <c r="X212" s="183">
        <v>44255</v>
      </c>
      <c r="Y212" s="166" t="s">
        <v>7879</v>
      </c>
      <c r="Z212" s="166" t="s">
        <v>7880</v>
      </c>
      <c r="AA212" s="124" t="s">
        <v>7992</v>
      </c>
    </row>
    <row r="213" spans="1:27" x14ac:dyDescent="0.2">
      <c r="A213" s="124">
        <v>4450</v>
      </c>
      <c r="B213" s="124" t="s">
        <v>8289</v>
      </c>
      <c r="C213" s="185">
        <v>706786007</v>
      </c>
      <c r="D213" s="124" t="str">
        <f>VLOOKUP(A213,BASE.!$A$1:$T$878,4,FALSE)</f>
        <v>Fundación de Derecho Privado</v>
      </c>
      <c r="E213" s="124" t="str">
        <f>VLOOKUP(A213,BASE.!$A$1:$T$878,5,FALSE)</f>
        <v xml:space="preserve">Decreto Supremo Nº 1554, de 2 de septiembre de 1976, del ministerio de Justicia. </v>
      </c>
      <c r="F213" s="124" t="str">
        <f>VLOOKUP(A213,BASE.!$A$1:$T$878,6,FALSE)</f>
        <v xml:space="preserve">Certificado de Vigencia, folio Nº 500355316567, emitido por el SRCeI con fecha 10 de noviembre de 2020.
</v>
      </c>
      <c r="G213" s="124" t="str">
        <f>VLOOKUP(A213,BASE.!$A$1:$T$878,7,FALSE)</f>
        <v>La capacitación y formación integral de personas de escasos recursos, sin costo para ellos y sin discriminación de ninguna especie, a fin de que puedan integrarse al desarrollo del país.</v>
      </c>
      <c r="H213" s="124" t="str">
        <f>VLOOKUP(A213,BASE.!$A$1:$T$878,8,FALSE)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3" s="124" t="str">
        <f>VLOOKUP(A213,BASE.!$A$1:$T$878,9,FALSE)</f>
        <v xml:space="preserve">Los miembros del Directorio permanecerán en sus cargos dos años.
</v>
      </c>
      <c r="J213" s="124" t="str">
        <f>VLOOKUP(A213,BASE.!$A$1:$T$878,10,FALSE)</f>
        <v>Con fecha 20 de diciembre de 2017 se ratifica el Directorio, según consta en el Acta de Sesión Ordinaria de Directorio de dicha fecha, reducida a escritura pública de fecha 04 de enero de 2018, de la 18° Notaría Pública.</v>
      </c>
      <c r="K213" s="124" t="str">
        <f>VLOOKUP(A213,BASE.!$A$1:$T$878,11,FALSE)</f>
        <v xml:space="preserve">Representante Legal:
María Angélica Grez del Canto
</v>
      </c>
      <c r="L213" s="124" t="str">
        <f>VLOOKUP(A213,BASE.!$A$1:$T$878,12,FALSE)</f>
        <v xml:space="preserve">Avenida 11 de septiembre Nº2250, oficina Nº1025, comuna de Providencia, Región Metropolitana.
</v>
      </c>
      <c r="M213" s="124" t="str">
        <f>VLOOKUP(A213,BASE.!$A$1:$T$878,13,FALSE)</f>
        <v>XIII</v>
      </c>
      <c r="N213" s="124" t="str">
        <f>VLOOKUP(A213,BASE.!$A$1:$T$878,14,FALSE)</f>
        <v>Providencia</v>
      </c>
      <c r="O213" s="124">
        <f>VLOOKUP(A213,BASE.!$A$1:$T$878,15,FALSE)</f>
        <v>0</v>
      </c>
      <c r="P213" s="124" t="str">
        <f>VLOOKUP(A213,BASE.!$A$1:$T$878,16,FALSE)</f>
        <v xml:space="preserve"> fundacion@paulajaraquemada.tie.cl</v>
      </c>
      <c r="Q213" s="185">
        <f>VLOOKUP(A213,BASE.!$A$1:$T$878,17,FALSE)</f>
        <v>0</v>
      </c>
      <c r="R213" s="124">
        <f>VLOOKUP(A213,BASE.!$A$1:$T$878,18,FALSE)</f>
        <v>93401</v>
      </c>
      <c r="S213" s="124" t="str">
        <f>VLOOKUP(A213,BASE.!$A$1:$T$878,19,FALSE)</f>
        <v>Se acompaña certificado financiero correspondiente al año 2019,  aprobados por  USUFI</v>
      </c>
      <c r="T213" s="182">
        <f>VLOOKUP(A213,BASE.!$A$1:$T$878,20,FALSE)</f>
        <v>37970</v>
      </c>
      <c r="U213" s="124">
        <v>4450</v>
      </c>
      <c r="V213" s="181">
        <v>18619200</v>
      </c>
      <c r="W213" s="181">
        <v>45306720</v>
      </c>
      <c r="X213" s="183">
        <v>44255</v>
      </c>
      <c r="Y213" s="166" t="s">
        <v>7879</v>
      </c>
      <c r="Z213" s="166" t="s">
        <v>7880</v>
      </c>
      <c r="AA213" s="124" t="s">
        <v>7993</v>
      </c>
    </row>
    <row r="214" spans="1:27" x14ac:dyDescent="0.2">
      <c r="A214" s="124">
        <v>4450</v>
      </c>
      <c r="B214" s="124" t="s">
        <v>8289</v>
      </c>
      <c r="C214" s="185">
        <v>706786007</v>
      </c>
      <c r="D214" s="124" t="str">
        <f>VLOOKUP(A214,BASE.!$A$1:$T$878,4,FALSE)</f>
        <v>Fundación de Derecho Privado</v>
      </c>
      <c r="E214" s="124" t="str">
        <f>VLOOKUP(A214,BASE.!$A$1:$T$878,5,FALSE)</f>
        <v xml:space="preserve">Decreto Supremo Nº 1554, de 2 de septiembre de 1976, del ministerio de Justicia. </v>
      </c>
      <c r="F214" s="124" t="str">
        <f>VLOOKUP(A214,BASE.!$A$1:$T$878,6,FALSE)</f>
        <v xml:space="preserve">Certificado de Vigencia, folio Nº 500355316567, emitido por el SRCeI con fecha 10 de noviembre de 2020.
</v>
      </c>
      <c r="G214" s="124" t="str">
        <f>VLOOKUP(A214,BASE.!$A$1:$T$878,7,FALSE)</f>
        <v>La capacitación y formación integral de personas de escasos recursos, sin costo para ellos y sin discriminación de ninguna especie, a fin de que puedan integrarse al desarrollo del país.</v>
      </c>
      <c r="H214" s="124" t="str">
        <f>VLOOKUP(A214,BASE.!$A$1:$T$878,8,FALSE)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4" s="124" t="str">
        <f>VLOOKUP(A214,BASE.!$A$1:$T$878,9,FALSE)</f>
        <v xml:space="preserve">Los miembros del Directorio permanecerán en sus cargos dos años.
</v>
      </c>
      <c r="J214" s="124" t="str">
        <f>VLOOKUP(A214,BASE.!$A$1:$T$878,10,FALSE)</f>
        <v>Con fecha 20 de diciembre de 2017 se ratifica el Directorio, según consta en el Acta de Sesión Ordinaria de Directorio de dicha fecha, reducida a escritura pública de fecha 04 de enero de 2018, de la 18° Notaría Pública.</v>
      </c>
      <c r="K214" s="124" t="str">
        <f>VLOOKUP(A214,BASE.!$A$1:$T$878,11,FALSE)</f>
        <v xml:space="preserve">Representante Legal:
María Angélica Grez del Canto
</v>
      </c>
      <c r="L214" s="124" t="str">
        <f>VLOOKUP(A214,BASE.!$A$1:$T$878,12,FALSE)</f>
        <v xml:space="preserve">Avenida 11 de septiembre Nº2250, oficina Nº1025, comuna de Providencia, Región Metropolitana.
</v>
      </c>
      <c r="M214" s="124" t="str">
        <f>VLOOKUP(A214,BASE.!$A$1:$T$878,13,FALSE)</f>
        <v>XIII</v>
      </c>
      <c r="N214" s="124" t="str">
        <f>VLOOKUP(A214,BASE.!$A$1:$T$878,14,FALSE)</f>
        <v>Providencia</v>
      </c>
      <c r="O214" s="124">
        <f>VLOOKUP(A214,BASE.!$A$1:$T$878,15,FALSE)</f>
        <v>0</v>
      </c>
      <c r="P214" s="124" t="str">
        <f>VLOOKUP(A214,BASE.!$A$1:$T$878,16,FALSE)</f>
        <v xml:space="preserve"> fundacion@paulajaraquemada.tie.cl</v>
      </c>
      <c r="Q214" s="185">
        <f>VLOOKUP(A214,BASE.!$A$1:$T$878,17,FALSE)</f>
        <v>0</v>
      </c>
      <c r="R214" s="124">
        <f>VLOOKUP(A214,BASE.!$A$1:$T$878,18,FALSE)</f>
        <v>93401</v>
      </c>
      <c r="S214" s="124" t="str">
        <f>VLOOKUP(A214,BASE.!$A$1:$T$878,19,FALSE)</f>
        <v>Se acompaña certificado financiero correspondiente al año 2019,  aprobados por  USUFI</v>
      </c>
      <c r="T214" s="182">
        <f>VLOOKUP(A214,BASE.!$A$1:$T$878,20,FALSE)</f>
        <v>37970</v>
      </c>
      <c r="U214" s="124">
        <v>4450</v>
      </c>
      <c r="V214" s="181">
        <v>0</v>
      </c>
      <c r="W214" s="181">
        <v>6208650</v>
      </c>
      <c r="X214" s="183">
        <v>44255</v>
      </c>
      <c r="Y214" s="166" t="s">
        <v>7879</v>
      </c>
      <c r="Z214" s="166" t="s">
        <v>7880</v>
      </c>
      <c r="AA214" s="124" t="s">
        <v>7994</v>
      </c>
    </row>
    <row r="215" spans="1:27" x14ac:dyDescent="0.2">
      <c r="A215" s="124">
        <v>4450</v>
      </c>
      <c r="B215" s="124" t="s">
        <v>8289</v>
      </c>
      <c r="C215" s="185">
        <v>706786007</v>
      </c>
      <c r="D215" s="124" t="str">
        <f>VLOOKUP(A215,BASE.!$A$1:$T$878,4,FALSE)</f>
        <v>Fundación de Derecho Privado</v>
      </c>
      <c r="E215" s="124" t="str">
        <f>VLOOKUP(A215,BASE.!$A$1:$T$878,5,FALSE)</f>
        <v xml:space="preserve">Decreto Supremo Nº 1554, de 2 de septiembre de 1976, del ministerio de Justicia. </v>
      </c>
      <c r="F215" s="124" t="str">
        <f>VLOOKUP(A215,BASE.!$A$1:$T$878,6,FALSE)</f>
        <v xml:space="preserve">Certificado de Vigencia, folio Nº 500355316567, emitido por el SRCeI con fecha 10 de noviembre de 2020.
</v>
      </c>
      <c r="G215" s="124" t="str">
        <f>VLOOKUP(A215,BASE.!$A$1:$T$878,7,FALSE)</f>
        <v>La capacitación y formación integral de personas de escasos recursos, sin costo para ellos y sin discriminación de ninguna especie, a fin de que puedan integrarse al desarrollo del país.</v>
      </c>
      <c r="H215" s="124" t="str">
        <f>VLOOKUP(A215,BASE.!$A$1:$T$878,8,FALSE)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5" s="124" t="str">
        <f>VLOOKUP(A215,BASE.!$A$1:$T$878,9,FALSE)</f>
        <v xml:space="preserve">Los miembros del Directorio permanecerán en sus cargos dos años.
</v>
      </c>
      <c r="J215" s="124" t="str">
        <f>VLOOKUP(A215,BASE.!$A$1:$T$878,10,FALSE)</f>
        <v>Con fecha 20 de diciembre de 2017 se ratifica el Directorio, según consta en el Acta de Sesión Ordinaria de Directorio de dicha fecha, reducida a escritura pública de fecha 04 de enero de 2018, de la 18° Notaría Pública.</v>
      </c>
      <c r="K215" s="124" t="str">
        <f>VLOOKUP(A215,BASE.!$A$1:$T$878,11,FALSE)</f>
        <v xml:space="preserve">Representante Legal:
María Angélica Grez del Canto
</v>
      </c>
      <c r="L215" s="124" t="str">
        <f>VLOOKUP(A215,BASE.!$A$1:$T$878,12,FALSE)</f>
        <v xml:space="preserve">Avenida 11 de septiembre Nº2250, oficina Nº1025, comuna de Providencia, Región Metropolitana.
</v>
      </c>
      <c r="M215" s="124" t="str">
        <f>VLOOKUP(A215,BASE.!$A$1:$T$878,13,FALSE)</f>
        <v>XIII</v>
      </c>
      <c r="N215" s="124" t="str">
        <f>VLOOKUP(A215,BASE.!$A$1:$T$878,14,FALSE)</f>
        <v>Providencia</v>
      </c>
      <c r="O215" s="124">
        <f>VLOOKUP(A215,BASE.!$A$1:$T$878,15,FALSE)</f>
        <v>0</v>
      </c>
      <c r="P215" s="124" t="str">
        <f>VLOOKUP(A215,BASE.!$A$1:$T$878,16,FALSE)</f>
        <v xml:space="preserve"> fundacion@paulajaraquemada.tie.cl</v>
      </c>
      <c r="Q215" s="185">
        <f>VLOOKUP(A215,BASE.!$A$1:$T$878,17,FALSE)</f>
        <v>0</v>
      </c>
      <c r="R215" s="124">
        <f>VLOOKUP(A215,BASE.!$A$1:$T$878,18,FALSE)</f>
        <v>93401</v>
      </c>
      <c r="S215" s="124" t="str">
        <f>VLOOKUP(A215,BASE.!$A$1:$T$878,19,FALSE)</f>
        <v>Se acompaña certificado financiero correspondiente al año 2019,  aprobados por  USUFI</v>
      </c>
      <c r="T215" s="182">
        <f>VLOOKUP(A215,BASE.!$A$1:$T$878,20,FALSE)</f>
        <v>37970</v>
      </c>
      <c r="U215" s="124">
        <v>4450</v>
      </c>
      <c r="V215" s="181">
        <v>7075296</v>
      </c>
      <c r="W215" s="181">
        <v>15388768</v>
      </c>
      <c r="X215" s="183">
        <v>44255</v>
      </c>
      <c r="Y215" s="166" t="s">
        <v>7879</v>
      </c>
      <c r="Z215" s="166" t="s">
        <v>7880</v>
      </c>
      <c r="AA215" s="124" t="s">
        <v>7995</v>
      </c>
    </row>
    <row r="216" spans="1:27" x14ac:dyDescent="0.2">
      <c r="A216" s="124">
        <v>4450</v>
      </c>
      <c r="B216" s="124" t="s">
        <v>8289</v>
      </c>
      <c r="C216" s="185">
        <v>706786007</v>
      </c>
      <c r="D216" s="124" t="str">
        <f>VLOOKUP(A216,BASE.!$A$1:$T$878,4,FALSE)</f>
        <v>Fundación de Derecho Privado</v>
      </c>
      <c r="E216" s="124" t="str">
        <f>VLOOKUP(A216,BASE.!$A$1:$T$878,5,FALSE)</f>
        <v xml:space="preserve">Decreto Supremo Nº 1554, de 2 de septiembre de 1976, del ministerio de Justicia. </v>
      </c>
      <c r="F216" s="124" t="str">
        <f>VLOOKUP(A216,BASE.!$A$1:$T$878,6,FALSE)</f>
        <v xml:space="preserve">Certificado de Vigencia, folio Nº 500355316567, emitido por el SRCeI con fecha 10 de noviembre de 2020.
</v>
      </c>
      <c r="G216" s="124" t="str">
        <f>VLOOKUP(A216,BASE.!$A$1:$T$878,7,FALSE)</f>
        <v>La capacitación y formación integral de personas de escasos recursos, sin costo para ellos y sin discriminación de ninguna especie, a fin de que puedan integrarse al desarrollo del país.</v>
      </c>
      <c r="H216" s="124" t="str">
        <f>VLOOKUP(A216,BASE.!$A$1:$T$878,8,FALSE)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6" s="124" t="str">
        <f>VLOOKUP(A216,BASE.!$A$1:$T$878,9,FALSE)</f>
        <v xml:space="preserve">Los miembros del Directorio permanecerán en sus cargos dos años.
</v>
      </c>
      <c r="J216" s="124" t="str">
        <f>VLOOKUP(A216,BASE.!$A$1:$T$878,10,FALSE)</f>
        <v>Con fecha 20 de diciembre de 2017 se ratifica el Directorio, según consta en el Acta de Sesión Ordinaria de Directorio de dicha fecha, reducida a escritura pública de fecha 04 de enero de 2018, de la 18° Notaría Pública.</v>
      </c>
      <c r="K216" s="124" t="str">
        <f>VLOOKUP(A216,BASE.!$A$1:$T$878,11,FALSE)</f>
        <v xml:space="preserve">Representante Legal:
María Angélica Grez del Canto
</v>
      </c>
      <c r="L216" s="124" t="str">
        <f>VLOOKUP(A216,BASE.!$A$1:$T$878,12,FALSE)</f>
        <v xml:space="preserve">Avenida 11 de septiembre Nº2250, oficina Nº1025, comuna de Providencia, Región Metropolitana.
</v>
      </c>
      <c r="M216" s="124" t="str">
        <f>VLOOKUP(A216,BASE.!$A$1:$T$878,13,FALSE)</f>
        <v>XIII</v>
      </c>
      <c r="N216" s="124" t="str">
        <f>VLOOKUP(A216,BASE.!$A$1:$T$878,14,FALSE)</f>
        <v>Providencia</v>
      </c>
      <c r="O216" s="124">
        <f>VLOOKUP(A216,BASE.!$A$1:$T$878,15,FALSE)</f>
        <v>0</v>
      </c>
      <c r="P216" s="124" t="str">
        <f>VLOOKUP(A216,BASE.!$A$1:$T$878,16,FALSE)</f>
        <v xml:space="preserve"> fundacion@paulajaraquemada.tie.cl</v>
      </c>
      <c r="Q216" s="185">
        <f>VLOOKUP(A216,BASE.!$A$1:$T$878,17,FALSE)</f>
        <v>0</v>
      </c>
      <c r="R216" s="124">
        <f>VLOOKUP(A216,BASE.!$A$1:$T$878,18,FALSE)</f>
        <v>93401</v>
      </c>
      <c r="S216" s="124" t="str">
        <f>VLOOKUP(A216,BASE.!$A$1:$T$878,19,FALSE)</f>
        <v>Se acompaña certificado financiero correspondiente al año 2019,  aprobados por  USUFI</v>
      </c>
      <c r="T216" s="182">
        <f>VLOOKUP(A216,BASE.!$A$1:$T$878,20,FALSE)</f>
        <v>37970</v>
      </c>
      <c r="U216" s="124">
        <v>4450</v>
      </c>
      <c r="V216" s="181">
        <v>11562523</v>
      </c>
      <c r="W216" s="181">
        <v>22982299</v>
      </c>
      <c r="X216" s="183">
        <v>44255</v>
      </c>
      <c r="Y216" s="166" t="s">
        <v>7879</v>
      </c>
      <c r="Z216" s="166" t="s">
        <v>7880</v>
      </c>
      <c r="AA216" s="124" t="s">
        <v>7996</v>
      </c>
    </row>
    <row r="217" spans="1:27" x14ac:dyDescent="0.2">
      <c r="A217" s="124">
        <v>4450</v>
      </c>
      <c r="B217" s="124" t="s">
        <v>8289</v>
      </c>
      <c r="C217" s="185">
        <v>706786007</v>
      </c>
      <c r="D217" s="124" t="str">
        <f>VLOOKUP(A217,BASE.!$A$1:$T$878,4,FALSE)</f>
        <v>Fundación de Derecho Privado</v>
      </c>
      <c r="E217" s="124" t="str">
        <f>VLOOKUP(A217,BASE.!$A$1:$T$878,5,FALSE)</f>
        <v xml:space="preserve">Decreto Supremo Nº 1554, de 2 de septiembre de 1976, del ministerio de Justicia. </v>
      </c>
      <c r="F217" s="124" t="str">
        <f>VLOOKUP(A217,BASE.!$A$1:$T$878,6,FALSE)</f>
        <v xml:space="preserve">Certificado de Vigencia, folio Nº 500355316567, emitido por el SRCeI con fecha 10 de noviembre de 2020.
</v>
      </c>
      <c r="G217" s="124" t="str">
        <f>VLOOKUP(A217,BASE.!$A$1:$T$878,7,FALSE)</f>
        <v>La capacitación y formación integral de personas de escasos recursos, sin costo para ellos y sin discriminación de ninguna especie, a fin de que puedan integrarse al desarrollo del país.</v>
      </c>
      <c r="H217" s="124" t="str">
        <f>VLOOKUP(A217,BASE.!$A$1:$T$878,8,FALSE)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7" s="124" t="str">
        <f>VLOOKUP(A217,BASE.!$A$1:$T$878,9,FALSE)</f>
        <v xml:space="preserve">Los miembros del Directorio permanecerán en sus cargos dos años.
</v>
      </c>
      <c r="J217" s="124" t="str">
        <f>VLOOKUP(A217,BASE.!$A$1:$T$878,10,FALSE)</f>
        <v>Con fecha 20 de diciembre de 2017 se ratifica el Directorio, según consta en el Acta de Sesión Ordinaria de Directorio de dicha fecha, reducida a escritura pública de fecha 04 de enero de 2018, de la 18° Notaría Pública.</v>
      </c>
      <c r="K217" s="124" t="str">
        <f>VLOOKUP(A217,BASE.!$A$1:$T$878,11,FALSE)</f>
        <v xml:space="preserve">Representante Legal:
María Angélica Grez del Canto
</v>
      </c>
      <c r="L217" s="124" t="str">
        <f>VLOOKUP(A217,BASE.!$A$1:$T$878,12,FALSE)</f>
        <v xml:space="preserve">Avenida 11 de septiembre Nº2250, oficina Nº1025, comuna de Providencia, Región Metropolitana.
</v>
      </c>
      <c r="M217" s="124" t="str">
        <f>VLOOKUP(A217,BASE.!$A$1:$T$878,13,FALSE)</f>
        <v>XIII</v>
      </c>
      <c r="N217" s="124" t="str">
        <f>VLOOKUP(A217,BASE.!$A$1:$T$878,14,FALSE)</f>
        <v>Providencia</v>
      </c>
      <c r="O217" s="124">
        <f>VLOOKUP(A217,BASE.!$A$1:$T$878,15,FALSE)</f>
        <v>0</v>
      </c>
      <c r="P217" s="124" t="str">
        <f>VLOOKUP(A217,BASE.!$A$1:$T$878,16,FALSE)</f>
        <v xml:space="preserve"> fundacion@paulajaraquemada.tie.cl</v>
      </c>
      <c r="Q217" s="185">
        <f>VLOOKUP(A217,BASE.!$A$1:$T$878,17,FALSE)</f>
        <v>0</v>
      </c>
      <c r="R217" s="124">
        <f>VLOOKUP(A217,BASE.!$A$1:$T$878,18,FALSE)</f>
        <v>93401</v>
      </c>
      <c r="S217" s="124" t="str">
        <f>VLOOKUP(A217,BASE.!$A$1:$T$878,19,FALSE)</f>
        <v>Se acompaña certificado financiero correspondiente al año 2019,  aprobados por  USUFI</v>
      </c>
      <c r="T217" s="182">
        <f>VLOOKUP(A217,BASE.!$A$1:$T$878,20,FALSE)</f>
        <v>37970</v>
      </c>
      <c r="U217" s="124">
        <v>4450</v>
      </c>
      <c r="V217" s="181">
        <v>43786089</v>
      </c>
      <c r="W217" s="181">
        <v>89687070</v>
      </c>
      <c r="X217" s="183">
        <v>44255</v>
      </c>
      <c r="Y217" s="166" t="s">
        <v>7879</v>
      </c>
      <c r="Z217" s="166" t="s">
        <v>7880</v>
      </c>
      <c r="AA217" s="124" t="s">
        <v>7881</v>
      </c>
    </row>
    <row r="218" spans="1:27" x14ac:dyDescent="0.2">
      <c r="A218" s="124">
        <v>4450</v>
      </c>
      <c r="B218" s="124" t="s">
        <v>8289</v>
      </c>
      <c r="C218" s="185">
        <v>706786007</v>
      </c>
      <c r="D218" s="124" t="str">
        <f>VLOOKUP(A218,BASE.!$A$1:$T$878,4,FALSE)</f>
        <v>Fundación de Derecho Privado</v>
      </c>
      <c r="E218" s="124" t="str">
        <f>VLOOKUP(A218,BASE.!$A$1:$T$878,5,FALSE)</f>
        <v xml:space="preserve">Decreto Supremo Nº 1554, de 2 de septiembre de 1976, del ministerio de Justicia. </v>
      </c>
      <c r="F218" s="124" t="str">
        <f>VLOOKUP(A218,BASE.!$A$1:$T$878,6,FALSE)</f>
        <v xml:space="preserve">Certificado de Vigencia, folio Nº 500355316567, emitido por el SRCeI con fecha 10 de noviembre de 2020.
</v>
      </c>
      <c r="G218" s="124" t="str">
        <f>VLOOKUP(A218,BASE.!$A$1:$T$878,7,FALSE)</f>
        <v>La capacitación y formación integral de personas de escasos recursos, sin costo para ellos y sin discriminación de ninguna especie, a fin de que puedan integrarse al desarrollo del país.</v>
      </c>
      <c r="H218" s="124" t="str">
        <f>VLOOKUP(A218,BASE.!$A$1:$T$878,8,FALSE)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8" s="124" t="str">
        <f>VLOOKUP(A218,BASE.!$A$1:$T$878,9,FALSE)</f>
        <v xml:space="preserve">Los miembros del Directorio permanecerán en sus cargos dos años.
</v>
      </c>
      <c r="J218" s="124" t="str">
        <f>VLOOKUP(A218,BASE.!$A$1:$T$878,10,FALSE)</f>
        <v>Con fecha 20 de diciembre de 2017 se ratifica el Directorio, según consta en el Acta de Sesión Ordinaria de Directorio de dicha fecha, reducida a escritura pública de fecha 04 de enero de 2018, de la 18° Notaría Pública.</v>
      </c>
      <c r="K218" s="124" t="str">
        <f>VLOOKUP(A218,BASE.!$A$1:$T$878,11,FALSE)</f>
        <v xml:space="preserve">Representante Legal:
María Angélica Grez del Canto
</v>
      </c>
      <c r="L218" s="124" t="str">
        <f>VLOOKUP(A218,BASE.!$A$1:$T$878,12,FALSE)</f>
        <v xml:space="preserve">Avenida 11 de septiembre Nº2250, oficina Nº1025, comuna de Providencia, Región Metropolitana.
</v>
      </c>
      <c r="M218" s="124" t="str">
        <f>VLOOKUP(A218,BASE.!$A$1:$T$878,13,FALSE)</f>
        <v>XIII</v>
      </c>
      <c r="N218" s="124" t="str">
        <f>VLOOKUP(A218,BASE.!$A$1:$T$878,14,FALSE)</f>
        <v>Providencia</v>
      </c>
      <c r="O218" s="124">
        <f>VLOOKUP(A218,BASE.!$A$1:$T$878,15,FALSE)</f>
        <v>0</v>
      </c>
      <c r="P218" s="124" t="str">
        <f>VLOOKUP(A218,BASE.!$A$1:$T$878,16,FALSE)</f>
        <v xml:space="preserve"> fundacion@paulajaraquemada.tie.cl</v>
      </c>
      <c r="Q218" s="185">
        <f>VLOOKUP(A218,BASE.!$A$1:$T$878,17,FALSE)</f>
        <v>0</v>
      </c>
      <c r="R218" s="124">
        <f>VLOOKUP(A218,BASE.!$A$1:$T$878,18,FALSE)</f>
        <v>93401</v>
      </c>
      <c r="S218" s="124" t="str">
        <f>VLOOKUP(A218,BASE.!$A$1:$T$878,19,FALSE)</f>
        <v>Se acompaña certificado financiero correspondiente al año 2019,  aprobados por  USUFI</v>
      </c>
      <c r="T218" s="182">
        <f>VLOOKUP(A218,BASE.!$A$1:$T$878,20,FALSE)</f>
        <v>37970</v>
      </c>
      <c r="U218" s="124">
        <v>4450</v>
      </c>
      <c r="V218" s="181">
        <v>6206400</v>
      </c>
      <c r="W218" s="181">
        <v>16524540</v>
      </c>
      <c r="X218" s="183">
        <v>44255</v>
      </c>
      <c r="Y218" s="166" t="s">
        <v>7879</v>
      </c>
      <c r="Z218" s="166" t="s">
        <v>7880</v>
      </c>
      <c r="AA218" s="124" t="s">
        <v>7997</v>
      </c>
    </row>
    <row r="219" spans="1:27" x14ac:dyDescent="0.2">
      <c r="A219" s="124">
        <v>4450</v>
      </c>
      <c r="B219" s="124" t="s">
        <v>8289</v>
      </c>
      <c r="C219" s="185">
        <v>706786007</v>
      </c>
      <c r="D219" s="124" t="str">
        <f>VLOOKUP(A219,BASE.!$A$1:$T$878,4,FALSE)</f>
        <v>Fundación de Derecho Privado</v>
      </c>
      <c r="E219" s="124" t="str">
        <f>VLOOKUP(A219,BASE.!$A$1:$T$878,5,FALSE)</f>
        <v xml:space="preserve">Decreto Supremo Nº 1554, de 2 de septiembre de 1976, del ministerio de Justicia. </v>
      </c>
      <c r="F219" s="124" t="str">
        <f>VLOOKUP(A219,BASE.!$A$1:$T$878,6,FALSE)</f>
        <v xml:space="preserve">Certificado de Vigencia, folio Nº 500355316567, emitido por el SRCeI con fecha 10 de noviembre de 2020.
</v>
      </c>
      <c r="G219" s="124" t="str">
        <f>VLOOKUP(A219,BASE.!$A$1:$T$878,7,FALSE)</f>
        <v>La capacitación y formación integral de personas de escasos recursos, sin costo para ellos y sin discriminación de ninguna especie, a fin de que puedan integrarse al desarrollo del país.</v>
      </c>
      <c r="H219" s="124" t="str">
        <f>VLOOKUP(A219,BASE.!$A$1:$T$878,8,FALSE)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9" s="124" t="str">
        <f>VLOOKUP(A219,BASE.!$A$1:$T$878,9,FALSE)</f>
        <v xml:space="preserve">Los miembros del Directorio permanecerán en sus cargos dos años.
</v>
      </c>
      <c r="J219" s="124" t="str">
        <f>VLOOKUP(A219,BASE.!$A$1:$T$878,10,FALSE)</f>
        <v>Con fecha 20 de diciembre de 2017 se ratifica el Directorio, según consta en el Acta de Sesión Ordinaria de Directorio de dicha fecha, reducida a escritura pública de fecha 04 de enero de 2018, de la 18° Notaría Pública.</v>
      </c>
      <c r="K219" s="124" t="str">
        <f>VLOOKUP(A219,BASE.!$A$1:$T$878,11,FALSE)</f>
        <v xml:space="preserve">Representante Legal:
María Angélica Grez del Canto
</v>
      </c>
      <c r="L219" s="124" t="str">
        <f>VLOOKUP(A219,BASE.!$A$1:$T$878,12,FALSE)</f>
        <v xml:space="preserve">Avenida 11 de septiembre Nº2250, oficina Nº1025, comuna de Providencia, Región Metropolitana.
</v>
      </c>
      <c r="M219" s="124" t="str">
        <f>VLOOKUP(A219,BASE.!$A$1:$T$878,13,FALSE)</f>
        <v>XIII</v>
      </c>
      <c r="N219" s="124" t="str">
        <f>VLOOKUP(A219,BASE.!$A$1:$T$878,14,FALSE)</f>
        <v>Providencia</v>
      </c>
      <c r="O219" s="124">
        <f>VLOOKUP(A219,BASE.!$A$1:$T$878,15,FALSE)</f>
        <v>0</v>
      </c>
      <c r="P219" s="124" t="str">
        <f>VLOOKUP(A219,BASE.!$A$1:$T$878,16,FALSE)</f>
        <v xml:space="preserve"> fundacion@paulajaraquemada.tie.cl</v>
      </c>
      <c r="Q219" s="185">
        <f>VLOOKUP(A219,BASE.!$A$1:$T$878,17,FALSE)</f>
        <v>0</v>
      </c>
      <c r="R219" s="124">
        <f>VLOOKUP(A219,BASE.!$A$1:$T$878,18,FALSE)</f>
        <v>93401</v>
      </c>
      <c r="S219" s="124" t="str">
        <f>VLOOKUP(A219,BASE.!$A$1:$T$878,19,FALSE)</f>
        <v>Se acompaña certificado financiero correspondiente al año 2019,  aprobados por  USUFI</v>
      </c>
      <c r="T219" s="182">
        <f>VLOOKUP(A219,BASE.!$A$1:$T$878,20,FALSE)</f>
        <v>37970</v>
      </c>
      <c r="U219" s="124">
        <v>4450</v>
      </c>
      <c r="V219" s="181">
        <v>12800700</v>
      </c>
      <c r="W219" s="181">
        <v>25213500</v>
      </c>
      <c r="X219" s="183">
        <v>44255</v>
      </c>
      <c r="Y219" s="166" t="s">
        <v>7879</v>
      </c>
      <c r="Z219" s="166" t="s">
        <v>7880</v>
      </c>
      <c r="AA219" s="124" t="s">
        <v>7927</v>
      </c>
    </row>
    <row r="220" spans="1:27" x14ac:dyDescent="0.2">
      <c r="A220" s="124">
        <v>4450</v>
      </c>
      <c r="B220" s="124" t="s">
        <v>8289</v>
      </c>
      <c r="C220" s="185">
        <v>706786007</v>
      </c>
      <c r="D220" s="124" t="str">
        <f>VLOOKUP(A220,BASE.!$A$1:$T$878,4,FALSE)</f>
        <v>Fundación de Derecho Privado</v>
      </c>
      <c r="E220" s="124" t="str">
        <f>VLOOKUP(A220,BASE.!$A$1:$T$878,5,FALSE)</f>
        <v xml:space="preserve">Decreto Supremo Nº 1554, de 2 de septiembre de 1976, del ministerio de Justicia. </v>
      </c>
      <c r="F220" s="124" t="str">
        <f>VLOOKUP(A220,BASE.!$A$1:$T$878,6,FALSE)</f>
        <v xml:space="preserve">Certificado de Vigencia, folio Nº 500355316567, emitido por el SRCeI con fecha 10 de noviembre de 2020.
</v>
      </c>
      <c r="G220" s="124" t="str">
        <f>VLOOKUP(A220,BASE.!$A$1:$T$878,7,FALSE)</f>
        <v>La capacitación y formación integral de personas de escasos recursos, sin costo para ellos y sin discriminación de ninguna especie, a fin de que puedan integrarse al desarrollo del país.</v>
      </c>
      <c r="H220" s="124" t="str">
        <f>VLOOKUP(A220,BASE.!$A$1:$T$878,8,FALSE)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20" s="124" t="str">
        <f>VLOOKUP(A220,BASE.!$A$1:$T$878,9,FALSE)</f>
        <v xml:space="preserve">Los miembros del Directorio permanecerán en sus cargos dos años.
</v>
      </c>
      <c r="J220" s="124" t="str">
        <f>VLOOKUP(A220,BASE.!$A$1:$T$878,10,FALSE)</f>
        <v>Con fecha 20 de diciembre de 2017 se ratifica el Directorio, según consta en el Acta de Sesión Ordinaria de Directorio de dicha fecha, reducida a escritura pública de fecha 04 de enero de 2018, de la 18° Notaría Pública.</v>
      </c>
      <c r="K220" s="124" t="str">
        <f>VLOOKUP(A220,BASE.!$A$1:$T$878,11,FALSE)</f>
        <v xml:space="preserve">Representante Legal:
María Angélica Grez del Canto
</v>
      </c>
      <c r="L220" s="124" t="str">
        <f>VLOOKUP(A220,BASE.!$A$1:$T$878,12,FALSE)</f>
        <v xml:space="preserve">Avenida 11 de septiembre Nº2250, oficina Nº1025, comuna de Providencia, Región Metropolitana.
</v>
      </c>
      <c r="M220" s="124" t="str">
        <f>VLOOKUP(A220,BASE.!$A$1:$T$878,13,FALSE)</f>
        <v>XIII</v>
      </c>
      <c r="N220" s="124" t="str">
        <f>VLOOKUP(A220,BASE.!$A$1:$T$878,14,FALSE)</f>
        <v>Providencia</v>
      </c>
      <c r="O220" s="124">
        <f>VLOOKUP(A220,BASE.!$A$1:$T$878,15,FALSE)</f>
        <v>0</v>
      </c>
      <c r="P220" s="124" t="str">
        <f>VLOOKUP(A220,BASE.!$A$1:$T$878,16,FALSE)</f>
        <v xml:space="preserve"> fundacion@paulajaraquemada.tie.cl</v>
      </c>
      <c r="Q220" s="185">
        <f>VLOOKUP(A220,BASE.!$A$1:$T$878,17,FALSE)</f>
        <v>0</v>
      </c>
      <c r="R220" s="124">
        <f>VLOOKUP(A220,BASE.!$A$1:$T$878,18,FALSE)</f>
        <v>93401</v>
      </c>
      <c r="S220" s="124" t="str">
        <f>VLOOKUP(A220,BASE.!$A$1:$T$878,19,FALSE)</f>
        <v>Se acompaña certificado financiero correspondiente al año 2019,  aprobados por  USUFI</v>
      </c>
      <c r="T220" s="182">
        <f>VLOOKUP(A220,BASE.!$A$1:$T$878,20,FALSE)</f>
        <v>37970</v>
      </c>
      <c r="U220" s="124">
        <v>4450</v>
      </c>
      <c r="V220" s="181">
        <v>6206400</v>
      </c>
      <c r="W220" s="181">
        <v>12490380</v>
      </c>
      <c r="X220" s="183">
        <v>44255</v>
      </c>
      <c r="Y220" s="166" t="s">
        <v>7879</v>
      </c>
      <c r="Z220" s="166" t="s">
        <v>7880</v>
      </c>
      <c r="AA220" s="124" t="s">
        <v>7998</v>
      </c>
    </row>
    <row r="221" spans="1:27" x14ac:dyDescent="0.2">
      <c r="A221" s="124">
        <v>4450</v>
      </c>
      <c r="B221" s="124" t="s">
        <v>8289</v>
      </c>
      <c r="C221" s="185">
        <v>706786007</v>
      </c>
      <c r="D221" s="124" t="str">
        <f>VLOOKUP(A221,BASE.!$A$1:$T$878,4,FALSE)</f>
        <v>Fundación de Derecho Privado</v>
      </c>
      <c r="E221" s="124" t="str">
        <f>VLOOKUP(A221,BASE.!$A$1:$T$878,5,FALSE)</f>
        <v xml:space="preserve">Decreto Supremo Nº 1554, de 2 de septiembre de 1976, del ministerio de Justicia. </v>
      </c>
      <c r="F221" s="124" t="str">
        <f>VLOOKUP(A221,BASE.!$A$1:$T$878,6,FALSE)</f>
        <v xml:space="preserve">Certificado de Vigencia, folio Nº 500355316567, emitido por el SRCeI con fecha 10 de noviembre de 2020.
</v>
      </c>
      <c r="G221" s="124" t="str">
        <f>VLOOKUP(A221,BASE.!$A$1:$T$878,7,FALSE)</f>
        <v>La capacitación y formación integral de personas de escasos recursos, sin costo para ellos y sin discriminación de ninguna especie, a fin de que puedan integrarse al desarrollo del país.</v>
      </c>
      <c r="H221" s="124" t="str">
        <f>VLOOKUP(A221,BASE.!$A$1:$T$878,8,FALSE)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21" s="124" t="str">
        <f>VLOOKUP(A221,BASE.!$A$1:$T$878,9,FALSE)</f>
        <v xml:space="preserve">Los miembros del Directorio permanecerán en sus cargos dos años.
</v>
      </c>
      <c r="J221" s="124" t="str">
        <f>VLOOKUP(A221,BASE.!$A$1:$T$878,10,FALSE)</f>
        <v>Con fecha 20 de diciembre de 2017 se ratifica el Directorio, según consta en el Acta de Sesión Ordinaria de Directorio de dicha fecha, reducida a escritura pública de fecha 04 de enero de 2018, de la 18° Notaría Pública.</v>
      </c>
      <c r="K221" s="124" t="str">
        <f>VLOOKUP(A221,BASE.!$A$1:$T$878,11,FALSE)</f>
        <v xml:space="preserve">Representante Legal:
María Angélica Grez del Canto
</v>
      </c>
      <c r="L221" s="124" t="str">
        <f>VLOOKUP(A221,BASE.!$A$1:$T$878,12,FALSE)</f>
        <v xml:space="preserve">Avenida 11 de septiembre Nº2250, oficina Nº1025, comuna de Providencia, Región Metropolitana.
</v>
      </c>
      <c r="M221" s="124" t="str">
        <f>VLOOKUP(A221,BASE.!$A$1:$T$878,13,FALSE)</f>
        <v>XIII</v>
      </c>
      <c r="N221" s="124" t="str">
        <f>VLOOKUP(A221,BASE.!$A$1:$T$878,14,FALSE)</f>
        <v>Providencia</v>
      </c>
      <c r="O221" s="124">
        <f>VLOOKUP(A221,BASE.!$A$1:$T$878,15,FALSE)</f>
        <v>0</v>
      </c>
      <c r="P221" s="124" t="str">
        <f>VLOOKUP(A221,BASE.!$A$1:$T$878,16,FALSE)</f>
        <v xml:space="preserve"> fundacion@paulajaraquemada.tie.cl</v>
      </c>
      <c r="Q221" s="185">
        <f>VLOOKUP(A221,BASE.!$A$1:$T$878,17,FALSE)</f>
        <v>0</v>
      </c>
      <c r="R221" s="124">
        <f>VLOOKUP(A221,BASE.!$A$1:$T$878,18,FALSE)</f>
        <v>93401</v>
      </c>
      <c r="S221" s="124" t="str">
        <f>VLOOKUP(A221,BASE.!$A$1:$T$878,19,FALSE)</f>
        <v>Se acompaña certificado financiero correspondiente al año 2019,  aprobados por  USUFI</v>
      </c>
      <c r="T221" s="182">
        <f>VLOOKUP(A221,BASE.!$A$1:$T$878,20,FALSE)</f>
        <v>37970</v>
      </c>
      <c r="U221" s="124">
        <v>4450</v>
      </c>
      <c r="V221" s="181">
        <v>6206400</v>
      </c>
      <c r="W221" s="181">
        <v>18231300</v>
      </c>
      <c r="X221" s="183">
        <v>44255</v>
      </c>
      <c r="Y221" s="166" t="s">
        <v>7879</v>
      </c>
      <c r="Z221" s="166" t="s">
        <v>7880</v>
      </c>
      <c r="AA221" s="124" t="s">
        <v>7999</v>
      </c>
    </row>
    <row r="222" spans="1:27" x14ac:dyDescent="0.2">
      <c r="A222" s="124">
        <v>4450</v>
      </c>
      <c r="B222" s="124" t="s">
        <v>8289</v>
      </c>
      <c r="C222" s="185">
        <v>706786007</v>
      </c>
      <c r="D222" s="124" t="str">
        <f>VLOOKUP(A222,BASE.!$A$1:$T$878,4,FALSE)</f>
        <v>Fundación de Derecho Privado</v>
      </c>
      <c r="E222" s="124" t="str">
        <f>VLOOKUP(A222,BASE.!$A$1:$T$878,5,FALSE)</f>
        <v xml:space="preserve">Decreto Supremo Nº 1554, de 2 de septiembre de 1976, del ministerio de Justicia. </v>
      </c>
      <c r="F222" s="124" t="str">
        <f>VLOOKUP(A222,BASE.!$A$1:$T$878,6,FALSE)</f>
        <v xml:space="preserve">Certificado de Vigencia, folio Nº 500355316567, emitido por el SRCeI con fecha 10 de noviembre de 2020.
</v>
      </c>
      <c r="G222" s="124" t="str">
        <f>VLOOKUP(A222,BASE.!$A$1:$T$878,7,FALSE)</f>
        <v>La capacitación y formación integral de personas de escasos recursos, sin costo para ellos y sin discriminación de ninguna especie, a fin de que puedan integrarse al desarrollo del país.</v>
      </c>
      <c r="H222" s="124" t="str">
        <f>VLOOKUP(A222,BASE.!$A$1:$T$878,8,FALSE)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22" s="124" t="str">
        <f>VLOOKUP(A222,BASE.!$A$1:$T$878,9,FALSE)</f>
        <v xml:space="preserve">Los miembros del Directorio permanecerán en sus cargos dos años.
</v>
      </c>
      <c r="J222" s="124" t="str">
        <f>VLOOKUP(A222,BASE.!$A$1:$T$878,10,FALSE)</f>
        <v>Con fecha 20 de diciembre de 2017 se ratifica el Directorio, según consta en el Acta de Sesión Ordinaria de Directorio de dicha fecha, reducida a escritura pública de fecha 04 de enero de 2018, de la 18° Notaría Pública.</v>
      </c>
      <c r="K222" s="124" t="str">
        <f>VLOOKUP(A222,BASE.!$A$1:$T$878,11,FALSE)</f>
        <v xml:space="preserve">Representante Legal:
María Angélica Grez del Canto
</v>
      </c>
      <c r="L222" s="124" t="str">
        <f>VLOOKUP(A222,BASE.!$A$1:$T$878,12,FALSE)</f>
        <v xml:space="preserve">Avenida 11 de septiembre Nº2250, oficina Nº1025, comuna de Providencia, Región Metropolitana.
</v>
      </c>
      <c r="M222" s="124" t="str">
        <f>VLOOKUP(A222,BASE.!$A$1:$T$878,13,FALSE)</f>
        <v>XIII</v>
      </c>
      <c r="N222" s="124" t="str">
        <f>VLOOKUP(A222,BASE.!$A$1:$T$878,14,FALSE)</f>
        <v>Providencia</v>
      </c>
      <c r="O222" s="124">
        <f>VLOOKUP(A222,BASE.!$A$1:$T$878,15,FALSE)</f>
        <v>0</v>
      </c>
      <c r="P222" s="124" t="str">
        <f>VLOOKUP(A222,BASE.!$A$1:$T$878,16,FALSE)</f>
        <v xml:space="preserve"> fundacion@paulajaraquemada.tie.cl</v>
      </c>
      <c r="Q222" s="185">
        <f>VLOOKUP(A222,BASE.!$A$1:$T$878,17,FALSE)</f>
        <v>0</v>
      </c>
      <c r="R222" s="124">
        <f>VLOOKUP(A222,BASE.!$A$1:$T$878,18,FALSE)</f>
        <v>93401</v>
      </c>
      <c r="S222" s="124" t="str">
        <f>VLOOKUP(A222,BASE.!$A$1:$T$878,19,FALSE)</f>
        <v>Se acompaña certificado financiero correspondiente al año 2019,  aprobados por  USUFI</v>
      </c>
      <c r="T222" s="182">
        <f>VLOOKUP(A222,BASE.!$A$1:$T$878,20,FALSE)</f>
        <v>37970</v>
      </c>
      <c r="U222" s="124">
        <v>4450</v>
      </c>
      <c r="V222" s="181">
        <v>6206400</v>
      </c>
      <c r="W222" s="181">
        <v>12412800</v>
      </c>
      <c r="X222" s="183">
        <v>44255</v>
      </c>
      <c r="Y222" s="166" t="s">
        <v>7879</v>
      </c>
      <c r="Z222" s="166" t="s">
        <v>7880</v>
      </c>
      <c r="AA222" s="124" t="s">
        <v>8000</v>
      </c>
    </row>
    <row r="223" spans="1:27" x14ac:dyDescent="0.2">
      <c r="A223" s="124">
        <v>4450</v>
      </c>
      <c r="B223" s="124" t="s">
        <v>8289</v>
      </c>
      <c r="C223" s="185">
        <v>706786007</v>
      </c>
      <c r="D223" s="124" t="str">
        <f>VLOOKUP(A223,BASE.!$A$1:$T$878,4,FALSE)</f>
        <v>Fundación de Derecho Privado</v>
      </c>
      <c r="E223" s="124" t="str">
        <f>VLOOKUP(A223,BASE.!$A$1:$T$878,5,FALSE)</f>
        <v xml:space="preserve">Decreto Supremo Nº 1554, de 2 de septiembre de 1976, del ministerio de Justicia. </v>
      </c>
      <c r="F223" s="124" t="str">
        <f>VLOOKUP(A223,BASE.!$A$1:$T$878,6,FALSE)</f>
        <v xml:space="preserve">Certificado de Vigencia, folio Nº 500355316567, emitido por el SRCeI con fecha 10 de noviembre de 2020.
</v>
      </c>
      <c r="G223" s="124" t="str">
        <f>VLOOKUP(A223,BASE.!$A$1:$T$878,7,FALSE)</f>
        <v>La capacitación y formación integral de personas de escasos recursos, sin costo para ellos y sin discriminación de ninguna especie, a fin de que puedan integrarse al desarrollo del país.</v>
      </c>
      <c r="H223" s="124" t="str">
        <f>VLOOKUP(A223,BASE.!$A$1:$T$878,8,FALSE)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23" s="124" t="str">
        <f>VLOOKUP(A223,BASE.!$A$1:$T$878,9,FALSE)</f>
        <v xml:space="preserve">Los miembros del Directorio permanecerán en sus cargos dos años.
</v>
      </c>
      <c r="J223" s="124" t="str">
        <f>VLOOKUP(A223,BASE.!$A$1:$T$878,10,FALSE)</f>
        <v>Con fecha 20 de diciembre de 2017 se ratifica el Directorio, según consta en el Acta de Sesión Ordinaria de Directorio de dicha fecha, reducida a escritura pública de fecha 04 de enero de 2018, de la 18° Notaría Pública.</v>
      </c>
      <c r="K223" s="124" t="str">
        <f>VLOOKUP(A223,BASE.!$A$1:$T$878,11,FALSE)</f>
        <v xml:space="preserve">Representante Legal:
María Angélica Grez del Canto
</v>
      </c>
      <c r="L223" s="124" t="str">
        <f>VLOOKUP(A223,BASE.!$A$1:$T$878,12,FALSE)</f>
        <v xml:space="preserve">Avenida 11 de septiembre Nº2250, oficina Nº1025, comuna de Providencia, Región Metropolitana.
</v>
      </c>
      <c r="M223" s="124" t="str">
        <f>VLOOKUP(A223,BASE.!$A$1:$T$878,13,FALSE)</f>
        <v>XIII</v>
      </c>
      <c r="N223" s="124" t="str">
        <f>VLOOKUP(A223,BASE.!$A$1:$T$878,14,FALSE)</f>
        <v>Providencia</v>
      </c>
      <c r="O223" s="124">
        <f>VLOOKUP(A223,BASE.!$A$1:$T$878,15,FALSE)</f>
        <v>0</v>
      </c>
      <c r="P223" s="124" t="str">
        <f>VLOOKUP(A223,BASE.!$A$1:$T$878,16,FALSE)</f>
        <v xml:space="preserve"> fundacion@paulajaraquemada.tie.cl</v>
      </c>
      <c r="Q223" s="185">
        <f>VLOOKUP(A223,BASE.!$A$1:$T$878,17,FALSE)</f>
        <v>0</v>
      </c>
      <c r="R223" s="124">
        <f>VLOOKUP(A223,BASE.!$A$1:$T$878,18,FALSE)</f>
        <v>93401</v>
      </c>
      <c r="S223" s="124" t="str">
        <f>VLOOKUP(A223,BASE.!$A$1:$T$878,19,FALSE)</f>
        <v>Se acompaña certificado financiero correspondiente al año 2019,  aprobados por  USUFI</v>
      </c>
      <c r="T223" s="182">
        <f>VLOOKUP(A223,BASE.!$A$1:$T$878,20,FALSE)</f>
        <v>37970</v>
      </c>
      <c r="U223" s="124">
        <v>4450</v>
      </c>
      <c r="V223" s="181">
        <v>16980710</v>
      </c>
      <c r="W223" s="181">
        <v>42717099</v>
      </c>
      <c r="X223" s="183">
        <v>44255</v>
      </c>
      <c r="Y223" s="166" t="s">
        <v>7879</v>
      </c>
      <c r="Z223" s="166" t="s">
        <v>7880</v>
      </c>
      <c r="AA223" s="124" t="s">
        <v>7935</v>
      </c>
    </row>
    <row r="224" spans="1:27" x14ac:dyDescent="0.2">
      <c r="A224" s="124">
        <v>4450</v>
      </c>
      <c r="B224" s="124" t="s">
        <v>8289</v>
      </c>
      <c r="C224" s="185">
        <v>706786007</v>
      </c>
      <c r="D224" s="124" t="str">
        <f>VLOOKUP(A224,BASE.!$A$1:$T$878,4,FALSE)</f>
        <v>Fundación de Derecho Privado</v>
      </c>
      <c r="E224" s="124" t="str">
        <f>VLOOKUP(A224,BASE.!$A$1:$T$878,5,FALSE)</f>
        <v xml:space="preserve">Decreto Supremo Nº 1554, de 2 de septiembre de 1976, del ministerio de Justicia. </v>
      </c>
      <c r="F224" s="124" t="str">
        <f>VLOOKUP(A224,BASE.!$A$1:$T$878,6,FALSE)</f>
        <v xml:space="preserve">Certificado de Vigencia, folio Nº 500355316567, emitido por el SRCeI con fecha 10 de noviembre de 2020.
</v>
      </c>
      <c r="G224" s="124" t="str">
        <f>VLOOKUP(A224,BASE.!$A$1:$T$878,7,FALSE)</f>
        <v>La capacitación y formación integral de personas de escasos recursos, sin costo para ellos y sin discriminación de ninguna especie, a fin de que puedan integrarse al desarrollo del país.</v>
      </c>
      <c r="H224" s="124" t="str">
        <f>VLOOKUP(A224,BASE.!$A$1:$T$878,8,FALSE)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24" s="124" t="str">
        <f>VLOOKUP(A224,BASE.!$A$1:$T$878,9,FALSE)</f>
        <v xml:space="preserve">Los miembros del Directorio permanecerán en sus cargos dos años.
</v>
      </c>
      <c r="J224" s="124" t="str">
        <f>VLOOKUP(A224,BASE.!$A$1:$T$878,10,FALSE)</f>
        <v>Con fecha 20 de diciembre de 2017 se ratifica el Directorio, según consta en el Acta de Sesión Ordinaria de Directorio de dicha fecha, reducida a escritura pública de fecha 04 de enero de 2018, de la 18° Notaría Pública.</v>
      </c>
      <c r="K224" s="124" t="str">
        <f>VLOOKUP(A224,BASE.!$A$1:$T$878,11,FALSE)</f>
        <v xml:space="preserve">Representante Legal:
María Angélica Grez del Canto
</v>
      </c>
      <c r="L224" s="124" t="str">
        <f>VLOOKUP(A224,BASE.!$A$1:$T$878,12,FALSE)</f>
        <v xml:space="preserve">Avenida 11 de septiembre Nº2250, oficina Nº1025, comuna de Providencia, Región Metropolitana.
</v>
      </c>
      <c r="M224" s="124" t="str">
        <f>VLOOKUP(A224,BASE.!$A$1:$T$878,13,FALSE)</f>
        <v>XIII</v>
      </c>
      <c r="N224" s="124" t="str">
        <f>VLOOKUP(A224,BASE.!$A$1:$T$878,14,FALSE)</f>
        <v>Providencia</v>
      </c>
      <c r="O224" s="124">
        <f>VLOOKUP(A224,BASE.!$A$1:$T$878,15,FALSE)</f>
        <v>0</v>
      </c>
      <c r="P224" s="124" t="str">
        <f>VLOOKUP(A224,BASE.!$A$1:$T$878,16,FALSE)</f>
        <v xml:space="preserve"> fundacion@paulajaraquemada.tie.cl</v>
      </c>
      <c r="Q224" s="185">
        <f>VLOOKUP(A224,BASE.!$A$1:$T$878,17,FALSE)</f>
        <v>0</v>
      </c>
      <c r="R224" s="124">
        <f>VLOOKUP(A224,BASE.!$A$1:$T$878,18,FALSE)</f>
        <v>93401</v>
      </c>
      <c r="S224" s="124" t="str">
        <f>VLOOKUP(A224,BASE.!$A$1:$T$878,19,FALSE)</f>
        <v>Se acompaña certificado financiero correspondiente al año 2019,  aprobados por  USUFI</v>
      </c>
      <c r="T224" s="182">
        <f>VLOOKUP(A224,BASE.!$A$1:$T$878,20,FALSE)</f>
        <v>37970</v>
      </c>
      <c r="U224" s="124">
        <v>4450</v>
      </c>
      <c r="V224" s="181">
        <v>0</v>
      </c>
      <c r="W224" s="181">
        <v>8955835</v>
      </c>
      <c r="X224" s="183">
        <v>44255</v>
      </c>
      <c r="Y224" s="166" t="s">
        <v>7879</v>
      </c>
      <c r="Z224" s="166" t="s">
        <v>7880</v>
      </c>
      <c r="AA224" s="124" t="s">
        <v>7983</v>
      </c>
    </row>
    <row r="225" spans="1:27" x14ac:dyDescent="0.2">
      <c r="A225" s="124">
        <v>4450</v>
      </c>
      <c r="B225" s="124" t="s">
        <v>8289</v>
      </c>
      <c r="C225" s="185">
        <v>706786007</v>
      </c>
      <c r="D225" s="124" t="str">
        <f>VLOOKUP(A225,BASE.!$A$1:$T$878,4,FALSE)</f>
        <v>Fundación de Derecho Privado</v>
      </c>
      <c r="E225" s="124" t="str">
        <f>VLOOKUP(A225,BASE.!$A$1:$T$878,5,FALSE)</f>
        <v xml:space="preserve">Decreto Supremo Nº 1554, de 2 de septiembre de 1976, del ministerio de Justicia. </v>
      </c>
      <c r="F225" s="124" t="str">
        <f>VLOOKUP(A225,BASE.!$A$1:$T$878,6,FALSE)</f>
        <v xml:space="preserve">Certificado de Vigencia, folio Nº 500355316567, emitido por el SRCeI con fecha 10 de noviembre de 2020.
</v>
      </c>
      <c r="G225" s="124" t="str">
        <f>VLOOKUP(A225,BASE.!$A$1:$T$878,7,FALSE)</f>
        <v>La capacitación y formación integral de personas de escasos recursos, sin costo para ellos y sin discriminación de ninguna especie, a fin de que puedan integrarse al desarrollo del país.</v>
      </c>
      <c r="H225" s="124" t="str">
        <f>VLOOKUP(A225,BASE.!$A$1:$T$878,8,FALSE)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25" s="124" t="str">
        <f>VLOOKUP(A225,BASE.!$A$1:$T$878,9,FALSE)</f>
        <v xml:space="preserve">Los miembros del Directorio permanecerán en sus cargos dos años.
</v>
      </c>
      <c r="J225" s="124" t="str">
        <f>VLOOKUP(A225,BASE.!$A$1:$T$878,10,FALSE)</f>
        <v>Con fecha 20 de diciembre de 2017 se ratifica el Directorio, según consta en el Acta de Sesión Ordinaria de Directorio de dicha fecha, reducida a escritura pública de fecha 04 de enero de 2018, de la 18° Notaría Pública.</v>
      </c>
      <c r="K225" s="124" t="str">
        <f>VLOOKUP(A225,BASE.!$A$1:$T$878,11,FALSE)</f>
        <v xml:space="preserve">Representante Legal:
María Angélica Grez del Canto
</v>
      </c>
      <c r="L225" s="124" t="str">
        <f>VLOOKUP(A225,BASE.!$A$1:$T$878,12,FALSE)</f>
        <v xml:space="preserve">Avenida 11 de septiembre Nº2250, oficina Nº1025, comuna de Providencia, Región Metropolitana.
</v>
      </c>
      <c r="M225" s="124" t="str">
        <f>VLOOKUP(A225,BASE.!$A$1:$T$878,13,FALSE)</f>
        <v>XIII</v>
      </c>
      <c r="N225" s="124" t="str">
        <f>VLOOKUP(A225,BASE.!$A$1:$T$878,14,FALSE)</f>
        <v>Providencia</v>
      </c>
      <c r="O225" s="124">
        <f>VLOOKUP(A225,BASE.!$A$1:$T$878,15,FALSE)</f>
        <v>0</v>
      </c>
      <c r="P225" s="124" t="str">
        <f>VLOOKUP(A225,BASE.!$A$1:$T$878,16,FALSE)</f>
        <v xml:space="preserve"> fundacion@paulajaraquemada.tie.cl</v>
      </c>
      <c r="Q225" s="185">
        <f>VLOOKUP(A225,BASE.!$A$1:$T$878,17,FALSE)</f>
        <v>0</v>
      </c>
      <c r="R225" s="124">
        <f>VLOOKUP(A225,BASE.!$A$1:$T$878,18,FALSE)</f>
        <v>93401</v>
      </c>
      <c r="S225" s="124" t="str">
        <f>VLOOKUP(A225,BASE.!$A$1:$T$878,19,FALSE)</f>
        <v>Se acompaña certificado financiero correspondiente al año 2019,  aprobados por  USUFI</v>
      </c>
      <c r="T225" s="182">
        <f>VLOOKUP(A225,BASE.!$A$1:$T$878,20,FALSE)</f>
        <v>37970</v>
      </c>
      <c r="U225" s="124">
        <v>4450</v>
      </c>
      <c r="V225" s="181">
        <v>7075296</v>
      </c>
      <c r="W225" s="181">
        <v>14150592</v>
      </c>
      <c r="X225" s="183">
        <v>44255</v>
      </c>
      <c r="Y225" s="166" t="s">
        <v>7879</v>
      </c>
      <c r="Z225" s="166" t="s">
        <v>7880</v>
      </c>
      <c r="AA225" s="124" t="s">
        <v>8001</v>
      </c>
    </row>
    <row r="226" spans="1:27" x14ac:dyDescent="0.2">
      <c r="A226" s="124">
        <v>4550</v>
      </c>
      <c r="B226" s="124" t="s">
        <v>8290</v>
      </c>
      <c r="C226" s="185">
        <v>700155609</v>
      </c>
      <c r="D226" s="124" t="str">
        <f>VLOOKUP(A226,BASE.!$A$1:$T$878,4,FALSE)</f>
        <v>Fundación de Derecho Privado</v>
      </c>
      <c r="E226" s="124" t="str">
        <f>VLOOKUP(A226,BASE.!$A$1:$T$878,5,FALSE)</f>
        <v>Decreto Supremo Nº 2410, de 15 de mayo de 1953, del Ministerio de Justicia.</v>
      </c>
      <c r="F226" s="124" t="str">
        <f>VLOOKUP(A226,BASE.!$A$1:$T$878,6,FALSE)</f>
        <v xml:space="preserve">Certificado de Vigencia de Persona Jurídica sin fines de lucro folio 500328044989, de fecha 08 de julio de 2020, emitido por el Servicio de Registro Civil e Identificación
</v>
      </c>
      <c r="G226" s="124" t="str">
        <f>VLOOKUP(A226,BASE.!$A$1:$T$878,7,FALSE)</f>
        <v>La creación y mantenimiento de obras de beneficencia y educación gratuita por medio de asilos para dirigentes y de escuelas tanto diurnas como nocturnas.</v>
      </c>
      <c r="H226" s="124" t="str">
        <f>VLOOKUP(A226,BASE.!$A$1:$T$878,8,FALSE)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6" s="124" t="str">
        <f>VLOOKUP(A226,BASE.!$A$1:$T$878,9,FALSE)</f>
        <v>Tres años. El Presidente, Vicepresidente, Tesorero y Secretario durarán en sus cargos un año, plazo que se entenderá prorrogado en un lapso igual hasta que se designen sus sucesores.</v>
      </c>
      <c r="J226" s="124" t="str">
        <f>VLOOKUP(A226,BASE.!$A$1:$T$878,10,FALSE)</f>
        <v>08 de agosto de 2016, conforme al acta de fecha 08 de agosto de 2016, reducida a escritura pública con fecha 24 de noviembre de 2016, ante doña María Angelica Galan Bäurle, Notario Público de Valparaíso.</v>
      </c>
      <c r="K226" s="124" t="str">
        <f>VLOOKUP(A226,BASE.!$A$1:$T$878,11,FALSE)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6" s="124" t="str">
        <f>VLOOKUP(A226,BASE.!$A$1:$T$878,12,FALSE)</f>
        <v xml:space="preserve">Victoria Nº 2370, Valparaíso.
Casilla 424, Valparaíso.
</v>
      </c>
      <c r="M226" s="124" t="str">
        <f>VLOOKUP(A226,BASE.!$A$1:$T$878,13,FALSE)</f>
        <v>V</v>
      </c>
      <c r="N226" s="124" t="str">
        <f>VLOOKUP(A226,BASE.!$A$1:$T$878,14,FALSE)</f>
        <v>Valparaíso</v>
      </c>
      <c r="O226" s="124" t="str">
        <f>VLOOKUP(A226,BASE.!$A$1:$T$878,15,FALSE)</f>
        <v xml:space="preserve">(32) 2213431-2237148-2238963, </v>
      </c>
      <c r="P226" s="124" t="str">
        <f>VLOOKUP(A226,BASE.!$A$1:$T$878,16,FALSE)</f>
        <v>info@refugiodecristo.cl</v>
      </c>
      <c r="Q226" s="185">
        <f>VLOOKUP(A226,BASE.!$A$1:$T$878,17,FALSE)</f>
        <v>0</v>
      </c>
      <c r="R226" s="124">
        <f>VLOOKUP(A226,BASE.!$A$1:$T$878,18,FALSE)</f>
        <v>93401</v>
      </c>
      <c r="S226" s="124" t="str">
        <f>VLOOKUP(A226,BASE.!$A$1:$T$878,19,FALSE)</f>
        <v xml:space="preserve">Certificado financiero correspondiente al año 2019 APROBADOS POR EL  Subdepartamento de Supervisión Financiero. </v>
      </c>
      <c r="T226" s="182">
        <f>VLOOKUP(A226,BASE.!$A$1:$T$878,20,FALSE)</f>
        <v>37970</v>
      </c>
      <c r="U226" s="124">
        <v>4550</v>
      </c>
      <c r="V226" s="181">
        <v>0</v>
      </c>
      <c r="W226" s="181">
        <v>68285947</v>
      </c>
      <c r="X226" s="183">
        <v>44255</v>
      </c>
      <c r="Y226" s="166" t="s">
        <v>7879</v>
      </c>
      <c r="Z226" s="166" t="s">
        <v>7880</v>
      </c>
      <c r="AA226" s="124" t="s">
        <v>7884</v>
      </c>
    </row>
    <row r="227" spans="1:27" x14ac:dyDescent="0.2">
      <c r="A227" s="124">
        <v>4550</v>
      </c>
      <c r="B227" s="124" t="s">
        <v>8290</v>
      </c>
      <c r="C227" s="185">
        <v>700155609</v>
      </c>
      <c r="D227" s="124" t="str">
        <f>VLOOKUP(A227,BASE.!$A$1:$T$878,4,FALSE)</f>
        <v>Fundación de Derecho Privado</v>
      </c>
      <c r="E227" s="124" t="str">
        <f>VLOOKUP(A227,BASE.!$A$1:$T$878,5,FALSE)</f>
        <v>Decreto Supremo Nº 2410, de 15 de mayo de 1953, del Ministerio de Justicia.</v>
      </c>
      <c r="F227" s="124" t="str">
        <f>VLOOKUP(A227,BASE.!$A$1:$T$878,6,FALSE)</f>
        <v xml:space="preserve">Certificado de Vigencia de Persona Jurídica sin fines de lucro folio 500328044989, de fecha 08 de julio de 2020, emitido por el Servicio de Registro Civil e Identificación
</v>
      </c>
      <c r="G227" s="124" t="str">
        <f>VLOOKUP(A227,BASE.!$A$1:$T$878,7,FALSE)</f>
        <v>La creación y mantenimiento de obras de beneficencia y educación gratuita por medio de asilos para dirigentes y de escuelas tanto diurnas como nocturnas.</v>
      </c>
      <c r="H227" s="124" t="str">
        <f>VLOOKUP(A227,BASE.!$A$1:$T$878,8,FALSE)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7" s="124" t="str">
        <f>VLOOKUP(A227,BASE.!$A$1:$T$878,9,FALSE)</f>
        <v>Tres años. El Presidente, Vicepresidente, Tesorero y Secretario durarán en sus cargos un año, plazo que se entenderá prorrogado en un lapso igual hasta que se designen sus sucesores.</v>
      </c>
      <c r="J227" s="124" t="str">
        <f>VLOOKUP(A227,BASE.!$A$1:$T$878,10,FALSE)</f>
        <v>08 de agosto de 2016, conforme al acta de fecha 08 de agosto de 2016, reducida a escritura pública con fecha 24 de noviembre de 2016, ante doña María Angelica Galan Bäurle, Notario Público de Valparaíso.</v>
      </c>
      <c r="K227" s="124" t="str">
        <f>VLOOKUP(A227,BASE.!$A$1:$T$878,11,FALSE)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7" s="124" t="str">
        <f>VLOOKUP(A227,BASE.!$A$1:$T$878,12,FALSE)</f>
        <v xml:space="preserve">Victoria Nº 2370, Valparaíso.
Casilla 424, Valparaíso.
</v>
      </c>
      <c r="M227" s="124" t="str">
        <f>VLOOKUP(A227,BASE.!$A$1:$T$878,13,FALSE)</f>
        <v>V</v>
      </c>
      <c r="N227" s="124" t="str">
        <f>VLOOKUP(A227,BASE.!$A$1:$T$878,14,FALSE)</f>
        <v>Valparaíso</v>
      </c>
      <c r="O227" s="124" t="str">
        <f>VLOOKUP(A227,BASE.!$A$1:$T$878,15,FALSE)</f>
        <v xml:space="preserve">(32) 2213431-2237148-2238963, </v>
      </c>
      <c r="P227" s="124" t="str">
        <f>VLOOKUP(A227,BASE.!$A$1:$T$878,16,FALSE)</f>
        <v>info@refugiodecristo.cl</v>
      </c>
      <c r="Q227" s="185">
        <f>VLOOKUP(A227,BASE.!$A$1:$T$878,17,FALSE)</f>
        <v>0</v>
      </c>
      <c r="R227" s="124">
        <f>VLOOKUP(A227,BASE.!$A$1:$T$878,18,FALSE)</f>
        <v>93401</v>
      </c>
      <c r="S227" s="124" t="str">
        <f>VLOOKUP(A227,BASE.!$A$1:$T$878,19,FALSE)</f>
        <v xml:space="preserve">Certificado financiero correspondiente al año 2019 APROBADOS POR EL  Subdepartamento de Supervisión Financiero. </v>
      </c>
      <c r="T227" s="182">
        <f>VLOOKUP(A227,BASE.!$A$1:$T$878,20,FALSE)</f>
        <v>37970</v>
      </c>
      <c r="U227" s="124">
        <v>4550</v>
      </c>
      <c r="V227" s="181">
        <v>17698325</v>
      </c>
      <c r="W227" s="181">
        <v>21835469</v>
      </c>
      <c r="X227" s="183">
        <v>44255</v>
      </c>
      <c r="Y227" s="166" t="s">
        <v>7879</v>
      </c>
      <c r="Z227" s="166" t="s">
        <v>7880</v>
      </c>
      <c r="AA227" s="124" t="s">
        <v>8002</v>
      </c>
    </row>
    <row r="228" spans="1:27" x14ac:dyDescent="0.2">
      <c r="A228" s="124">
        <v>4550</v>
      </c>
      <c r="B228" s="124" t="s">
        <v>8290</v>
      </c>
      <c r="C228" s="185">
        <v>700155609</v>
      </c>
      <c r="D228" s="124" t="str">
        <f>VLOOKUP(A228,BASE.!$A$1:$T$878,4,FALSE)</f>
        <v>Fundación de Derecho Privado</v>
      </c>
      <c r="E228" s="124" t="str">
        <f>VLOOKUP(A228,BASE.!$A$1:$T$878,5,FALSE)</f>
        <v>Decreto Supremo Nº 2410, de 15 de mayo de 1953, del Ministerio de Justicia.</v>
      </c>
      <c r="F228" s="124" t="str">
        <f>VLOOKUP(A228,BASE.!$A$1:$T$878,6,FALSE)</f>
        <v xml:space="preserve">Certificado de Vigencia de Persona Jurídica sin fines de lucro folio 500328044989, de fecha 08 de julio de 2020, emitido por el Servicio de Registro Civil e Identificación
</v>
      </c>
      <c r="G228" s="124" t="str">
        <f>VLOOKUP(A228,BASE.!$A$1:$T$878,7,FALSE)</f>
        <v>La creación y mantenimiento de obras de beneficencia y educación gratuita por medio de asilos para dirigentes y de escuelas tanto diurnas como nocturnas.</v>
      </c>
      <c r="H228" s="124" t="str">
        <f>VLOOKUP(A228,BASE.!$A$1:$T$878,8,FALSE)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8" s="124" t="str">
        <f>VLOOKUP(A228,BASE.!$A$1:$T$878,9,FALSE)</f>
        <v>Tres años. El Presidente, Vicepresidente, Tesorero y Secretario durarán en sus cargos un año, plazo que se entenderá prorrogado en un lapso igual hasta que se designen sus sucesores.</v>
      </c>
      <c r="J228" s="124" t="str">
        <f>VLOOKUP(A228,BASE.!$A$1:$T$878,10,FALSE)</f>
        <v>08 de agosto de 2016, conforme al acta de fecha 08 de agosto de 2016, reducida a escritura pública con fecha 24 de noviembre de 2016, ante doña María Angelica Galan Bäurle, Notario Público de Valparaíso.</v>
      </c>
      <c r="K228" s="124" t="str">
        <f>VLOOKUP(A228,BASE.!$A$1:$T$878,11,FALSE)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8" s="124" t="str">
        <f>VLOOKUP(A228,BASE.!$A$1:$T$878,12,FALSE)</f>
        <v xml:space="preserve">Victoria Nº 2370, Valparaíso.
Casilla 424, Valparaíso.
</v>
      </c>
      <c r="M228" s="124" t="str">
        <f>VLOOKUP(A228,BASE.!$A$1:$T$878,13,FALSE)</f>
        <v>V</v>
      </c>
      <c r="N228" s="124" t="str">
        <f>VLOOKUP(A228,BASE.!$A$1:$T$878,14,FALSE)</f>
        <v>Valparaíso</v>
      </c>
      <c r="O228" s="124" t="str">
        <f>VLOOKUP(A228,BASE.!$A$1:$T$878,15,FALSE)</f>
        <v xml:space="preserve">(32) 2213431-2237148-2238963, </v>
      </c>
      <c r="P228" s="124" t="str">
        <f>VLOOKUP(A228,BASE.!$A$1:$T$878,16,FALSE)</f>
        <v>info@refugiodecristo.cl</v>
      </c>
      <c r="Q228" s="185">
        <f>VLOOKUP(A228,BASE.!$A$1:$T$878,17,FALSE)</f>
        <v>0</v>
      </c>
      <c r="R228" s="124">
        <f>VLOOKUP(A228,BASE.!$A$1:$T$878,18,FALSE)</f>
        <v>93401</v>
      </c>
      <c r="S228" s="124" t="str">
        <f>VLOOKUP(A228,BASE.!$A$1:$T$878,19,FALSE)</f>
        <v xml:space="preserve">Certificado financiero correspondiente al año 2019 APROBADOS POR EL  Subdepartamento de Supervisión Financiero. </v>
      </c>
      <c r="T228" s="182">
        <f>VLOOKUP(A228,BASE.!$A$1:$T$878,20,FALSE)</f>
        <v>37970</v>
      </c>
      <c r="U228" s="124">
        <v>4550</v>
      </c>
      <c r="V228" s="181">
        <v>18146095</v>
      </c>
      <c r="W228" s="181">
        <v>19192531</v>
      </c>
      <c r="X228" s="183">
        <v>44255</v>
      </c>
      <c r="Y228" s="166" t="s">
        <v>7879</v>
      </c>
      <c r="Z228" s="166" t="s">
        <v>7880</v>
      </c>
      <c r="AA228" s="124" t="s">
        <v>8003</v>
      </c>
    </row>
    <row r="229" spans="1:27" x14ac:dyDescent="0.2">
      <c r="A229" s="124">
        <v>4550</v>
      </c>
      <c r="B229" s="124" t="s">
        <v>8290</v>
      </c>
      <c r="C229" s="185">
        <v>700155609</v>
      </c>
      <c r="D229" s="124" t="str">
        <f>VLOOKUP(A229,BASE.!$A$1:$T$878,4,FALSE)</f>
        <v>Fundación de Derecho Privado</v>
      </c>
      <c r="E229" s="124" t="str">
        <f>VLOOKUP(A229,BASE.!$A$1:$T$878,5,FALSE)</f>
        <v>Decreto Supremo Nº 2410, de 15 de mayo de 1953, del Ministerio de Justicia.</v>
      </c>
      <c r="F229" s="124" t="str">
        <f>VLOOKUP(A229,BASE.!$A$1:$T$878,6,FALSE)</f>
        <v xml:space="preserve">Certificado de Vigencia de Persona Jurídica sin fines de lucro folio 500328044989, de fecha 08 de julio de 2020, emitido por el Servicio de Registro Civil e Identificación
</v>
      </c>
      <c r="G229" s="124" t="str">
        <f>VLOOKUP(A229,BASE.!$A$1:$T$878,7,FALSE)</f>
        <v>La creación y mantenimiento de obras de beneficencia y educación gratuita por medio de asilos para dirigentes y de escuelas tanto diurnas como nocturnas.</v>
      </c>
      <c r="H229" s="124" t="str">
        <f>VLOOKUP(A229,BASE.!$A$1:$T$878,8,FALSE)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9" s="124" t="str">
        <f>VLOOKUP(A229,BASE.!$A$1:$T$878,9,FALSE)</f>
        <v>Tres años. El Presidente, Vicepresidente, Tesorero y Secretario durarán en sus cargos un año, plazo que se entenderá prorrogado en un lapso igual hasta que se designen sus sucesores.</v>
      </c>
      <c r="J229" s="124" t="str">
        <f>VLOOKUP(A229,BASE.!$A$1:$T$878,10,FALSE)</f>
        <v>08 de agosto de 2016, conforme al acta de fecha 08 de agosto de 2016, reducida a escritura pública con fecha 24 de noviembre de 2016, ante doña María Angelica Galan Bäurle, Notario Público de Valparaíso.</v>
      </c>
      <c r="K229" s="124" t="str">
        <f>VLOOKUP(A229,BASE.!$A$1:$T$878,11,FALSE)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9" s="124" t="str">
        <f>VLOOKUP(A229,BASE.!$A$1:$T$878,12,FALSE)</f>
        <v xml:space="preserve">Victoria Nº 2370, Valparaíso.
Casilla 424, Valparaíso.
</v>
      </c>
      <c r="M229" s="124" t="str">
        <f>VLOOKUP(A229,BASE.!$A$1:$T$878,13,FALSE)</f>
        <v>V</v>
      </c>
      <c r="N229" s="124" t="str">
        <f>VLOOKUP(A229,BASE.!$A$1:$T$878,14,FALSE)</f>
        <v>Valparaíso</v>
      </c>
      <c r="O229" s="124" t="str">
        <f>VLOOKUP(A229,BASE.!$A$1:$T$878,15,FALSE)</f>
        <v xml:space="preserve">(32) 2213431-2237148-2238963, </v>
      </c>
      <c r="P229" s="124" t="str">
        <f>VLOOKUP(A229,BASE.!$A$1:$T$878,16,FALSE)</f>
        <v>info@refugiodecristo.cl</v>
      </c>
      <c r="Q229" s="185">
        <f>VLOOKUP(A229,BASE.!$A$1:$T$878,17,FALSE)</f>
        <v>0</v>
      </c>
      <c r="R229" s="124">
        <f>VLOOKUP(A229,BASE.!$A$1:$T$878,18,FALSE)</f>
        <v>93401</v>
      </c>
      <c r="S229" s="124" t="str">
        <f>VLOOKUP(A229,BASE.!$A$1:$T$878,19,FALSE)</f>
        <v xml:space="preserve">Certificado financiero correspondiente al año 2019 APROBADOS POR EL  Subdepartamento de Supervisión Financiero. </v>
      </c>
      <c r="T229" s="182">
        <f>VLOOKUP(A229,BASE.!$A$1:$T$878,20,FALSE)</f>
        <v>37970</v>
      </c>
      <c r="U229" s="124">
        <v>4550</v>
      </c>
      <c r="V229" s="181">
        <v>31714704</v>
      </c>
      <c r="W229" s="181">
        <v>44752840</v>
      </c>
      <c r="X229" s="183">
        <v>44255</v>
      </c>
      <c r="Y229" s="166" t="s">
        <v>7879</v>
      </c>
      <c r="Z229" s="166" t="s">
        <v>7880</v>
      </c>
      <c r="AA229" s="124" t="s">
        <v>7885</v>
      </c>
    </row>
    <row r="230" spans="1:27" x14ac:dyDescent="0.2">
      <c r="A230" s="124">
        <v>4550</v>
      </c>
      <c r="B230" s="124" t="s">
        <v>8290</v>
      </c>
      <c r="C230" s="185">
        <v>700155609</v>
      </c>
      <c r="D230" s="124" t="str">
        <f>VLOOKUP(A230,BASE.!$A$1:$T$878,4,FALSE)</f>
        <v>Fundación de Derecho Privado</v>
      </c>
      <c r="E230" s="124" t="str">
        <f>VLOOKUP(A230,BASE.!$A$1:$T$878,5,FALSE)</f>
        <v>Decreto Supremo Nº 2410, de 15 de mayo de 1953, del Ministerio de Justicia.</v>
      </c>
      <c r="F230" s="124" t="str">
        <f>VLOOKUP(A230,BASE.!$A$1:$T$878,6,FALSE)</f>
        <v xml:space="preserve">Certificado de Vigencia de Persona Jurídica sin fines de lucro folio 500328044989, de fecha 08 de julio de 2020, emitido por el Servicio de Registro Civil e Identificación
</v>
      </c>
      <c r="G230" s="124" t="str">
        <f>VLOOKUP(A230,BASE.!$A$1:$T$878,7,FALSE)</f>
        <v>La creación y mantenimiento de obras de beneficencia y educación gratuita por medio de asilos para dirigentes y de escuelas tanto diurnas como nocturnas.</v>
      </c>
      <c r="H230" s="124" t="str">
        <f>VLOOKUP(A230,BASE.!$A$1:$T$878,8,FALSE)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30" s="124" t="str">
        <f>VLOOKUP(A230,BASE.!$A$1:$T$878,9,FALSE)</f>
        <v>Tres años. El Presidente, Vicepresidente, Tesorero y Secretario durarán en sus cargos un año, plazo que se entenderá prorrogado en un lapso igual hasta que se designen sus sucesores.</v>
      </c>
      <c r="J230" s="124" t="str">
        <f>VLOOKUP(A230,BASE.!$A$1:$T$878,10,FALSE)</f>
        <v>08 de agosto de 2016, conforme al acta de fecha 08 de agosto de 2016, reducida a escritura pública con fecha 24 de noviembre de 2016, ante doña María Angelica Galan Bäurle, Notario Público de Valparaíso.</v>
      </c>
      <c r="K230" s="124" t="str">
        <f>VLOOKUP(A230,BASE.!$A$1:$T$878,11,FALSE)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30" s="124" t="str">
        <f>VLOOKUP(A230,BASE.!$A$1:$T$878,12,FALSE)</f>
        <v xml:space="preserve">Victoria Nº 2370, Valparaíso.
Casilla 424, Valparaíso.
</v>
      </c>
      <c r="M230" s="124" t="str">
        <f>VLOOKUP(A230,BASE.!$A$1:$T$878,13,FALSE)</f>
        <v>V</v>
      </c>
      <c r="N230" s="124" t="str">
        <f>VLOOKUP(A230,BASE.!$A$1:$T$878,14,FALSE)</f>
        <v>Valparaíso</v>
      </c>
      <c r="O230" s="124" t="str">
        <f>VLOOKUP(A230,BASE.!$A$1:$T$878,15,FALSE)</f>
        <v xml:space="preserve">(32) 2213431-2237148-2238963, </v>
      </c>
      <c r="P230" s="124" t="str">
        <f>VLOOKUP(A230,BASE.!$A$1:$T$878,16,FALSE)</f>
        <v>info@refugiodecristo.cl</v>
      </c>
      <c r="Q230" s="185">
        <f>VLOOKUP(A230,BASE.!$A$1:$T$878,17,FALSE)</f>
        <v>0</v>
      </c>
      <c r="R230" s="124">
        <f>VLOOKUP(A230,BASE.!$A$1:$T$878,18,FALSE)</f>
        <v>93401</v>
      </c>
      <c r="S230" s="124" t="str">
        <f>VLOOKUP(A230,BASE.!$A$1:$T$878,19,FALSE)</f>
        <v xml:space="preserve">Certificado financiero correspondiente al año 2019 APROBADOS POR EL  Subdepartamento de Supervisión Financiero. </v>
      </c>
      <c r="T230" s="182">
        <f>VLOOKUP(A230,BASE.!$A$1:$T$878,20,FALSE)</f>
        <v>37970</v>
      </c>
      <c r="U230" s="124">
        <v>4550</v>
      </c>
      <c r="V230" s="181">
        <v>22784358</v>
      </c>
      <c r="W230" s="181">
        <v>28245062</v>
      </c>
      <c r="X230" s="183">
        <v>44255</v>
      </c>
      <c r="Y230" s="166" t="s">
        <v>7879</v>
      </c>
      <c r="Z230" s="166" t="s">
        <v>7880</v>
      </c>
      <c r="AA230" s="124" t="s">
        <v>7886</v>
      </c>
    </row>
    <row r="231" spans="1:27" x14ac:dyDescent="0.2">
      <c r="A231" s="124">
        <v>4550</v>
      </c>
      <c r="B231" s="124" t="s">
        <v>8290</v>
      </c>
      <c r="C231" s="185">
        <v>700155609</v>
      </c>
      <c r="D231" s="124" t="str">
        <f>VLOOKUP(A231,BASE.!$A$1:$T$878,4,FALSE)</f>
        <v>Fundación de Derecho Privado</v>
      </c>
      <c r="E231" s="124" t="str">
        <f>VLOOKUP(A231,BASE.!$A$1:$T$878,5,FALSE)</f>
        <v>Decreto Supremo Nº 2410, de 15 de mayo de 1953, del Ministerio de Justicia.</v>
      </c>
      <c r="F231" s="124" t="str">
        <f>VLOOKUP(A231,BASE.!$A$1:$T$878,6,FALSE)</f>
        <v xml:space="preserve">Certificado de Vigencia de Persona Jurídica sin fines de lucro folio 500328044989, de fecha 08 de julio de 2020, emitido por el Servicio de Registro Civil e Identificación
</v>
      </c>
      <c r="G231" s="124" t="str">
        <f>VLOOKUP(A231,BASE.!$A$1:$T$878,7,FALSE)</f>
        <v>La creación y mantenimiento de obras de beneficencia y educación gratuita por medio de asilos para dirigentes y de escuelas tanto diurnas como nocturnas.</v>
      </c>
      <c r="H231" s="124" t="str">
        <f>VLOOKUP(A231,BASE.!$A$1:$T$878,8,FALSE)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31" s="124" t="str">
        <f>VLOOKUP(A231,BASE.!$A$1:$T$878,9,FALSE)</f>
        <v>Tres años. El Presidente, Vicepresidente, Tesorero y Secretario durarán en sus cargos un año, plazo que se entenderá prorrogado en un lapso igual hasta que se designen sus sucesores.</v>
      </c>
      <c r="J231" s="124" t="str">
        <f>VLOOKUP(A231,BASE.!$A$1:$T$878,10,FALSE)</f>
        <v>08 de agosto de 2016, conforme al acta de fecha 08 de agosto de 2016, reducida a escritura pública con fecha 24 de noviembre de 2016, ante doña María Angelica Galan Bäurle, Notario Público de Valparaíso.</v>
      </c>
      <c r="K231" s="124" t="str">
        <f>VLOOKUP(A231,BASE.!$A$1:$T$878,11,FALSE)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31" s="124" t="str">
        <f>VLOOKUP(A231,BASE.!$A$1:$T$878,12,FALSE)</f>
        <v xml:space="preserve">Victoria Nº 2370, Valparaíso.
Casilla 424, Valparaíso.
</v>
      </c>
      <c r="M231" s="124" t="str">
        <f>VLOOKUP(A231,BASE.!$A$1:$T$878,13,FALSE)</f>
        <v>V</v>
      </c>
      <c r="N231" s="124" t="str">
        <f>VLOOKUP(A231,BASE.!$A$1:$T$878,14,FALSE)</f>
        <v>Valparaíso</v>
      </c>
      <c r="O231" s="124" t="str">
        <f>VLOOKUP(A231,BASE.!$A$1:$T$878,15,FALSE)</f>
        <v xml:space="preserve">(32) 2213431-2237148-2238963, </v>
      </c>
      <c r="P231" s="124" t="str">
        <f>VLOOKUP(A231,BASE.!$A$1:$T$878,16,FALSE)</f>
        <v>info@refugiodecristo.cl</v>
      </c>
      <c r="Q231" s="185">
        <f>VLOOKUP(A231,BASE.!$A$1:$T$878,17,FALSE)</f>
        <v>0</v>
      </c>
      <c r="R231" s="124">
        <f>VLOOKUP(A231,BASE.!$A$1:$T$878,18,FALSE)</f>
        <v>93401</v>
      </c>
      <c r="S231" s="124" t="str">
        <f>VLOOKUP(A231,BASE.!$A$1:$T$878,19,FALSE)</f>
        <v xml:space="preserve">Certificado financiero correspondiente al año 2019 APROBADOS POR EL  Subdepartamento de Supervisión Financiero. </v>
      </c>
      <c r="T231" s="182">
        <f>VLOOKUP(A231,BASE.!$A$1:$T$878,20,FALSE)</f>
        <v>37970</v>
      </c>
      <c r="U231" s="124">
        <v>4550</v>
      </c>
      <c r="V231" s="181">
        <v>4008300</v>
      </c>
      <c r="W231" s="181">
        <v>8818260</v>
      </c>
      <c r="X231" s="183">
        <v>44255</v>
      </c>
      <c r="Y231" s="166" t="s">
        <v>7879</v>
      </c>
      <c r="Z231" s="166" t="s">
        <v>7880</v>
      </c>
      <c r="AA231" s="124" t="s">
        <v>7888</v>
      </c>
    </row>
    <row r="232" spans="1:27" x14ac:dyDescent="0.2">
      <c r="A232" s="124">
        <v>4550</v>
      </c>
      <c r="B232" s="124" t="s">
        <v>8290</v>
      </c>
      <c r="C232" s="185">
        <v>700155609</v>
      </c>
      <c r="D232" s="124" t="str">
        <f>VLOOKUP(A232,BASE.!$A$1:$T$878,4,FALSE)</f>
        <v>Fundación de Derecho Privado</v>
      </c>
      <c r="E232" s="124" t="str">
        <f>VLOOKUP(A232,BASE.!$A$1:$T$878,5,FALSE)</f>
        <v>Decreto Supremo Nº 2410, de 15 de mayo de 1953, del Ministerio de Justicia.</v>
      </c>
      <c r="F232" s="124" t="str">
        <f>VLOOKUP(A232,BASE.!$A$1:$T$878,6,FALSE)</f>
        <v xml:space="preserve">Certificado de Vigencia de Persona Jurídica sin fines de lucro folio 500328044989, de fecha 08 de julio de 2020, emitido por el Servicio de Registro Civil e Identificación
</v>
      </c>
      <c r="G232" s="124" t="str">
        <f>VLOOKUP(A232,BASE.!$A$1:$T$878,7,FALSE)</f>
        <v>La creación y mantenimiento de obras de beneficencia y educación gratuita por medio de asilos para dirigentes y de escuelas tanto diurnas como nocturnas.</v>
      </c>
      <c r="H232" s="124" t="str">
        <f>VLOOKUP(A232,BASE.!$A$1:$T$878,8,FALSE)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32" s="124" t="str">
        <f>VLOOKUP(A232,BASE.!$A$1:$T$878,9,FALSE)</f>
        <v>Tres años. El Presidente, Vicepresidente, Tesorero y Secretario durarán en sus cargos un año, plazo que se entenderá prorrogado en un lapso igual hasta que se designen sus sucesores.</v>
      </c>
      <c r="J232" s="124" t="str">
        <f>VLOOKUP(A232,BASE.!$A$1:$T$878,10,FALSE)</f>
        <v>08 de agosto de 2016, conforme al acta de fecha 08 de agosto de 2016, reducida a escritura pública con fecha 24 de noviembre de 2016, ante doña María Angelica Galan Bäurle, Notario Público de Valparaíso.</v>
      </c>
      <c r="K232" s="124" t="str">
        <f>VLOOKUP(A232,BASE.!$A$1:$T$878,11,FALSE)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32" s="124" t="str">
        <f>VLOOKUP(A232,BASE.!$A$1:$T$878,12,FALSE)</f>
        <v xml:space="preserve">Victoria Nº 2370, Valparaíso.
Casilla 424, Valparaíso.
</v>
      </c>
      <c r="M232" s="124" t="str">
        <f>VLOOKUP(A232,BASE.!$A$1:$T$878,13,FALSE)</f>
        <v>V</v>
      </c>
      <c r="N232" s="124" t="str">
        <f>VLOOKUP(A232,BASE.!$A$1:$T$878,14,FALSE)</f>
        <v>Valparaíso</v>
      </c>
      <c r="O232" s="124" t="str">
        <f>VLOOKUP(A232,BASE.!$A$1:$T$878,15,FALSE)</f>
        <v xml:space="preserve">(32) 2213431-2237148-2238963, </v>
      </c>
      <c r="P232" s="124" t="str">
        <f>VLOOKUP(A232,BASE.!$A$1:$T$878,16,FALSE)</f>
        <v>info@refugiodecristo.cl</v>
      </c>
      <c r="Q232" s="185">
        <f>VLOOKUP(A232,BASE.!$A$1:$T$878,17,FALSE)</f>
        <v>0</v>
      </c>
      <c r="R232" s="124">
        <f>VLOOKUP(A232,BASE.!$A$1:$T$878,18,FALSE)</f>
        <v>93401</v>
      </c>
      <c r="S232" s="124" t="str">
        <f>VLOOKUP(A232,BASE.!$A$1:$T$878,19,FALSE)</f>
        <v xml:space="preserve">Certificado financiero correspondiente al año 2019 APROBADOS POR EL  Subdepartamento de Supervisión Financiero. </v>
      </c>
      <c r="T232" s="182">
        <f>VLOOKUP(A232,BASE.!$A$1:$T$878,20,FALSE)</f>
        <v>37970</v>
      </c>
      <c r="U232" s="124">
        <v>4550</v>
      </c>
      <c r="V232" s="181">
        <v>27227410</v>
      </c>
      <c r="W232" s="181">
        <v>36604617</v>
      </c>
      <c r="X232" s="183">
        <v>44255</v>
      </c>
      <c r="Y232" s="166" t="s">
        <v>7879</v>
      </c>
      <c r="Z232" s="166" t="s">
        <v>7880</v>
      </c>
      <c r="AA232" s="124" t="s">
        <v>7939</v>
      </c>
    </row>
    <row r="233" spans="1:27" x14ac:dyDescent="0.2">
      <c r="A233" s="124">
        <v>5070</v>
      </c>
      <c r="B233" s="124" t="s">
        <v>8291</v>
      </c>
      <c r="C233" s="185">
        <v>690411008</v>
      </c>
      <c r="D233" s="124" t="str">
        <f>VLOOKUP(A233,BASE.!$A$1:$T$878,4,FALSE)</f>
        <v>Municipalidad</v>
      </c>
      <c r="E233" s="124" t="str">
        <f>VLOOKUP(A233,BASE.!$A$1:$T$878,5,FALSE)</f>
        <v>Constitución Política de la República, art. 107.</v>
      </c>
      <c r="F233" s="124" t="str">
        <f>VLOOKUP(A233,BASE.!$A$1:$T$878,6,FALSE)</f>
        <v>Indefinida.</v>
      </c>
      <c r="G233" s="124" t="str">
        <f>VLOOKUP(A233,BASE.!$A$1:$T$878,7,FALSE)</f>
        <v>Según Ley Orgánica Nº 18.695, arts. 1º al 4º.</v>
      </c>
      <c r="H233" s="124" t="str">
        <f>VLOOKUP(A233,BASE.!$A$1:$T$878,8,FALSE)</f>
        <v>no tiene</v>
      </c>
      <c r="I233" s="124">
        <f>VLOOKUP(A233,BASE.!$A$1:$T$878,9,FALSE)</f>
        <v>0</v>
      </c>
      <c r="J233" s="124">
        <f>VLOOKUP(A233,BASE.!$A$1:$T$878,10,FALSE)</f>
        <v>0</v>
      </c>
      <c r="K233" s="124" t="str">
        <f>VLOOKUP(A233,BASE.!$A$1:$T$878,11,FALSE)</f>
        <v xml:space="preserve">Pedro Miguel Ángel Castillo Díaz, </v>
      </c>
      <c r="L233" s="124" t="str">
        <f>VLOOKUP(A233,BASE.!$A$1:$T$878,12,FALSE)</f>
        <v xml:space="preserve">Plaza de Armas Nº 438, provincia de Limarí, comuna de Combarbalá, Región de Coquimbo.
</v>
      </c>
      <c r="M233" s="124" t="str">
        <f>VLOOKUP(A233,BASE.!$A$1:$T$878,13,FALSE)</f>
        <v>IV</v>
      </c>
      <c r="N233" s="124" t="str">
        <f>VLOOKUP(A233,BASE.!$A$1:$T$878,14,FALSE)</f>
        <v>Combarbalá</v>
      </c>
      <c r="O233" s="124" t="str">
        <f>VLOOKUP(A233,BASE.!$A$1:$T$878,15,FALSE)</f>
        <v>Fono (53) 741033
        (53) 741133
        (53) 741007</v>
      </c>
      <c r="P233" s="124">
        <f>VLOOKUP(A233,BASE.!$A$1:$T$878,16,FALSE)</f>
        <v>0</v>
      </c>
      <c r="Q233" s="185">
        <f>VLOOKUP(A233,BASE.!$A$1:$T$878,17,FALSE)</f>
        <v>0</v>
      </c>
      <c r="R233" s="124">
        <f>VLOOKUP(A233,BASE.!$A$1:$T$878,18,FALSE)</f>
        <v>91001</v>
      </c>
      <c r="S233" s="124" t="str">
        <f>VLOOKUP(A233,BASE.!$A$1:$T$878,19,FALSE)</f>
        <v xml:space="preserve">No se acompañan. Aplica Informe Jurídico Nº 09, de fecha 14 de marzo de 2011 del Departamento Jurídico y Dictamen Nº 070791, de 2009, de la Contraloría General de la República.  
</v>
      </c>
      <c r="T233" s="182">
        <f>VLOOKUP(A233,BASE.!$A$1:$T$878,20,FALSE)</f>
        <v>41394</v>
      </c>
      <c r="U233" s="124">
        <v>5070</v>
      </c>
      <c r="V233" s="181">
        <v>3751872</v>
      </c>
      <c r="W233" s="181">
        <v>7486774</v>
      </c>
      <c r="X233" s="183">
        <v>44255</v>
      </c>
      <c r="Y233" s="166" t="s">
        <v>7879</v>
      </c>
      <c r="Z233" s="166" t="s">
        <v>7880</v>
      </c>
      <c r="AA233" s="124" t="s">
        <v>8004</v>
      </c>
    </row>
    <row r="234" spans="1:27" x14ac:dyDescent="0.2">
      <c r="A234" s="124">
        <v>5150</v>
      </c>
      <c r="B234" s="124" t="s">
        <v>8292</v>
      </c>
      <c r="C234" s="185">
        <v>692403002</v>
      </c>
      <c r="D234" s="124" t="str">
        <f>VLOOKUP(A234,BASE.!$A$1:$T$878,4,FALSE)</f>
        <v>Municipalidad</v>
      </c>
      <c r="E234" s="124" t="str">
        <f>VLOOKUP(A234,BASE.!$A$1:$T$878,5,FALSE)</f>
        <v>Constitución Política de la República, art. 107.</v>
      </c>
      <c r="F234" s="124" t="str">
        <f>VLOOKUP(A234,BASE.!$A$1:$T$878,6,FALSE)</f>
        <v>Indefinida.</v>
      </c>
      <c r="G234" s="124" t="str">
        <f>VLOOKUP(A234,BASE.!$A$1:$T$878,7,FALSE)</f>
        <v>Según Ley Orgánica Nº 18.695, arts. 1º al 4º.</v>
      </c>
      <c r="H234" s="124" t="str">
        <f>VLOOKUP(A234,BASE.!$A$1:$T$878,8,FALSE)</f>
        <v>no tiene</v>
      </c>
      <c r="I234" s="124">
        <f>VLOOKUP(A234,BASE.!$A$1:$T$878,9,FALSE)</f>
        <v>0</v>
      </c>
      <c r="J234" s="124">
        <f>VLOOKUP(A234,BASE.!$A$1:$T$878,10,FALSE)</f>
        <v>0</v>
      </c>
      <c r="K234" s="124" t="str">
        <f>VLOOKUP(A234,BASE.!$A$1:$T$878,11,FALSE)</f>
        <v xml:space="preserve">Rigoberto Alejandro Huala Canumán, </v>
      </c>
      <c r="L234" s="124" t="str">
        <f>VLOOKUP(A234,BASE.!$A$1:$T$878,12,FALSE)</f>
        <v>Francisco Bilbao Nº357, Coyhaique, Undécima Región.</v>
      </c>
      <c r="M234" s="124" t="str">
        <f>VLOOKUP(A234,BASE.!$A$1:$T$878,13,FALSE)</f>
        <v>XI</v>
      </c>
      <c r="N234" s="124" t="str">
        <f>VLOOKUP(A234,BASE.!$A$1:$T$878,14,FALSE)</f>
        <v>Coyhaique</v>
      </c>
      <c r="O234" s="124">
        <f>VLOOKUP(A234,BASE.!$A$1:$T$878,15,FALSE)</f>
        <v>0</v>
      </c>
      <c r="P234" s="124">
        <f>VLOOKUP(A234,BASE.!$A$1:$T$878,16,FALSE)</f>
        <v>0</v>
      </c>
      <c r="Q234" s="185">
        <f>VLOOKUP(A234,BASE.!$A$1:$T$878,17,FALSE)</f>
        <v>0</v>
      </c>
      <c r="R234" s="124">
        <f>VLOOKUP(A234,BASE.!$A$1:$T$878,18,FALSE)</f>
        <v>91001</v>
      </c>
      <c r="S234" s="124" t="str">
        <f>VLOOKUP(A234,BASE.!$A$1:$T$878,19,FALSE)</f>
        <v xml:space="preserve">No se acompañan. Aplica Informe Jurídico Nº 09, de  fecha 14 de marzo de 2011 del Departamento Jurídico y Dictamen Nº 070791, de 2009, de la Contraloría General de la República.  
</v>
      </c>
      <c r="T234" s="182">
        <f>VLOOKUP(A234,BASE.!$A$1:$T$878,20,FALSE)</f>
        <v>37970</v>
      </c>
      <c r="U234" s="124">
        <v>5150</v>
      </c>
      <c r="V234" s="181">
        <v>6582232</v>
      </c>
      <c r="W234" s="181">
        <v>6773132</v>
      </c>
      <c r="X234" s="183">
        <v>44255</v>
      </c>
      <c r="Y234" s="166" t="s">
        <v>7879</v>
      </c>
      <c r="Z234" s="166" t="s">
        <v>7880</v>
      </c>
      <c r="AA234" s="124" t="s">
        <v>7902</v>
      </c>
    </row>
    <row r="235" spans="1:27" x14ac:dyDescent="0.2">
      <c r="A235" s="124">
        <v>5200</v>
      </c>
      <c r="B235" s="124" t="s">
        <v>8293</v>
      </c>
      <c r="C235" s="185">
        <v>690707004</v>
      </c>
      <c r="D235" s="124" t="str">
        <f>VLOOKUP(A235,BASE.!$A$1:$T$878,4,FALSE)</f>
        <v xml:space="preserve">
I. Municipalidad de La Florida
</v>
      </c>
      <c r="E235" s="124" t="str">
        <f>VLOOKUP(A235,BASE.!$A$1:$T$878,5,FALSE)</f>
        <v>Constitución Política de la República, art. 107.</v>
      </c>
      <c r="F235" s="124" t="str">
        <f>VLOOKUP(A235,BASE.!$A$1:$T$878,6,FALSE)</f>
        <v>Indefinida.</v>
      </c>
      <c r="G235" s="124" t="str">
        <f>VLOOKUP(A235,BASE.!$A$1:$T$878,7,FALSE)</f>
        <v>Según Ley Orgánica Nº 18.695, arts. 1º al 4º.</v>
      </c>
      <c r="H235" s="124" t="str">
        <f>VLOOKUP(A235,BASE.!$A$1:$T$878,8,FALSE)</f>
        <v>no tiene</v>
      </c>
      <c r="I235" s="124">
        <f>VLOOKUP(A235,BASE.!$A$1:$T$878,9,FALSE)</f>
        <v>0</v>
      </c>
      <c r="J235" s="124">
        <f>VLOOKUP(A235,BASE.!$A$1:$T$878,10,FALSE)</f>
        <v>0</v>
      </c>
      <c r="K235" s="124" t="str">
        <f>VLOOKUP(A235,BASE.!$A$1:$T$878,11,FALSE)</f>
        <v xml:space="preserve">Rodolfo Carter Fernández, </v>
      </c>
      <c r="L235" s="124" t="str">
        <f>VLOOKUP(A235,BASE.!$A$1:$T$878,12,FALSE)</f>
        <v xml:space="preserve">Serafín Zamora Nº 6600, La Florida, Región Metropolitana. </v>
      </c>
      <c r="M235" s="124" t="str">
        <f>VLOOKUP(A235,BASE.!$A$1:$T$878,13,FALSE)</f>
        <v>XIII</v>
      </c>
      <c r="N235" s="124" t="str">
        <f>VLOOKUP(A235,BASE.!$A$1:$T$878,14,FALSE)</f>
        <v>La Florida</v>
      </c>
      <c r="O235" s="124" t="str">
        <f>VLOOKUP(A235,BASE.!$A$1:$T$878,15,FALSE)</f>
        <v>Teléfono: 6365000;</v>
      </c>
      <c r="P235" s="124">
        <f>VLOOKUP(A235,BASE.!$A$1:$T$878,16,FALSE)</f>
        <v>0</v>
      </c>
      <c r="Q235" s="185">
        <f>VLOOKUP(A235,BASE.!$A$1:$T$878,17,FALSE)</f>
        <v>0</v>
      </c>
      <c r="R235" s="124">
        <f>VLOOKUP(A235,BASE.!$A$1:$T$878,18,FALSE)</f>
        <v>91001</v>
      </c>
      <c r="S235" s="124" t="str">
        <f>VLOOKUP(A235,BASE.!$A$1:$T$878,19,FALSE)</f>
        <v xml:space="preserve">No se acompañan. Aplica Informe Jurídico Nº 09, de  fecha 14 de marzo de 2011 del Departamento Jurídico y Dictamen Nº 070791, de 2009, de la Contraloría General de la República.  
</v>
      </c>
      <c r="T235" s="182">
        <f>VLOOKUP(A235,BASE.!$A$1:$T$878,20,FALSE)</f>
        <v>37970</v>
      </c>
      <c r="U235" s="124">
        <v>5200</v>
      </c>
      <c r="V235" s="181">
        <v>10468611</v>
      </c>
      <c r="W235" s="181">
        <v>20937222</v>
      </c>
      <c r="X235" s="183">
        <v>44255</v>
      </c>
      <c r="Y235" s="166" t="s">
        <v>7879</v>
      </c>
      <c r="Z235" s="166" t="s">
        <v>7880</v>
      </c>
      <c r="AA235" s="124" t="s">
        <v>7960</v>
      </c>
    </row>
    <row r="236" spans="1:27" x14ac:dyDescent="0.2">
      <c r="A236" s="124">
        <v>5650</v>
      </c>
      <c r="B236" s="124" t="s">
        <v>8294</v>
      </c>
      <c r="C236" s="185">
        <v>708967009</v>
      </c>
      <c r="D236" s="124" t="str">
        <f>VLOOKUP(A236,BASE.!$A$1:$T$878,4,FALSE)</f>
        <v xml:space="preserve">Institución eclesiástica.
</v>
      </c>
      <c r="E236" s="124" t="str">
        <f>VLOOKUP(A236,BASE.!$A$1:$T$878,5,FALSE)</f>
        <v xml:space="preserve">Erigida conforme al derecho canónico Bula “Ad Similitudem Hominis”
</v>
      </c>
      <c r="F236" s="124" t="str">
        <f>VLOOKUP(A236,BASE.!$A$1:$T$878,6,FALSE)</f>
        <v xml:space="preserve">Indefinida
</v>
      </c>
      <c r="G236" s="124" t="str">
        <f>VLOOKUP(A236,BASE.!$A$1:$T$878,7,FALSE)</f>
        <v xml:space="preserve">Organización religiosa.
</v>
      </c>
      <c r="H236" s="124" t="str">
        <f>VLOOKUP(A236,BASE.!$A$1:$T$878,8,FALSE)</f>
        <v>no tiene</v>
      </c>
      <c r="I236" s="124">
        <f>VLOOKUP(A236,BASE.!$A$1:$T$878,9,FALSE)</f>
        <v>0</v>
      </c>
      <c r="J236" s="124">
        <f>VLOOKUP(A236,BASE.!$A$1:$T$878,10,FALSE)</f>
        <v>0</v>
      </c>
      <c r="K236" s="124" t="str">
        <f>VLOOKUP(A236,BASE.!$A$1:$T$878,11,FALSE)</f>
        <v xml:space="preserve">Jorge Vega Velasco </v>
      </c>
      <c r="L236" s="124" t="str">
        <f>VLOOKUP(A236,BASE.!$A$1:$T$878,12,FALSE)</f>
        <v xml:space="preserve">Constitución N°0 020, comuna Illapel, Región de Coquimbo. 
</v>
      </c>
      <c r="M236" s="124" t="str">
        <f>VLOOKUP(A236,BASE.!$A$1:$T$878,13,FALSE)</f>
        <v>IV</v>
      </c>
      <c r="N236" s="124" t="str">
        <f>VLOOKUP(A236,BASE.!$A$1:$T$878,14,FALSE)</f>
        <v xml:space="preserve"> Illapel</v>
      </c>
      <c r="O236" s="124" t="str">
        <f>VLOOKUP(A236,BASE.!$A$1:$T$878,15,FALSE)</f>
        <v>Fono 53 521143</v>
      </c>
      <c r="P236" s="124" t="str">
        <f>VLOOKUP(A236,BASE.!$A$1:$T$878,16,FALSE)</f>
        <v>illapel@episcopado.cl</v>
      </c>
      <c r="Q236" s="185">
        <f>VLOOKUP(A236,BASE.!$A$1:$T$878,17,FALSE)</f>
        <v>0</v>
      </c>
      <c r="R236" s="124" t="str">
        <f>VLOOKUP(A236,BASE.!$A$1:$T$878,18,FALSE)</f>
        <v xml:space="preserve">93910 Organizaciones religiosas </v>
      </c>
      <c r="S236" s="124" t="str">
        <f>VLOOKUP(A236,BASE.!$A$1:$T$878,19,FALSE)</f>
        <v>Certificado financiero correspondiente al año 2020, aprobado por el Sub Departamento de Supervisión Financiera.</v>
      </c>
      <c r="T236" s="182">
        <f>VLOOKUP(A236,BASE.!$A$1:$T$878,20,FALSE)</f>
        <v>37970</v>
      </c>
      <c r="U236" s="124">
        <v>5650</v>
      </c>
      <c r="V236" s="181">
        <v>3537648</v>
      </c>
      <c r="W236" s="181">
        <v>14239033</v>
      </c>
      <c r="X236" s="183">
        <v>44255</v>
      </c>
      <c r="Y236" s="166" t="s">
        <v>7879</v>
      </c>
      <c r="Z236" s="166" t="s">
        <v>7880</v>
      </c>
      <c r="AA236" s="124" t="s">
        <v>8005</v>
      </c>
    </row>
    <row r="237" spans="1:27" x14ac:dyDescent="0.2">
      <c r="A237" s="124">
        <v>5800</v>
      </c>
      <c r="B237" s="124" t="s">
        <v>8295</v>
      </c>
      <c r="C237" s="185">
        <v>700159108</v>
      </c>
      <c r="D237" s="124" t="str">
        <f>VLOOKUP(A237,BASE.!$A$1:$T$878,4,FALSE)</f>
        <v>Corporación de Derecho Privado.</v>
      </c>
      <c r="E237" s="124" t="str">
        <f>VLOOKUP(A237,BASE.!$A$1:$T$878,5,FALSE)</f>
        <v xml:space="preserve">Decreto Supremo Nº2440, de 23 de abril de 1951, del Ministerio de Justicia. </v>
      </c>
      <c r="F237" s="124" t="str">
        <f>VLOOKUP(A237,BASE.!$A$1:$T$878,6,FALSE)</f>
        <v>Certificado de Vigencia Folio Nº 500355737092, de fecha 12 de noviembre de 2020, del Servicio de Registro Civil e Identificación.</v>
      </c>
      <c r="G237" s="124" t="str">
        <f>VLOOKUP(A237,BASE.!$A$1:$T$878,7,FALSE)</f>
        <v>Organizar un establecimiento que permita recoger a los niños huérfanos y desamparados, educándoles y en lo posible, procurándoles una profesión; recoger a los ancianos e inválidos, a fin de proporcionarles habitación y sustento.</v>
      </c>
      <c r="H237" s="124" t="str">
        <f>VLOOKUP(A237,BASE.!$A$1:$T$878,8,FALSE)</f>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
      <c r="I237" s="124" t="str">
        <f>VLOOKUP(A237,BASE.!$A$1:$T$878,9,FALSE)</f>
        <v xml:space="preserve">5 años, pudiendo ser reelegidos indefinidamente.
</v>
      </c>
      <c r="J237" s="124" t="str">
        <f>VLOOKUP(A237,BASE.!$A$1:$T$878,10,FALSE)</f>
        <v xml:space="preserve">23 de abril de 2018, según acta de asamblea de socios reducida a escritura pública con fecha 16 de mayo de 2018, ante don Humberto Quezada Moreno, Notario Público Titular de la Vigésimo Sexta Notaría de Santiago.
</v>
      </c>
      <c r="K237" s="124" t="str">
        <f>VLOOKUP(A237,BASE.!$A$1:$T$878,11,FALSE)</f>
        <v xml:space="preserve">R.P. Silvano Poletto Goldin, , y a R.P. Jorge Álvaro Poblete Escobedo, para que, cada uno singularmente o en conjunto, anteponiendo su firma el nombre de la corporación, la obligue y represente. 
</v>
      </c>
      <c r="L237" s="124" t="str">
        <f>VLOOKUP(A237,BASE.!$A$1:$T$878,12,FALSE)</f>
        <v xml:space="preserve">Panamericana Norte Km. 25, Batuco, Lampa, Región Metropolitana
</v>
      </c>
      <c r="M237" s="124" t="str">
        <f>VLOOKUP(A237,BASE.!$A$1:$T$878,13,FALSE)</f>
        <v>XIII</v>
      </c>
      <c r="N237" s="124" t="str">
        <f>VLOOKUP(A237,BASE.!$A$1:$T$878,14,FALSE)</f>
        <v>Lampa</v>
      </c>
      <c r="O237" s="124" t="str">
        <f>VLOOKUP(A237,BASE.!$A$1:$T$878,15,FALSE)</f>
        <v>F. 7331581</v>
      </c>
      <c r="P237" s="124" t="str">
        <f>VLOOKUP(A237,BASE.!$A$1:$T$878,16,FALSE)</f>
        <v>: hogarsanricardo@gmail.com</v>
      </c>
      <c r="Q237" s="185">
        <f>VLOOKUP(A237,BASE.!$A$1:$T$878,17,FALSE)</f>
        <v>0</v>
      </c>
      <c r="R237" s="124">
        <f>VLOOKUP(A237,BASE.!$A$1:$T$878,18,FALSE)</f>
        <v>93401</v>
      </c>
      <c r="S237" s="124" t="str">
        <f>VLOOKUP(A237,BASE.!$A$1:$T$878,19,FALSE)</f>
        <v>Se acompañan antecedentes financieros correspondientes al año 2019 aprobados por el Subdepartamento de Supervisión Financiera.</v>
      </c>
      <c r="T237" s="182">
        <f>VLOOKUP(A237,BASE.!$A$1:$T$878,20,FALSE)</f>
        <v>37970</v>
      </c>
      <c r="U237" s="124">
        <v>5800</v>
      </c>
      <c r="V237" s="181">
        <v>25165324</v>
      </c>
      <c r="W237" s="181">
        <v>47160405</v>
      </c>
      <c r="X237" s="183">
        <v>44255</v>
      </c>
      <c r="Y237" s="166" t="s">
        <v>7879</v>
      </c>
      <c r="Z237" s="166" t="s">
        <v>7880</v>
      </c>
      <c r="AA237" s="124" t="s">
        <v>7978</v>
      </c>
    </row>
    <row r="238" spans="1:27" x14ac:dyDescent="0.2">
      <c r="A238" s="124">
        <v>5850</v>
      </c>
      <c r="B238" s="124" t="s">
        <v>8296</v>
      </c>
      <c r="C238" s="185">
        <v>700270009</v>
      </c>
      <c r="D238" s="124" t="str">
        <f>VLOOKUP(A238,BASE.!$A$1:$T$878,4,FALSE)</f>
        <v xml:space="preserve">Organización religiosa.
</v>
      </c>
      <c r="E238" s="124" t="str">
        <f>VLOOKUP(A238,BASE.!$A$1:$T$878,5,FALSE)</f>
        <v xml:space="preserve">Erigida de acuerdo al Derecho Canónico, en la Arquidiócesis de Santiago.
</v>
      </c>
      <c r="F238" s="124" t="str">
        <f>VLOOKUP(A238,BASE.!$A$1:$T$878,6,FALSE)</f>
        <v xml:space="preserve">Indefinida.Consta en el Certificado C/14143/2019 y 1302/2020, de fecha 17 de octubre de 2019, autorizado por doña Marcela Arriaza Morales, Notaria del Arzobispado de Santiago.
</v>
      </c>
      <c r="G238" s="124" t="str">
        <f>VLOOKUP(A238,BASE.!$A$1:$T$878,7,FALSE)</f>
        <v>Actividad religiosa.</v>
      </c>
      <c r="H238" s="124" t="str">
        <f>VLOOKUP(A238,BASE.!$A$1:$T$878,8,FALSE)</f>
        <v>no tiene</v>
      </c>
      <c r="I238" s="124">
        <f>VLOOKUP(A238,BASE.!$A$1:$T$878,9,FALSE)</f>
        <v>0</v>
      </c>
      <c r="J238" s="124">
        <f>VLOOKUP(A238,BASE.!$A$1:$T$878,10,FALSE)</f>
        <v>0</v>
      </c>
      <c r="K238" s="124" t="str">
        <f>VLOOKUP(A238,BASE.!$A$1:$T$878,11,FALSE)</f>
        <v>Mario Andres Salas Becerra      Viviana Contreras Menodoza (representante legal del Hogar San Pedro Armengol y Residencia San pedro Armengol El Salto en lo relativo a contratos con SENAME en la Región Metropolitana)</v>
      </c>
      <c r="L238" s="124" t="str">
        <f>VLOOKUP(A238,BASE.!$A$1:$T$878,12,FALSE)</f>
        <v xml:space="preserve">Huérfanos Nº 669, of 614, Casilla 525, 
</v>
      </c>
      <c r="M238" s="124" t="str">
        <f>VLOOKUP(A238,BASE.!$A$1:$T$878,13,FALSE)</f>
        <v>XIII</v>
      </c>
      <c r="N238" s="124" t="str">
        <f>VLOOKUP(A238,BASE.!$A$1:$T$878,14,FALSE)</f>
        <v xml:space="preserve">Santiago </v>
      </c>
      <c r="O238" s="124" t="str">
        <f>VLOOKUP(A238,BASE.!$A$1:$T$878,15,FALSE)</f>
        <v>Teléfono 02-6395684</v>
      </c>
      <c r="P238" s="124">
        <f>VLOOKUP(A238,BASE.!$A$1:$T$878,16,FALSE)</f>
        <v>0</v>
      </c>
      <c r="Q238" s="185">
        <f>VLOOKUP(A238,BASE.!$A$1:$T$878,17,FALSE)</f>
        <v>0</v>
      </c>
      <c r="R238" s="124" t="str">
        <f>VLOOKUP(A238,BASE.!$A$1:$T$878,18,FALSE)</f>
        <v>93910 Organizaciones religiosas.</v>
      </c>
      <c r="S238" s="124" t="str">
        <f>VLOOKUP(A238,BASE.!$A$1:$T$878,19,FALSE)</f>
        <v xml:space="preserve">Acompaña certificado financiero correspondiente al año 2019, aprobado por el Sub Departamento de Supervisión Nacional. </v>
      </c>
      <c r="T238" s="182">
        <f>VLOOKUP(A238,BASE.!$A$1:$T$878,20,FALSE)</f>
        <v>37970</v>
      </c>
      <c r="U238" s="124">
        <v>5850</v>
      </c>
      <c r="V238" s="181">
        <v>19869066</v>
      </c>
      <c r="W238" s="181">
        <v>34363244</v>
      </c>
      <c r="X238" s="183">
        <v>44255</v>
      </c>
      <c r="Y238" s="166" t="s">
        <v>7879</v>
      </c>
      <c r="Z238" s="166" t="s">
        <v>7880</v>
      </c>
      <c r="AA238" s="124" t="s">
        <v>7967</v>
      </c>
    </row>
    <row r="239" spans="1:27" x14ac:dyDescent="0.2">
      <c r="A239" s="124">
        <v>5850</v>
      </c>
      <c r="B239" s="124" t="s">
        <v>8296</v>
      </c>
      <c r="C239" s="185">
        <v>700270009</v>
      </c>
      <c r="D239" s="124" t="str">
        <f>VLOOKUP(A239,BASE.!$A$1:$T$878,4,FALSE)</f>
        <v xml:space="preserve">Organización religiosa.
</v>
      </c>
      <c r="E239" s="124" t="str">
        <f>VLOOKUP(A239,BASE.!$A$1:$T$878,5,FALSE)</f>
        <v xml:space="preserve">Erigida de acuerdo al Derecho Canónico, en la Arquidiócesis de Santiago.
</v>
      </c>
      <c r="F239" s="124" t="str">
        <f>VLOOKUP(A239,BASE.!$A$1:$T$878,6,FALSE)</f>
        <v xml:space="preserve">Indefinida.Consta en el Certificado C/14143/2019 y 1302/2020, de fecha 17 de octubre de 2019, autorizado por doña Marcela Arriaza Morales, Notaria del Arzobispado de Santiago.
</v>
      </c>
      <c r="G239" s="124" t="str">
        <f>VLOOKUP(A239,BASE.!$A$1:$T$878,7,FALSE)</f>
        <v>Actividad religiosa.</v>
      </c>
      <c r="H239" s="124" t="str">
        <f>VLOOKUP(A239,BASE.!$A$1:$T$878,8,FALSE)</f>
        <v>no tiene</v>
      </c>
      <c r="I239" s="124">
        <f>VLOOKUP(A239,BASE.!$A$1:$T$878,9,FALSE)</f>
        <v>0</v>
      </c>
      <c r="J239" s="124">
        <f>VLOOKUP(A239,BASE.!$A$1:$T$878,10,FALSE)</f>
        <v>0</v>
      </c>
      <c r="K239" s="124" t="str">
        <f>VLOOKUP(A239,BASE.!$A$1:$T$878,11,FALSE)</f>
        <v>Mario Andres Salas Becerra      Viviana Contreras Menodoza (representante legal del Hogar San Pedro Armengol y Residencia San pedro Armengol El Salto en lo relativo a contratos con SENAME en la Región Metropolitana)</v>
      </c>
      <c r="L239" s="124" t="str">
        <f>VLOOKUP(A239,BASE.!$A$1:$T$878,12,FALSE)</f>
        <v xml:space="preserve">Huérfanos Nº 669, of 614, Casilla 525, 
</v>
      </c>
      <c r="M239" s="124" t="str">
        <f>VLOOKUP(A239,BASE.!$A$1:$T$878,13,FALSE)</f>
        <v>XIII</v>
      </c>
      <c r="N239" s="124" t="str">
        <f>VLOOKUP(A239,BASE.!$A$1:$T$878,14,FALSE)</f>
        <v xml:space="preserve">Santiago </v>
      </c>
      <c r="O239" s="124" t="str">
        <f>VLOOKUP(A239,BASE.!$A$1:$T$878,15,FALSE)</f>
        <v>Teléfono 02-6395684</v>
      </c>
      <c r="P239" s="124">
        <f>VLOOKUP(A239,BASE.!$A$1:$T$878,16,FALSE)</f>
        <v>0</v>
      </c>
      <c r="Q239" s="185">
        <f>VLOOKUP(A239,BASE.!$A$1:$T$878,17,FALSE)</f>
        <v>0</v>
      </c>
      <c r="R239" s="124" t="str">
        <f>VLOOKUP(A239,BASE.!$A$1:$T$878,18,FALSE)</f>
        <v>93910 Organizaciones religiosas.</v>
      </c>
      <c r="S239" s="124" t="str">
        <f>VLOOKUP(A239,BASE.!$A$1:$T$878,19,FALSE)</f>
        <v xml:space="preserve">Acompaña certificado financiero correspondiente al año 2019, aprobado por el Sub Departamento de Supervisión Nacional. </v>
      </c>
      <c r="T239" s="182">
        <f>VLOOKUP(A239,BASE.!$A$1:$T$878,20,FALSE)</f>
        <v>37970</v>
      </c>
      <c r="U239" s="124">
        <v>5850</v>
      </c>
      <c r="V239" s="181">
        <v>19619361</v>
      </c>
      <c r="W239" s="181">
        <v>37178311</v>
      </c>
      <c r="X239" s="183">
        <v>44255</v>
      </c>
      <c r="Y239" s="166" t="s">
        <v>7879</v>
      </c>
      <c r="Z239" s="166" t="s">
        <v>7880</v>
      </c>
      <c r="AA239" s="124" t="s">
        <v>7985</v>
      </c>
    </row>
    <row r="240" spans="1:27" x14ac:dyDescent="0.2">
      <c r="A240" s="124">
        <v>5900</v>
      </c>
      <c r="B240" s="124" t="s">
        <v>8297</v>
      </c>
      <c r="C240" s="185">
        <v>823695004</v>
      </c>
      <c r="D240" s="124" t="str">
        <f>VLOOKUP(A240,BASE.!$A$1:$T$878,4,FALSE)</f>
        <v>Organización Religiosa.</v>
      </c>
      <c r="E240" s="124" t="str">
        <f>VLOOKUP(A240,BASE.!$A$1:$T$878,5,FALSE)</f>
        <v>Decreto Eclesiástico emanado del Obispado de Valparaíso</v>
      </c>
      <c r="F240" s="124" t="str">
        <f>VLOOKUP(A240,BASE.!$A$1:$T$878,6,FALSE)</f>
        <v>Certificado Nº 306, del Obispado de Valparaíso, de fecha 22 de agosto de 2007.</v>
      </c>
      <c r="G240" s="124" t="str">
        <f>VLOOKUP(A240,BASE.!$A$1:$T$878,7,FALSE)</f>
        <v>Actividades Religiosas.</v>
      </c>
      <c r="H240" s="124" t="str">
        <f>VLOOKUP(A240,BASE.!$A$1:$T$878,8,FALSE)</f>
        <v>no tiene</v>
      </c>
      <c r="I240" s="124">
        <f>VLOOKUP(A240,BASE.!$A$1:$T$878,9,FALSE)</f>
        <v>0</v>
      </c>
      <c r="J240" s="124">
        <f>VLOOKUP(A240,BASE.!$A$1:$T$878,10,FALSE)</f>
        <v>0</v>
      </c>
      <c r="K240" s="124" t="str">
        <f>VLOOKUP(A240,BASE.!$A$1:$T$878,11,FALSE)</f>
        <v xml:space="preserve">Representante Legal: Elías Alberto Reales, 
Delegación de poder a Gerente General, Andrés Pinto Escobar,
</v>
      </c>
      <c r="L240" s="124" t="str">
        <f>VLOOKUP(A240,BASE.!$A$1:$T$878,12,FALSE)</f>
        <v xml:space="preserve">Avda. San Martín Nº 1355, comuna Viña del Mar.
</v>
      </c>
      <c r="M240" s="124" t="str">
        <f>VLOOKUP(A240,BASE.!$A$1:$T$878,13,FALSE)</f>
        <v>V</v>
      </c>
      <c r="N240" s="124" t="str">
        <f>VLOOKUP(A240,BASE.!$A$1:$T$878,14,FALSE)</f>
        <v>Viña del Mar</v>
      </c>
      <c r="O240" s="124" t="str">
        <f>VLOOKUP(A240,BASE.!$A$1:$T$878,15,FALSE)</f>
        <v>Teléfono: (32) 460220.</v>
      </c>
      <c r="P240" s="124">
        <f>VLOOKUP(A240,BASE.!$A$1:$T$878,16,FALSE)</f>
        <v>0</v>
      </c>
      <c r="Q240" s="185">
        <f>VLOOKUP(A240,BASE.!$A$1:$T$878,17,FALSE)</f>
        <v>0</v>
      </c>
      <c r="R240" s="124">
        <f>VLOOKUP(A240,BASE.!$A$1:$T$878,18,FALSE)</f>
        <v>93910</v>
      </c>
      <c r="S240" s="124" t="str">
        <f>VLOOKUP(A240,BASE.!$A$1:$T$878,19,FALSE)</f>
        <v>Se acompaña certificado financiero, correspondiente al año 2019,aprobado por el  Departamento de Administración y Finanzas.</v>
      </c>
      <c r="T240" s="182">
        <f>VLOOKUP(A240,BASE.!$A$1:$T$878,20,FALSE)</f>
        <v>37970</v>
      </c>
      <c r="U240" s="124">
        <v>5900</v>
      </c>
      <c r="V240" s="181">
        <v>25792764</v>
      </c>
      <c r="W240" s="181">
        <v>40970187</v>
      </c>
      <c r="X240" s="183">
        <v>44255</v>
      </c>
      <c r="Y240" s="166" t="s">
        <v>7879</v>
      </c>
      <c r="Z240" s="166" t="s">
        <v>7880</v>
      </c>
      <c r="AA240" s="124" t="s">
        <v>7889</v>
      </c>
    </row>
    <row r="241" spans="1:27" x14ac:dyDescent="0.2">
      <c r="A241" s="124">
        <v>5950</v>
      </c>
      <c r="B241" s="124" t="s">
        <v>8298</v>
      </c>
      <c r="C241" s="185">
        <v>708401005</v>
      </c>
      <c r="D241" s="124" t="str">
        <f>VLOOKUP(A241,BASE.!$A$1:$T$878,4,FALSE)</f>
        <v>Fundación de Derecho Privado.</v>
      </c>
      <c r="E241" s="124" t="str">
        <f>VLOOKUP(A241,BASE.!$A$1:$T$878,5,FALSE)</f>
        <v xml:space="preserve">Decreto Supremo 2431, de fecha 31 de agosto de 1905, del Ministerio de Justicia. </v>
      </c>
      <c r="F241" s="124" t="str">
        <f>VLOOKUP(A241,BASE.!$A$1:$T$878,6,FALSE)</f>
        <v>Certificado de vigencia de persona jurídica sin fines de lucro, folio 500351252327, de fecha 19 de octubre d 2020, emitido por el Servicio de de Registro Civil e Identificación.</v>
      </c>
      <c r="G241" s="124" t="str">
        <f>VLOOKUP(A241,BASE.!$A$1:$T$878,7,FALSE)</f>
        <v>Procurar el mayor bien religioso, intelectual y moral de los miembros de la clase obrera, por medio de la caridad de la clase acomodada, y de la protección mutua que aquellos mismos se presten.</v>
      </c>
      <c r="H241" s="124" t="str">
        <f>VLOOKUP(A241,BASE.!$A$1:$T$878,8,FALSE)</f>
        <v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v>
      </c>
      <c r="I241" s="124" t="str">
        <f>VLOOKUP(A241,BASE.!$A$1:$T$878,9,FALSE)</f>
        <v xml:space="preserve">2 años.
</v>
      </c>
      <c r="J241" s="124" t="str">
        <f>VLOOKUP(A241,BASE.!$A$1:$T$878,10,FALSE)</f>
        <v>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v>
      </c>
      <c r="K241" s="124" t="str">
        <f>VLOOKUP(A241,BASE.!$A$1:$T$878,11,FALSE)</f>
        <v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v>
      </c>
      <c r="L241" s="124" t="str">
        <f>VLOOKUP(A241,BASE.!$A$1:$T$878,12,FALSE)</f>
        <v xml:space="preserve">Las Heras Nº 785, comuna de Valparaíso
</v>
      </c>
      <c r="M241" s="124" t="str">
        <f>VLOOKUP(A241,BASE.!$A$1:$T$878,13,FALSE)</f>
        <v>V</v>
      </c>
      <c r="N241" s="124" t="str">
        <f>VLOOKUP(A241,BASE.!$A$1:$T$878,14,FALSE)</f>
        <v>Valparaíso</v>
      </c>
      <c r="O241" s="124" t="str">
        <f>VLOOKUP(A241,BASE.!$A$1:$T$878,15,FALSE)</f>
        <v>Fono: 32- 214336-2218274-2214336</v>
      </c>
      <c r="P241" s="124" t="str">
        <f>VLOOKUP(A241,BASE.!$A$1:$T$878,16,FALSE)</f>
        <v>patronatosscc7@gmail.com</v>
      </c>
      <c r="Q241" s="185">
        <f>VLOOKUP(A241,BASE.!$A$1:$T$878,17,FALSE)</f>
        <v>0</v>
      </c>
      <c r="R241" s="124" t="str">
        <f>VLOOKUP(A241,BASE.!$A$1:$T$878,18,FALSE)</f>
        <v>93401: Instituciones de Asistencia Social.</v>
      </c>
      <c r="S241" s="124" t="str">
        <f>VLOOKUP(A241,BASE.!$A$1:$T$878,19,FALSE)</f>
        <v xml:space="preserve">Se acompaña Certificado Financiero correspondiente al año 2019 aprobado por el Sub Departamento de Supervisión Financiera Nacional.
</v>
      </c>
      <c r="T241" s="182">
        <f>VLOOKUP(A241,BASE.!$A$1:$T$878,20,FALSE)</f>
        <v>37970</v>
      </c>
      <c r="U241" s="124">
        <v>5950</v>
      </c>
      <c r="V241" s="181">
        <v>83990027</v>
      </c>
      <c r="W241" s="181">
        <v>164285064</v>
      </c>
      <c r="X241" s="183">
        <v>44255</v>
      </c>
      <c r="Y241" s="166" t="s">
        <v>7879</v>
      </c>
      <c r="Z241" s="166" t="s">
        <v>7880</v>
      </c>
      <c r="AA241" s="124" t="s">
        <v>7888</v>
      </c>
    </row>
    <row r="242" spans="1:27" x14ac:dyDescent="0.2">
      <c r="A242" s="124">
        <v>5950</v>
      </c>
      <c r="B242" s="124" t="s">
        <v>8298</v>
      </c>
      <c r="C242" s="185">
        <v>708401005</v>
      </c>
      <c r="D242" s="124" t="str">
        <f>VLOOKUP(A242,BASE.!$A$1:$T$878,4,FALSE)</f>
        <v>Fundación de Derecho Privado.</v>
      </c>
      <c r="E242" s="124" t="str">
        <f>VLOOKUP(A242,BASE.!$A$1:$T$878,5,FALSE)</f>
        <v xml:space="preserve">Decreto Supremo 2431, de fecha 31 de agosto de 1905, del Ministerio de Justicia. </v>
      </c>
      <c r="F242" s="124" t="str">
        <f>VLOOKUP(A242,BASE.!$A$1:$T$878,6,FALSE)</f>
        <v>Certificado de vigencia de persona jurídica sin fines de lucro, folio 500351252327, de fecha 19 de octubre d 2020, emitido por el Servicio de de Registro Civil e Identificación.</v>
      </c>
      <c r="G242" s="124" t="str">
        <f>VLOOKUP(A242,BASE.!$A$1:$T$878,7,FALSE)</f>
        <v>Procurar el mayor bien religioso, intelectual y moral de los miembros de la clase obrera, por medio de la caridad de la clase acomodada, y de la protección mutua que aquellos mismos se presten.</v>
      </c>
      <c r="H242" s="124" t="str">
        <f>VLOOKUP(A242,BASE.!$A$1:$T$878,8,FALSE)</f>
        <v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v>
      </c>
      <c r="I242" s="124" t="str">
        <f>VLOOKUP(A242,BASE.!$A$1:$T$878,9,FALSE)</f>
        <v xml:space="preserve">2 años.
</v>
      </c>
      <c r="J242" s="124" t="str">
        <f>VLOOKUP(A242,BASE.!$A$1:$T$878,10,FALSE)</f>
        <v>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v>
      </c>
      <c r="K242" s="124" t="str">
        <f>VLOOKUP(A242,BASE.!$A$1:$T$878,11,FALSE)</f>
        <v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v>
      </c>
      <c r="L242" s="124" t="str">
        <f>VLOOKUP(A242,BASE.!$A$1:$T$878,12,FALSE)</f>
        <v xml:space="preserve">Las Heras Nº 785, comuna de Valparaíso
</v>
      </c>
      <c r="M242" s="124" t="str">
        <f>VLOOKUP(A242,BASE.!$A$1:$T$878,13,FALSE)</f>
        <v>V</v>
      </c>
      <c r="N242" s="124" t="str">
        <f>VLOOKUP(A242,BASE.!$A$1:$T$878,14,FALSE)</f>
        <v>Valparaíso</v>
      </c>
      <c r="O242" s="124" t="str">
        <f>VLOOKUP(A242,BASE.!$A$1:$T$878,15,FALSE)</f>
        <v>Fono: 32- 214336-2218274-2214336</v>
      </c>
      <c r="P242" s="124" t="str">
        <f>VLOOKUP(A242,BASE.!$A$1:$T$878,16,FALSE)</f>
        <v>patronatosscc7@gmail.com</v>
      </c>
      <c r="Q242" s="185">
        <f>VLOOKUP(A242,BASE.!$A$1:$T$878,17,FALSE)</f>
        <v>0</v>
      </c>
      <c r="R242" s="124" t="str">
        <f>VLOOKUP(A242,BASE.!$A$1:$T$878,18,FALSE)</f>
        <v>93401: Instituciones de Asistencia Social.</v>
      </c>
      <c r="S242" s="124" t="str">
        <f>VLOOKUP(A242,BASE.!$A$1:$T$878,19,FALSE)</f>
        <v xml:space="preserve">Se acompaña Certificado Financiero correspondiente al año 2019 aprobado por el Sub Departamento de Supervisión Financiera Nacional.
</v>
      </c>
      <c r="T242" s="182">
        <f>VLOOKUP(A242,BASE.!$A$1:$T$878,20,FALSE)</f>
        <v>37970</v>
      </c>
      <c r="U242" s="124">
        <v>5950</v>
      </c>
      <c r="V242" s="181">
        <v>21118778</v>
      </c>
      <c r="W242" s="181">
        <v>32435427</v>
      </c>
      <c r="X242" s="183">
        <v>44255</v>
      </c>
      <c r="Y242" s="166" t="s">
        <v>7879</v>
      </c>
      <c r="Z242" s="166" t="s">
        <v>7880</v>
      </c>
      <c r="AA242" s="124" t="s">
        <v>7889</v>
      </c>
    </row>
    <row r="243" spans="1:27" x14ac:dyDescent="0.2">
      <c r="A243" s="124">
        <v>6100</v>
      </c>
      <c r="B243" s="124" t="s">
        <v>8299</v>
      </c>
      <c r="C243" s="185">
        <v>700124509</v>
      </c>
      <c r="D243" s="124" t="str">
        <f>VLOOKUP(A243,BASE.!$A$1:$T$878,4,FALSE)</f>
        <v>Corporación de Derecho Privado.</v>
      </c>
      <c r="E243" s="124" t="str">
        <f>VLOOKUP(A243,BASE.!$A$1:$T$878,5,FALSE)</f>
        <v xml:space="preserve">Otorgado por Decreto Supremo Nº 180, de fecha 7 de febrero de 1895, por el Ministerio de Justicia.  </v>
      </c>
      <c r="F243" s="124" t="str">
        <f>VLOOKUP(A243,BASE.!$A$1:$T$878,6,FALSE)</f>
        <v xml:space="preserve">Certificado de vigencia de Persona Jurídica sin fines de lucro, Folio N° 500343749201, de 2 de septiembre del 20º20, del Servicio de Registro Civil e Identificación.
</v>
      </c>
      <c r="G243" s="124" t="str">
        <f>VLOOKUP(A243,BASE.!$A$1:$T$878,7,FALSE)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3" s="124" t="str">
        <f>VLOOKUP(A243,BASE.!$A$1:$T$878,8,FALSE)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3" s="124" t="str">
        <f>VLOOKUP(A243,BASE.!$A$1:$T$878,9,FALSE)</f>
        <v>dos años</v>
      </c>
      <c r="J243" s="124" t="str">
        <f>VLOOKUP(A243,BASE.!$A$1:$T$878,10,FALSE)</f>
        <v>08 de noviembre de 2018 al 08 de noviembre de 2020.</v>
      </c>
      <c r="K243" s="124" t="str">
        <f>VLOOKUP(A243,BASE.!$A$1:$T$878,11,FALSE)</f>
        <v xml:space="preserve">Alicia  Amunátegui  Monckeberg   
María Inés Ross Amunategui.       
Gerente General:  Francisco Javier Loeser Bravo. 
</v>
      </c>
      <c r="L243" s="124" t="str">
        <f>VLOOKUP(A243,BASE.!$A$1:$T$878,12,FALSE)</f>
        <v xml:space="preserve">Concha y Toro Nº 2188, Metro Protectora de la Infancia, comuna de Puente Alto (dirección según última carta remitida por la institución).
Concha y Toro 1898, P.34 ½ Vic. Mackenna, comuna de Puente Alto.
</v>
      </c>
      <c r="M243" s="124" t="str">
        <f>VLOOKUP(A243,BASE.!$A$1:$T$878,13,FALSE)</f>
        <v>XIII</v>
      </c>
      <c r="N243" s="124" t="str">
        <f>VLOOKUP(A243,BASE.!$A$1:$T$878,14,FALSE)</f>
        <v>comuna de Puente Alto</v>
      </c>
      <c r="O243" s="124" t="str">
        <f>VLOOKUP(A243,BASE.!$A$1:$T$878,15,FALSE)</f>
        <v>Teléfono: 4848800 - 4848900</v>
      </c>
      <c r="P243" s="124" t="str">
        <f>VLOOKUP(A243,BASE.!$A$1:$T$878,16,FALSE)</f>
        <v>secretaria.presidencia@protectora.cl
Secretario.gerencia@protectora.cl</v>
      </c>
      <c r="Q243" s="185">
        <f>VLOOKUP(A243,BASE.!$A$1:$T$878,17,FALSE)</f>
        <v>0</v>
      </c>
      <c r="R243" s="124">
        <f>VLOOKUP(A243,BASE.!$A$1:$T$878,18,FALSE)</f>
        <v>93401</v>
      </c>
      <c r="S243" s="124" t="str">
        <f>VLOOKUP(A243,BASE.!$A$1:$T$878,19,FALSE)</f>
        <v>Antecedentes financieros correspondientes al año 2019, aprobados por el Sub Depto de Supervisión Financiera Nacional.</v>
      </c>
      <c r="T243" s="182">
        <f>VLOOKUP(A243,BASE.!$A$1:$T$878,20,FALSE)</f>
        <v>37970</v>
      </c>
      <c r="U243" s="124">
        <v>6100</v>
      </c>
      <c r="V243" s="181">
        <v>23339591</v>
      </c>
      <c r="W243" s="181">
        <v>32728427</v>
      </c>
      <c r="X243" s="183">
        <v>44255</v>
      </c>
      <c r="Y243" s="166" t="s">
        <v>7879</v>
      </c>
      <c r="Z243" s="166" t="s">
        <v>7880</v>
      </c>
      <c r="AA243" s="124" t="s">
        <v>7907</v>
      </c>
    </row>
    <row r="244" spans="1:27" x14ac:dyDescent="0.2">
      <c r="A244" s="124">
        <v>6100</v>
      </c>
      <c r="B244" s="124" t="s">
        <v>8299</v>
      </c>
      <c r="C244" s="185">
        <v>700124509</v>
      </c>
      <c r="D244" s="124" t="str">
        <f>VLOOKUP(A244,BASE.!$A$1:$T$878,4,FALSE)</f>
        <v>Corporación de Derecho Privado.</v>
      </c>
      <c r="E244" s="124" t="str">
        <f>VLOOKUP(A244,BASE.!$A$1:$T$878,5,FALSE)</f>
        <v xml:space="preserve">Otorgado por Decreto Supremo Nº 180, de fecha 7 de febrero de 1895, por el Ministerio de Justicia.  </v>
      </c>
      <c r="F244" s="124" t="str">
        <f>VLOOKUP(A244,BASE.!$A$1:$T$878,6,FALSE)</f>
        <v xml:space="preserve">Certificado de vigencia de Persona Jurídica sin fines de lucro, Folio N° 500343749201, de 2 de septiembre del 20º20, del Servicio de Registro Civil e Identificación.
</v>
      </c>
      <c r="G244" s="124" t="str">
        <f>VLOOKUP(A244,BASE.!$A$1:$T$878,7,FALSE)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4" s="124" t="str">
        <f>VLOOKUP(A244,BASE.!$A$1:$T$878,8,FALSE)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4" s="124" t="str">
        <f>VLOOKUP(A244,BASE.!$A$1:$T$878,9,FALSE)</f>
        <v>dos años</v>
      </c>
      <c r="J244" s="124" t="str">
        <f>VLOOKUP(A244,BASE.!$A$1:$T$878,10,FALSE)</f>
        <v>08 de noviembre de 2018 al 08 de noviembre de 2020.</v>
      </c>
      <c r="K244" s="124" t="str">
        <f>VLOOKUP(A244,BASE.!$A$1:$T$878,11,FALSE)</f>
        <v xml:space="preserve">Alicia  Amunátegui  Monckeberg   
María Inés Ross Amunategui.       
Gerente General:  Francisco Javier Loeser Bravo. 
</v>
      </c>
      <c r="L244" s="124" t="str">
        <f>VLOOKUP(A244,BASE.!$A$1:$T$878,12,FALSE)</f>
        <v xml:space="preserve">Concha y Toro Nº 2188, Metro Protectora de la Infancia, comuna de Puente Alto (dirección según última carta remitida por la institución).
Concha y Toro 1898, P.34 ½ Vic. Mackenna, comuna de Puente Alto.
</v>
      </c>
      <c r="M244" s="124" t="str">
        <f>VLOOKUP(A244,BASE.!$A$1:$T$878,13,FALSE)</f>
        <v>XIII</v>
      </c>
      <c r="N244" s="124" t="str">
        <f>VLOOKUP(A244,BASE.!$A$1:$T$878,14,FALSE)</f>
        <v>comuna de Puente Alto</v>
      </c>
      <c r="O244" s="124" t="str">
        <f>VLOOKUP(A244,BASE.!$A$1:$T$878,15,FALSE)</f>
        <v>Teléfono: 4848800 - 4848900</v>
      </c>
      <c r="P244" s="124" t="str">
        <f>VLOOKUP(A244,BASE.!$A$1:$T$878,16,FALSE)</f>
        <v>secretaria.presidencia@protectora.cl
Secretario.gerencia@protectora.cl</v>
      </c>
      <c r="Q244" s="185">
        <f>VLOOKUP(A244,BASE.!$A$1:$T$878,17,FALSE)</f>
        <v>0</v>
      </c>
      <c r="R244" s="124">
        <f>VLOOKUP(A244,BASE.!$A$1:$T$878,18,FALSE)</f>
        <v>93401</v>
      </c>
      <c r="S244" s="124" t="str">
        <f>VLOOKUP(A244,BASE.!$A$1:$T$878,19,FALSE)</f>
        <v>Antecedentes financieros correspondientes al año 2019, aprobados por el Sub Depto de Supervisión Financiera Nacional.</v>
      </c>
      <c r="T244" s="182">
        <f>VLOOKUP(A244,BASE.!$A$1:$T$878,20,FALSE)</f>
        <v>37970</v>
      </c>
      <c r="U244" s="124">
        <v>6100</v>
      </c>
      <c r="V244" s="181">
        <v>0</v>
      </c>
      <c r="W244" s="181">
        <v>0</v>
      </c>
      <c r="X244" s="183">
        <v>44255</v>
      </c>
      <c r="Y244" s="166" t="s">
        <v>7879</v>
      </c>
      <c r="Z244" s="166" t="s">
        <v>7880</v>
      </c>
      <c r="AA244" s="124" t="s">
        <v>230</v>
      </c>
    </row>
    <row r="245" spans="1:27" x14ac:dyDescent="0.2">
      <c r="A245" s="124">
        <v>6100</v>
      </c>
      <c r="B245" s="124" t="s">
        <v>8299</v>
      </c>
      <c r="C245" s="185">
        <v>700124509</v>
      </c>
      <c r="D245" s="124" t="str">
        <f>VLOOKUP(A245,BASE.!$A$1:$T$878,4,FALSE)</f>
        <v>Corporación de Derecho Privado.</v>
      </c>
      <c r="E245" s="124" t="str">
        <f>VLOOKUP(A245,BASE.!$A$1:$T$878,5,FALSE)</f>
        <v xml:space="preserve">Otorgado por Decreto Supremo Nº 180, de fecha 7 de febrero de 1895, por el Ministerio de Justicia.  </v>
      </c>
      <c r="F245" s="124" t="str">
        <f>VLOOKUP(A245,BASE.!$A$1:$T$878,6,FALSE)</f>
        <v xml:space="preserve">Certificado de vigencia de Persona Jurídica sin fines de lucro, Folio N° 500343749201, de 2 de septiembre del 20º20, del Servicio de Registro Civil e Identificación.
</v>
      </c>
      <c r="G245" s="124" t="str">
        <f>VLOOKUP(A245,BASE.!$A$1:$T$878,7,FALSE)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5" s="124" t="str">
        <f>VLOOKUP(A245,BASE.!$A$1:$T$878,8,FALSE)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5" s="124" t="str">
        <f>VLOOKUP(A245,BASE.!$A$1:$T$878,9,FALSE)</f>
        <v>dos años</v>
      </c>
      <c r="J245" s="124" t="str">
        <f>VLOOKUP(A245,BASE.!$A$1:$T$878,10,FALSE)</f>
        <v>08 de noviembre de 2018 al 08 de noviembre de 2020.</v>
      </c>
      <c r="K245" s="124" t="str">
        <f>VLOOKUP(A245,BASE.!$A$1:$T$878,11,FALSE)</f>
        <v xml:space="preserve">Alicia  Amunátegui  Monckeberg   
María Inés Ross Amunategui.       
Gerente General:  Francisco Javier Loeser Bravo. 
</v>
      </c>
      <c r="L245" s="124" t="str">
        <f>VLOOKUP(A245,BASE.!$A$1:$T$878,12,FALSE)</f>
        <v xml:space="preserve">Concha y Toro Nº 2188, Metro Protectora de la Infancia, comuna de Puente Alto (dirección según última carta remitida por la institución).
Concha y Toro 1898, P.34 ½ Vic. Mackenna, comuna de Puente Alto.
</v>
      </c>
      <c r="M245" s="124" t="str">
        <f>VLOOKUP(A245,BASE.!$A$1:$T$878,13,FALSE)</f>
        <v>XIII</v>
      </c>
      <c r="N245" s="124" t="str">
        <f>VLOOKUP(A245,BASE.!$A$1:$T$878,14,FALSE)</f>
        <v>comuna de Puente Alto</v>
      </c>
      <c r="O245" s="124" t="str">
        <f>VLOOKUP(A245,BASE.!$A$1:$T$878,15,FALSE)</f>
        <v>Teléfono: 4848800 - 4848900</v>
      </c>
      <c r="P245" s="124" t="str">
        <f>VLOOKUP(A245,BASE.!$A$1:$T$878,16,FALSE)</f>
        <v>secretaria.presidencia@protectora.cl
Secretario.gerencia@protectora.cl</v>
      </c>
      <c r="Q245" s="185">
        <f>VLOOKUP(A245,BASE.!$A$1:$T$878,17,FALSE)</f>
        <v>0</v>
      </c>
      <c r="R245" s="124">
        <f>VLOOKUP(A245,BASE.!$A$1:$T$878,18,FALSE)</f>
        <v>93401</v>
      </c>
      <c r="S245" s="124" t="str">
        <f>VLOOKUP(A245,BASE.!$A$1:$T$878,19,FALSE)</f>
        <v>Antecedentes financieros correspondientes al año 2019, aprobados por el Sub Depto de Supervisión Financiera Nacional.</v>
      </c>
      <c r="T245" s="182">
        <f>VLOOKUP(A245,BASE.!$A$1:$T$878,20,FALSE)</f>
        <v>37970</v>
      </c>
      <c r="U245" s="124">
        <v>6100</v>
      </c>
      <c r="V245" s="181">
        <v>9309600</v>
      </c>
      <c r="W245" s="181">
        <v>15516000</v>
      </c>
      <c r="X245" s="183">
        <v>44255</v>
      </c>
      <c r="Y245" s="166" t="s">
        <v>7879</v>
      </c>
      <c r="Z245" s="166" t="s">
        <v>7880</v>
      </c>
      <c r="AA245" s="124" t="s">
        <v>7896</v>
      </c>
    </row>
    <row r="246" spans="1:27" x14ac:dyDescent="0.2">
      <c r="A246" s="124">
        <v>6100</v>
      </c>
      <c r="B246" s="124" t="s">
        <v>8299</v>
      </c>
      <c r="C246" s="185">
        <v>700124509</v>
      </c>
      <c r="D246" s="124" t="str">
        <f>VLOOKUP(A246,BASE.!$A$1:$T$878,4,FALSE)</f>
        <v>Corporación de Derecho Privado.</v>
      </c>
      <c r="E246" s="124" t="str">
        <f>VLOOKUP(A246,BASE.!$A$1:$T$878,5,FALSE)</f>
        <v xml:space="preserve">Otorgado por Decreto Supremo Nº 180, de fecha 7 de febrero de 1895, por el Ministerio de Justicia.  </v>
      </c>
      <c r="F246" s="124" t="str">
        <f>VLOOKUP(A246,BASE.!$A$1:$T$878,6,FALSE)</f>
        <v xml:space="preserve">Certificado de vigencia de Persona Jurídica sin fines de lucro, Folio N° 500343749201, de 2 de septiembre del 20º20, del Servicio de Registro Civil e Identificación.
</v>
      </c>
      <c r="G246" s="124" t="str">
        <f>VLOOKUP(A246,BASE.!$A$1:$T$878,7,FALSE)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6" s="124" t="str">
        <f>VLOOKUP(A246,BASE.!$A$1:$T$878,8,FALSE)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6" s="124" t="str">
        <f>VLOOKUP(A246,BASE.!$A$1:$T$878,9,FALSE)</f>
        <v>dos años</v>
      </c>
      <c r="J246" s="124" t="str">
        <f>VLOOKUP(A246,BASE.!$A$1:$T$878,10,FALSE)</f>
        <v>08 de noviembre de 2018 al 08 de noviembre de 2020.</v>
      </c>
      <c r="K246" s="124" t="str">
        <f>VLOOKUP(A246,BASE.!$A$1:$T$878,11,FALSE)</f>
        <v xml:space="preserve">Alicia  Amunátegui  Monckeberg   
María Inés Ross Amunategui.       
Gerente General:  Francisco Javier Loeser Bravo. 
</v>
      </c>
      <c r="L246" s="124" t="str">
        <f>VLOOKUP(A246,BASE.!$A$1:$T$878,12,FALSE)</f>
        <v xml:space="preserve">Concha y Toro Nº 2188, Metro Protectora de la Infancia, comuna de Puente Alto (dirección según última carta remitida por la institución).
Concha y Toro 1898, P.34 ½ Vic. Mackenna, comuna de Puente Alto.
</v>
      </c>
      <c r="M246" s="124" t="str">
        <f>VLOOKUP(A246,BASE.!$A$1:$T$878,13,FALSE)</f>
        <v>XIII</v>
      </c>
      <c r="N246" s="124" t="str">
        <f>VLOOKUP(A246,BASE.!$A$1:$T$878,14,FALSE)</f>
        <v>comuna de Puente Alto</v>
      </c>
      <c r="O246" s="124" t="str">
        <f>VLOOKUP(A246,BASE.!$A$1:$T$878,15,FALSE)</f>
        <v>Teléfono: 4848800 - 4848900</v>
      </c>
      <c r="P246" s="124" t="str">
        <f>VLOOKUP(A246,BASE.!$A$1:$T$878,16,FALSE)</f>
        <v>secretaria.presidencia@protectora.cl
Secretario.gerencia@protectora.cl</v>
      </c>
      <c r="Q246" s="185">
        <f>VLOOKUP(A246,BASE.!$A$1:$T$878,17,FALSE)</f>
        <v>0</v>
      </c>
      <c r="R246" s="124">
        <f>VLOOKUP(A246,BASE.!$A$1:$T$878,18,FALSE)</f>
        <v>93401</v>
      </c>
      <c r="S246" s="124" t="str">
        <f>VLOOKUP(A246,BASE.!$A$1:$T$878,19,FALSE)</f>
        <v>Antecedentes financieros correspondientes al año 2019, aprobados por el Sub Depto de Supervisión Financiera Nacional.</v>
      </c>
      <c r="T246" s="182">
        <f>VLOOKUP(A246,BASE.!$A$1:$T$878,20,FALSE)</f>
        <v>37970</v>
      </c>
      <c r="U246" s="124">
        <v>6100</v>
      </c>
      <c r="V246" s="181">
        <v>31627359</v>
      </c>
      <c r="W246" s="181">
        <v>46397039</v>
      </c>
      <c r="X246" s="183">
        <v>44255</v>
      </c>
      <c r="Y246" s="166" t="s">
        <v>7879</v>
      </c>
      <c r="Z246" s="166" t="s">
        <v>7880</v>
      </c>
      <c r="AA246" s="124" t="s">
        <v>7911</v>
      </c>
    </row>
    <row r="247" spans="1:27" x14ac:dyDescent="0.2">
      <c r="A247" s="124">
        <v>6100</v>
      </c>
      <c r="B247" s="124" t="s">
        <v>8299</v>
      </c>
      <c r="C247" s="185">
        <v>700124509</v>
      </c>
      <c r="D247" s="124" t="str">
        <f>VLOOKUP(A247,BASE.!$A$1:$T$878,4,FALSE)</f>
        <v>Corporación de Derecho Privado.</v>
      </c>
      <c r="E247" s="124" t="str">
        <f>VLOOKUP(A247,BASE.!$A$1:$T$878,5,FALSE)</f>
        <v xml:space="preserve">Otorgado por Decreto Supremo Nº 180, de fecha 7 de febrero de 1895, por el Ministerio de Justicia.  </v>
      </c>
      <c r="F247" s="124" t="str">
        <f>VLOOKUP(A247,BASE.!$A$1:$T$878,6,FALSE)</f>
        <v xml:space="preserve">Certificado de vigencia de Persona Jurídica sin fines de lucro, Folio N° 500343749201, de 2 de septiembre del 20º20, del Servicio de Registro Civil e Identificación.
</v>
      </c>
      <c r="G247" s="124" t="str">
        <f>VLOOKUP(A247,BASE.!$A$1:$T$878,7,FALSE)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7" s="124" t="str">
        <f>VLOOKUP(A247,BASE.!$A$1:$T$878,8,FALSE)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7" s="124" t="str">
        <f>VLOOKUP(A247,BASE.!$A$1:$T$878,9,FALSE)</f>
        <v>dos años</v>
      </c>
      <c r="J247" s="124" t="str">
        <f>VLOOKUP(A247,BASE.!$A$1:$T$878,10,FALSE)</f>
        <v>08 de noviembre de 2018 al 08 de noviembre de 2020.</v>
      </c>
      <c r="K247" s="124" t="str">
        <f>VLOOKUP(A247,BASE.!$A$1:$T$878,11,FALSE)</f>
        <v xml:space="preserve">Alicia  Amunátegui  Monckeberg   
María Inés Ross Amunategui.       
Gerente General:  Francisco Javier Loeser Bravo. 
</v>
      </c>
      <c r="L247" s="124" t="str">
        <f>VLOOKUP(A247,BASE.!$A$1:$T$878,12,FALSE)</f>
        <v xml:space="preserve">Concha y Toro Nº 2188, Metro Protectora de la Infancia, comuna de Puente Alto (dirección según última carta remitida por la institución).
Concha y Toro 1898, P.34 ½ Vic. Mackenna, comuna de Puente Alto.
</v>
      </c>
      <c r="M247" s="124" t="str">
        <f>VLOOKUP(A247,BASE.!$A$1:$T$878,13,FALSE)</f>
        <v>XIII</v>
      </c>
      <c r="N247" s="124" t="str">
        <f>VLOOKUP(A247,BASE.!$A$1:$T$878,14,FALSE)</f>
        <v>comuna de Puente Alto</v>
      </c>
      <c r="O247" s="124" t="str">
        <f>VLOOKUP(A247,BASE.!$A$1:$T$878,15,FALSE)</f>
        <v>Teléfono: 4848800 - 4848900</v>
      </c>
      <c r="P247" s="124" t="str">
        <f>VLOOKUP(A247,BASE.!$A$1:$T$878,16,FALSE)</f>
        <v>secretaria.presidencia@protectora.cl
Secretario.gerencia@protectora.cl</v>
      </c>
      <c r="Q247" s="185">
        <f>VLOOKUP(A247,BASE.!$A$1:$T$878,17,FALSE)</f>
        <v>0</v>
      </c>
      <c r="R247" s="124">
        <f>VLOOKUP(A247,BASE.!$A$1:$T$878,18,FALSE)</f>
        <v>93401</v>
      </c>
      <c r="S247" s="124" t="str">
        <f>VLOOKUP(A247,BASE.!$A$1:$T$878,19,FALSE)</f>
        <v>Antecedentes financieros correspondientes al año 2019, aprobados por el Sub Depto de Supervisión Financiera Nacional.</v>
      </c>
      <c r="T247" s="182">
        <f>VLOOKUP(A247,BASE.!$A$1:$T$878,20,FALSE)</f>
        <v>37970</v>
      </c>
      <c r="U247" s="124">
        <v>6100</v>
      </c>
      <c r="V247" s="181">
        <v>15624612</v>
      </c>
      <c r="W247" s="181">
        <v>32994463</v>
      </c>
      <c r="X247" s="183">
        <v>44255</v>
      </c>
      <c r="Y247" s="166" t="s">
        <v>7879</v>
      </c>
      <c r="Z247" s="166" t="s">
        <v>7880</v>
      </c>
      <c r="AA247" s="124" t="s">
        <v>162</v>
      </c>
    </row>
    <row r="248" spans="1:27" x14ac:dyDescent="0.2">
      <c r="A248" s="124">
        <v>6100</v>
      </c>
      <c r="B248" s="124" t="s">
        <v>8299</v>
      </c>
      <c r="C248" s="185">
        <v>700124509</v>
      </c>
      <c r="D248" s="124" t="str">
        <f>VLOOKUP(A248,BASE.!$A$1:$T$878,4,FALSE)</f>
        <v>Corporación de Derecho Privado.</v>
      </c>
      <c r="E248" s="124" t="str">
        <f>VLOOKUP(A248,BASE.!$A$1:$T$878,5,FALSE)</f>
        <v xml:space="preserve">Otorgado por Decreto Supremo Nº 180, de fecha 7 de febrero de 1895, por el Ministerio de Justicia.  </v>
      </c>
      <c r="F248" s="124" t="str">
        <f>VLOOKUP(A248,BASE.!$A$1:$T$878,6,FALSE)</f>
        <v xml:space="preserve">Certificado de vigencia de Persona Jurídica sin fines de lucro, Folio N° 500343749201, de 2 de septiembre del 20º20, del Servicio de Registro Civil e Identificación.
</v>
      </c>
      <c r="G248" s="124" t="str">
        <f>VLOOKUP(A248,BASE.!$A$1:$T$878,7,FALSE)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8" s="124" t="str">
        <f>VLOOKUP(A248,BASE.!$A$1:$T$878,8,FALSE)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8" s="124" t="str">
        <f>VLOOKUP(A248,BASE.!$A$1:$T$878,9,FALSE)</f>
        <v>dos años</v>
      </c>
      <c r="J248" s="124" t="str">
        <f>VLOOKUP(A248,BASE.!$A$1:$T$878,10,FALSE)</f>
        <v>08 de noviembre de 2018 al 08 de noviembre de 2020.</v>
      </c>
      <c r="K248" s="124" t="str">
        <f>VLOOKUP(A248,BASE.!$A$1:$T$878,11,FALSE)</f>
        <v xml:space="preserve">Alicia  Amunátegui  Monckeberg   
María Inés Ross Amunategui.       
Gerente General:  Francisco Javier Loeser Bravo. 
</v>
      </c>
      <c r="L248" s="124" t="str">
        <f>VLOOKUP(A248,BASE.!$A$1:$T$878,12,FALSE)</f>
        <v xml:space="preserve">Concha y Toro Nº 2188, Metro Protectora de la Infancia, comuna de Puente Alto (dirección según última carta remitida por la institución).
Concha y Toro 1898, P.34 ½ Vic. Mackenna, comuna de Puente Alto.
</v>
      </c>
      <c r="M248" s="124" t="str">
        <f>VLOOKUP(A248,BASE.!$A$1:$T$878,13,FALSE)</f>
        <v>XIII</v>
      </c>
      <c r="N248" s="124" t="str">
        <f>VLOOKUP(A248,BASE.!$A$1:$T$878,14,FALSE)</f>
        <v>comuna de Puente Alto</v>
      </c>
      <c r="O248" s="124" t="str">
        <f>VLOOKUP(A248,BASE.!$A$1:$T$878,15,FALSE)</f>
        <v>Teléfono: 4848800 - 4848900</v>
      </c>
      <c r="P248" s="124" t="str">
        <f>VLOOKUP(A248,BASE.!$A$1:$T$878,16,FALSE)</f>
        <v>secretaria.presidencia@protectora.cl
Secretario.gerencia@protectora.cl</v>
      </c>
      <c r="Q248" s="185">
        <f>VLOOKUP(A248,BASE.!$A$1:$T$878,17,FALSE)</f>
        <v>0</v>
      </c>
      <c r="R248" s="124">
        <f>VLOOKUP(A248,BASE.!$A$1:$T$878,18,FALSE)</f>
        <v>93401</v>
      </c>
      <c r="S248" s="124" t="str">
        <f>VLOOKUP(A248,BASE.!$A$1:$T$878,19,FALSE)</f>
        <v>Antecedentes financieros correspondientes al año 2019, aprobados por el Sub Depto de Supervisión Financiera Nacional.</v>
      </c>
      <c r="T248" s="182">
        <f>VLOOKUP(A248,BASE.!$A$1:$T$878,20,FALSE)</f>
        <v>37970</v>
      </c>
      <c r="U248" s="124">
        <v>6100</v>
      </c>
      <c r="V248" s="181">
        <v>0</v>
      </c>
      <c r="W248" s="181">
        <v>7682670</v>
      </c>
      <c r="X248" s="183">
        <v>44255</v>
      </c>
      <c r="Y248" s="166" t="s">
        <v>7879</v>
      </c>
      <c r="Z248" s="166" t="s">
        <v>7880</v>
      </c>
      <c r="AA248" s="124" t="s">
        <v>7959</v>
      </c>
    </row>
    <row r="249" spans="1:27" x14ac:dyDescent="0.2">
      <c r="A249" s="124">
        <v>6100</v>
      </c>
      <c r="B249" s="124" t="s">
        <v>8299</v>
      </c>
      <c r="C249" s="185">
        <v>700124509</v>
      </c>
      <c r="D249" s="124" t="str">
        <f>VLOOKUP(A249,BASE.!$A$1:$T$878,4,FALSE)</f>
        <v>Corporación de Derecho Privado.</v>
      </c>
      <c r="E249" s="124" t="str">
        <f>VLOOKUP(A249,BASE.!$A$1:$T$878,5,FALSE)</f>
        <v xml:space="preserve">Otorgado por Decreto Supremo Nº 180, de fecha 7 de febrero de 1895, por el Ministerio de Justicia.  </v>
      </c>
      <c r="F249" s="124" t="str">
        <f>VLOOKUP(A249,BASE.!$A$1:$T$878,6,FALSE)</f>
        <v xml:space="preserve">Certificado de vigencia de Persona Jurídica sin fines de lucro, Folio N° 500343749201, de 2 de septiembre del 20º20, del Servicio de Registro Civil e Identificación.
</v>
      </c>
      <c r="G249" s="124" t="str">
        <f>VLOOKUP(A249,BASE.!$A$1:$T$878,7,FALSE)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9" s="124" t="str">
        <f>VLOOKUP(A249,BASE.!$A$1:$T$878,8,FALSE)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9" s="124" t="str">
        <f>VLOOKUP(A249,BASE.!$A$1:$T$878,9,FALSE)</f>
        <v>dos años</v>
      </c>
      <c r="J249" s="124" t="str">
        <f>VLOOKUP(A249,BASE.!$A$1:$T$878,10,FALSE)</f>
        <v>08 de noviembre de 2018 al 08 de noviembre de 2020.</v>
      </c>
      <c r="K249" s="124" t="str">
        <f>VLOOKUP(A249,BASE.!$A$1:$T$878,11,FALSE)</f>
        <v xml:space="preserve">Alicia  Amunátegui  Monckeberg   
María Inés Ross Amunategui.       
Gerente General:  Francisco Javier Loeser Bravo. 
</v>
      </c>
      <c r="L249" s="124" t="str">
        <f>VLOOKUP(A249,BASE.!$A$1:$T$878,12,FALSE)</f>
        <v xml:space="preserve">Concha y Toro Nº 2188, Metro Protectora de la Infancia, comuna de Puente Alto (dirección según última carta remitida por la institución).
Concha y Toro 1898, P.34 ½ Vic. Mackenna, comuna de Puente Alto.
</v>
      </c>
      <c r="M249" s="124" t="str">
        <f>VLOOKUP(A249,BASE.!$A$1:$T$878,13,FALSE)</f>
        <v>XIII</v>
      </c>
      <c r="N249" s="124" t="str">
        <f>VLOOKUP(A249,BASE.!$A$1:$T$878,14,FALSE)</f>
        <v>comuna de Puente Alto</v>
      </c>
      <c r="O249" s="124" t="str">
        <f>VLOOKUP(A249,BASE.!$A$1:$T$878,15,FALSE)</f>
        <v>Teléfono: 4848800 - 4848900</v>
      </c>
      <c r="P249" s="124" t="str">
        <f>VLOOKUP(A249,BASE.!$A$1:$T$878,16,FALSE)</f>
        <v>secretaria.presidencia@protectora.cl
Secretario.gerencia@protectora.cl</v>
      </c>
      <c r="Q249" s="185">
        <f>VLOOKUP(A249,BASE.!$A$1:$T$878,17,FALSE)</f>
        <v>0</v>
      </c>
      <c r="R249" s="124">
        <f>VLOOKUP(A249,BASE.!$A$1:$T$878,18,FALSE)</f>
        <v>93401</v>
      </c>
      <c r="S249" s="124" t="str">
        <f>VLOOKUP(A249,BASE.!$A$1:$T$878,19,FALSE)</f>
        <v>Antecedentes financieros correspondientes al año 2019, aprobados por el Sub Depto de Supervisión Financiera Nacional.</v>
      </c>
      <c r="T249" s="182">
        <f>VLOOKUP(A249,BASE.!$A$1:$T$878,20,FALSE)</f>
        <v>37970</v>
      </c>
      <c r="U249" s="124">
        <v>6100</v>
      </c>
      <c r="V249" s="181">
        <v>51499215</v>
      </c>
      <c r="W249" s="181">
        <v>86937150</v>
      </c>
      <c r="X249" s="183">
        <v>44255</v>
      </c>
      <c r="Y249" s="166" t="s">
        <v>7879</v>
      </c>
      <c r="Z249" s="166" t="s">
        <v>7880</v>
      </c>
      <c r="AA249" s="124" t="s">
        <v>7943</v>
      </c>
    </row>
    <row r="250" spans="1:27" x14ac:dyDescent="0.2">
      <c r="A250" s="124">
        <v>6100</v>
      </c>
      <c r="B250" s="124" t="s">
        <v>8299</v>
      </c>
      <c r="C250" s="185">
        <v>700124509</v>
      </c>
      <c r="D250" s="124" t="str">
        <f>VLOOKUP(A250,BASE.!$A$1:$T$878,4,FALSE)</f>
        <v>Corporación de Derecho Privado.</v>
      </c>
      <c r="E250" s="124" t="str">
        <f>VLOOKUP(A250,BASE.!$A$1:$T$878,5,FALSE)</f>
        <v xml:space="preserve">Otorgado por Decreto Supremo Nº 180, de fecha 7 de febrero de 1895, por el Ministerio de Justicia.  </v>
      </c>
      <c r="F250" s="124" t="str">
        <f>VLOOKUP(A250,BASE.!$A$1:$T$878,6,FALSE)</f>
        <v xml:space="preserve">Certificado de vigencia de Persona Jurídica sin fines de lucro, Folio N° 500343749201, de 2 de septiembre del 20º20, del Servicio de Registro Civil e Identificación.
</v>
      </c>
      <c r="G250" s="124" t="str">
        <f>VLOOKUP(A250,BASE.!$A$1:$T$878,7,FALSE)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0" s="124" t="str">
        <f>VLOOKUP(A250,BASE.!$A$1:$T$878,8,FALSE)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0" s="124" t="str">
        <f>VLOOKUP(A250,BASE.!$A$1:$T$878,9,FALSE)</f>
        <v>dos años</v>
      </c>
      <c r="J250" s="124" t="str">
        <f>VLOOKUP(A250,BASE.!$A$1:$T$878,10,FALSE)</f>
        <v>08 de noviembre de 2018 al 08 de noviembre de 2020.</v>
      </c>
      <c r="K250" s="124" t="str">
        <f>VLOOKUP(A250,BASE.!$A$1:$T$878,11,FALSE)</f>
        <v xml:space="preserve">Alicia  Amunátegui  Monckeberg   
María Inés Ross Amunategui.       
Gerente General:  Francisco Javier Loeser Bravo. 
</v>
      </c>
      <c r="L250" s="124" t="str">
        <f>VLOOKUP(A250,BASE.!$A$1:$T$878,12,FALSE)</f>
        <v xml:space="preserve">Concha y Toro Nº 2188, Metro Protectora de la Infancia, comuna de Puente Alto (dirección según última carta remitida por la institución).
Concha y Toro 1898, P.34 ½ Vic. Mackenna, comuna de Puente Alto.
</v>
      </c>
      <c r="M250" s="124" t="str">
        <f>VLOOKUP(A250,BASE.!$A$1:$T$878,13,FALSE)</f>
        <v>XIII</v>
      </c>
      <c r="N250" s="124" t="str">
        <f>VLOOKUP(A250,BASE.!$A$1:$T$878,14,FALSE)</f>
        <v>comuna de Puente Alto</v>
      </c>
      <c r="O250" s="124" t="str">
        <f>VLOOKUP(A250,BASE.!$A$1:$T$878,15,FALSE)</f>
        <v>Teléfono: 4848800 - 4848900</v>
      </c>
      <c r="P250" s="124" t="str">
        <f>VLOOKUP(A250,BASE.!$A$1:$T$878,16,FALSE)</f>
        <v>secretaria.presidencia@protectora.cl
Secretario.gerencia@protectora.cl</v>
      </c>
      <c r="Q250" s="185">
        <f>VLOOKUP(A250,BASE.!$A$1:$T$878,17,FALSE)</f>
        <v>0</v>
      </c>
      <c r="R250" s="124">
        <f>VLOOKUP(A250,BASE.!$A$1:$T$878,18,FALSE)</f>
        <v>93401</v>
      </c>
      <c r="S250" s="124" t="str">
        <f>VLOOKUP(A250,BASE.!$A$1:$T$878,19,FALSE)</f>
        <v>Antecedentes financieros correspondientes al año 2019, aprobados por el Sub Depto de Supervisión Financiera Nacional.</v>
      </c>
      <c r="T250" s="182">
        <f>VLOOKUP(A250,BASE.!$A$1:$T$878,20,FALSE)</f>
        <v>37970</v>
      </c>
      <c r="U250" s="124">
        <v>6100</v>
      </c>
      <c r="V250" s="181">
        <v>9930240</v>
      </c>
      <c r="W250" s="181">
        <v>16136640</v>
      </c>
      <c r="X250" s="183">
        <v>44255</v>
      </c>
      <c r="Y250" s="166" t="s">
        <v>7879</v>
      </c>
      <c r="Z250" s="166" t="s">
        <v>7880</v>
      </c>
      <c r="AA250" s="124" t="s">
        <v>8006</v>
      </c>
    </row>
    <row r="251" spans="1:27" x14ac:dyDescent="0.2">
      <c r="A251" s="124">
        <v>6100</v>
      </c>
      <c r="B251" s="124" t="s">
        <v>8299</v>
      </c>
      <c r="C251" s="185">
        <v>700124509</v>
      </c>
      <c r="D251" s="124" t="str">
        <f>VLOOKUP(A251,BASE.!$A$1:$T$878,4,FALSE)</f>
        <v>Corporación de Derecho Privado.</v>
      </c>
      <c r="E251" s="124" t="str">
        <f>VLOOKUP(A251,BASE.!$A$1:$T$878,5,FALSE)</f>
        <v xml:space="preserve">Otorgado por Decreto Supremo Nº 180, de fecha 7 de febrero de 1895, por el Ministerio de Justicia.  </v>
      </c>
      <c r="F251" s="124" t="str">
        <f>VLOOKUP(A251,BASE.!$A$1:$T$878,6,FALSE)</f>
        <v xml:space="preserve">Certificado de vigencia de Persona Jurídica sin fines de lucro, Folio N° 500343749201, de 2 de septiembre del 20º20, del Servicio de Registro Civil e Identificación.
</v>
      </c>
      <c r="G251" s="124" t="str">
        <f>VLOOKUP(A251,BASE.!$A$1:$T$878,7,FALSE)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1" s="124" t="str">
        <f>VLOOKUP(A251,BASE.!$A$1:$T$878,8,FALSE)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1" s="124" t="str">
        <f>VLOOKUP(A251,BASE.!$A$1:$T$878,9,FALSE)</f>
        <v>dos años</v>
      </c>
      <c r="J251" s="124" t="str">
        <f>VLOOKUP(A251,BASE.!$A$1:$T$878,10,FALSE)</f>
        <v>08 de noviembre de 2018 al 08 de noviembre de 2020.</v>
      </c>
      <c r="K251" s="124" t="str">
        <f>VLOOKUP(A251,BASE.!$A$1:$T$878,11,FALSE)</f>
        <v xml:space="preserve">Alicia  Amunátegui  Monckeberg   
María Inés Ross Amunategui.       
Gerente General:  Francisco Javier Loeser Bravo. 
</v>
      </c>
      <c r="L251" s="124" t="str">
        <f>VLOOKUP(A251,BASE.!$A$1:$T$878,12,FALSE)</f>
        <v xml:space="preserve">Concha y Toro Nº 2188, Metro Protectora de la Infancia, comuna de Puente Alto (dirección según última carta remitida por la institución).
Concha y Toro 1898, P.34 ½ Vic. Mackenna, comuna de Puente Alto.
</v>
      </c>
      <c r="M251" s="124" t="str">
        <f>VLOOKUP(A251,BASE.!$A$1:$T$878,13,FALSE)</f>
        <v>XIII</v>
      </c>
      <c r="N251" s="124" t="str">
        <f>VLOOKUP(A251,BASE.!$A$1:$T$878,14,FALSE)</f>
        <v>comuna de Puente Alto</v>
      </c>
      <c r="O251" s="124" t="str">
        <f>VLOOKUP(A251,BASE.!$A$1:$T$878,15,FALSE)</f>
        <v>Teléfono: 4848800 - 4848900</v>
      </c>
      <c r="P251" s="124" t="str">
        <f>VLOOKUP(A251,BASE.!$A$1:$T$878,16,FALSE)</f>
        <v>secretaria.presidencia@protectora.cl
Secretario.gerencia@protectora.cl</v>
      </c>
      <c r="Q251" s="185">
        <f>VLOOKUP(A251,BASE.!$A$1:$T$878,17,FALSE)</f>
        <v>0</v>
      </c>
      <c r="R251" s="124">
        <f>VLOOKUP(A251,BASE.!$A$1:$T$878,18,FALSE)</f>
        <v>93401</v>
      </c>
      <c r="S251" s="124" t="str">
        <f>VLOOKUP(A251,BASE.!$A$1:$T$878,19,FALSE)</f>
        <v>Antecedentes financieros correspondientes al año 2019, aprobados por el Sub Depto de Supervisión Financiera Nacional.</v>
      </c>
      <c r="T251" s="182">
        <f>VLOOKUP(A251,BASE.!$A$1:$T$878,20,FALSE)</f>
        <v>37970</v>
      </c>
      <c r="U251" s="124">
        <v>6100</v>
      </c>
      <c r="V251" s="181">
        <v>10861200</v>
      </c>
      <c r="W251" s="181">
        <v>18929520</v>
      </c>
      <c r="X251" s="183">
        <v>44255</v>
      </c>
      <c r="Y251" s="166" t="s">
        <v>7879</v>
      </c>
      <c r="Z251" s="166" t="s">
        <v>7880</v>
      </c>
      <c r="AA251" s="124" t="s">
        <v>7960</v>
      </c>
    </row>
    <row r="252" spans="1:27" x14ac:dyDescent="0.2">
      <c r="A252" s="124">
        <v>6100</v>
      </c>
      <c r="B252" s="124" t="s">
        <v>8299</v>
      </c>
      <c r="C252" s="185">
        <v>700124509</v>
      </c>
      <c r="D252" s="124" t="str">
        <f>VLOOKUP(A252,BASE.!$A$1:$T$878,4,FALSE)</f>
        <v>Corporación de Derecho Privado.</v>
      </c>
      <c r="E252" s="124" t="str">
        <f>VLOOKUP(A252,BASE.!$A$1:$T$878,5,FALSE)</f>
        <v xml:space="preserve">Otorgado por Decreto Supremo Nº 180, de fecha 7 de febrero de 1895, por el Ministerio de Justicia.  </v>
      </c>
      <c r="F252" s="124" t="str">
        <f>VLOOKUP(A252,BASE.!$A$1:$T$878,6,FALSE)</f>
        <v xml:space="preserve">Certificado de vigencia de Persona Jurídica sin fines de lucro, Folio N° 500343749201, de 2 de septiembre del 20º20, del Servicio de Registro Civil e Identificación.
</v>
      </c>
      <c r="G252" s="124" t="str">
        <f>VLOOKUP(A252,BASE.!$A$1:$T$878,7,FALSE)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2" s="124" t="str">
        <f>VLOOKUP(A252,BASE.!$A$1:$T$878,8,FALSE)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2" s="124" t="str">
        <f>VLOOKUP(A252,BASE.!$A$1:$T$878,9,FALSE)</f>
        <v>dos años</v>
      </c>
      <c r="J252" s="124" t="str">
        <f>VLOOKUP(A252,BASE.!$A$1:$T$878,10,FALSE)</f>
        <v>08 de noviembre de 2018 al 08 de noviembre de 2020.</v>
      </c>
      <c r="K252" s="124" t="str">
        <f>VLOOKUP(A252,BASE.!$A$1:$T$878,11,FALSE)</f>
        <v xml:space="preserve">Alicia  Amunátegui  Monckeberg   
María Inés Ross Amunategui.       
Gerente General:  Francisco Javier Loeser Bravo. 
</v>
      </c>
      <c r="L252" s="124" t="str">
        <f>VLOOKUP(A252,BASE.!$A$1:$T$878,12,FALSE)</f>
        <v xml:space="preserve">Concha y Toro Nº 2188, Metro Protectora de la Infancia, comuna de Puente Alto (dirección según última carta remitida por la institución).
Concha y Toro 1898, P.34 ½ Vic. Mackenna, comuna de Puente Alto.
</v>
      </c>
      <c r="M252" s="124" t="str">
        <f>VLOOKUP(A252,BASE.!$A$1:$T$878,13,FALSE)</f>
        <v>XIII</v>
      </c>
      <c r="N252" s="124" t="str">
        <f>VLOOKUP(A252,BASE.!$A$1:$T$878,14,FALSE)</f>
        <v>comuna de Puente Alto</v>
      </c>
      <c r="O252" s="124" t="str">
        <f>VLOOKUP(A252,BASE.!$A$1:$T$878,15,FALSE)</f>
        <v>Teléfono: 4848800 - 4848900</v>
      </c>
      <c r="P252" s="124" t="str">
        <f>VLOOKUP(A252,BASE.!$A$1:$T$878,16,FALSE)</f>
        <v>secretaria.presidencia@protectora.cl
Secretario.gerencia@protectora.cl</v>
      </c>
      <c r="Q252" s="185">
        <f>VLOOKUP(A252,BASE.!$A$1:$T$878,17,FALSE)</f>
        <v>0</v>
      </c>
      <c r="R252" s="124">
        <f>VLOOKUP(A252,BASE.!$A$1:$T$878,18,FALSE)</f>
        <v>93401</v>
      </c>
      <c r="S252" s="124" t="str">
        <f>VLOOKUP(A252,BASE.!$A$1:$T$878,19,FALSE)</f>
        <v>Antecedentes financieros correspondientes al año 2019, aprobados por el Sub Depto de Supervisión Financiera Nacional.</v>
      </c>
      <c r="T252" s="182">
        <f>VLOOKUP(A252,BASE.!$A$1:$T$878,20,FALSE)</f>
        <v>37970</v>
      </c>
      <c r="U252" s="124">
        <v>6100</v>
      </c>
      <c r="V252" s="181">
        <v>9197885</v>
      </c>
      <c r="W252" s="181">
        <v>22464065</v>
      </c>
      <c r="X252" s="183">
        <v>44255</v>
      </c>
      <c r="Y252" s="166" t="s">
        <v>7879</v>
      </c>
      <c r="Z252" s="166" t="s">
        <v>7880</v>
      </c>
      <c r="AA252" s="124" t="s">
        <v>7893</v>
      </c>
    </row>
    <row r="253" spans="1:27" x14ac:dyDescent="0.2">
      <c r="A253" s="124">
        <v>6100</v>
      </c>
      <c r="B253" s="124" t="s">
        <v>8299</v>
      </c>
      <c r="C253" s="185">
        <v>700124509</v>
      </c>
      <c r="D253" s="124" t="str">
        <f>VLOOKUP(A253,BASE.!$A$1:$T$878,4,FALSE)</f>
        <v>Corporación de Derecho Privado.</v>
      </c>
      <c r="E253" s="124" t="str">
        <f>VLOOKUP(A253,BASE.!$A$1:$T$878,5,FALSE)</f>
        <v xml:space="preserve">Otorgado por Decreto Supremo Nº 180, de fecha 7 de febrero de 1895, por el Ministerio de Justicia.  </v>
      </c>
      <c r="F253" s="124" t="str">
        <f>VLOOKUP(A253,BASE.!$A$1:$T$878,6,FALSE)</f>
        <v xml:space="preserve">Certificado de vigencia de Persona Jurídica sin fines de lucro, Folio N° 500343749201, de 2 de septiembre del 20º20, del Servicio de Registro Civil e Identificación.
</v>
      </c>
      <c r="G253" s="124" t="str">
        <f>VLOOKUP(A253,BASE.!$A$1:$T$878,7,FALSE)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3" s="124" t="str">
        <f>VLOOKUP(A253,BASE.!$A$1:$T$878,8,FALSE)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3" s="124" t="str">
        <f>VLOOKUP(A253,BASE.!$A$1:$T$878,9,FALSE)</f>
        <v>dos años</v>
      </c>
      <c r="J253" s="124" t="str">
        <f>VLOOKUP(A253,BASE.!$A$1:$T$878,10,FALSE)</f>
        <v>08 de noviembre de 2018 al 08 de noviembre de 2020.</v>
      </c>
      <c r="K253" s="124" t="str">
        <f>VLOOKUP(A253,BASE.!$A$1:$T$878,11,FALSE)</f>
        <v xml:space="preserve">Alicia  Amunátegui  Monckeberg   
María Inés Ross Amunategui.       
Gerente General:  Francisco Javier Loeser Bravo. 
</v>
      </c>
      <c r="L253" s="124" t="str">
        <f>VLOOKUP(A253,BASE.!$A$1:$T$878,12,FALSE)</f>
        <v xml:space="preserve">Concha y Toro Nº 2188, Metro Protectora de la Infancia, comuna de Puente Alto (dirección según última carta remitida por la institución).
Concha y Toro 1898, P.34 ½ Vic. Mackenna, comuna de Puente Alto.
</v>
      </c>
      <c r="M253" s="124" t="str">
        <f>VLOOKUP(A253,BASE.!$A$1:$T$878,13,FALSE)</f>
        <v>XIII</v>
      </c>
      <c r="N253" s="124" t="str">
        <f>VLOOKUP(A253,BASE.!$A$1:$T$878,14,FALSE)</f>
        <v>comuna de Puente Alto</v>
      </c>
      <c r="O253" s="124" t="str">
        <f>VLOOKUP(A253,BASE.!$A$1:$T$878,15,FALSE)</f>
        <v>Teléfono: 4848800 - 4848900</v>
      </c>
      <c r="P253" s="124" t="str">
        <f>VLOOKUP(A253,BASE.!$A$1:$T$878,16,FALSE)</f>
        <v>secretaria.presidencia@protectora.cl
Secretario.gerencia@protectora.cl</v>
      </c>
      <c r="Q253" s="185">
        <f>VLOOKUP(A253,BASE.!$A$1:$T$878,17,FALSE)</f>
        <v>0</v>
      </c>
      <c r="R253" s="124">
        <f>VLOOKUP(A253,BASE.!$A$1:$T$878,18,FALSE)</f>
        <v>93401</v>
      </c>
      <c r="S253" s="124" t="str">
        <f>VLOOKUP(A253,BASE.!$A$1:$T$878,19,FALSE)</f>
        <v>Antecedentes financieros correspondientes al año 2019, aprobados por el Sub Depto de Supervisión Financiera Nacional.</v>
      </c>
      <c r="T253" s="182">
        <f>VLOOKUP(A253,BASE.!$A$1:$T$878,20,FALSE)</f>
        <v>37970</v>
      </c>
      <c r="U253" s="124">
        <v>6100</v>
      </c>
      <c r="V253" s="181">
        <v>10085400</v>
      </c>
      <c r="W253" s="181">
        <v>16291800</v>
      </c>
      <c r="X253" s="183">
        <v>44255</v>
      </c>
      <c r="Y253" s="166" t="s">
        <v>7879</v>
      </c>
      <c r="Z253" s="166" t="s">
        <v>7880</v>
      </c>
      <c r="AA253" s="124" t="s">
        <v>7921</v>
      </c>
    </row>
    <row r="254" spans="1:27" x14ac:dyDescent="0.2">
      <c r="A254" s="124">
        <v>6100</v>
      </c>
      <c r="B254" s="124" t="s">
        <v>8299</v>
      </c>
      <c r="C254" s="185">
        <v>700124509</v>
      </c>
      <c r="D254" s="124" t="str">
        <f>VLOOKUP(A254,BASE.!$A$1:$T$878,4,FALSE)</f>
        <v>Corporación de Derecho Privado.</v>
      </c>
      <c r="E254" s="124" t="str">
        <f>VLOOKUP(A254,BASE.!$A$1:$T$878,5,FALSE)</f>
        <v xml:space="preserve">Otorgado por Decreto Supremo Nº 180, de fecha 7 de febrero de 1895, por el Ministerio de Justicia.  </v>
      </c>
      <c r="F254" s="124" t="str">
        <f>VLOOKUP(A254,BASE.!$A$1:$T$878,6,FALSE)</f>
        <v xml:space="preserve">Certificado de vigencia de Persona Jurídica sin fines de lucro, Folio N° 500343749201, de 2 de septiembre del 20º20, del Servicio de Registro Civil e Identificación.
</v>
      </c>
      <c r="G254" s="124" t="str">
        <f>VLOOKUP(A254,BASE.!$A$1:$T$878,7,FALSE)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4" s="124" t="str">
        <f>VLOOKUP(A254,BASE.!$A$1:$T$878,8,FALSE)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4" s="124" t="str">
        <f>VLOOKUP(A254,BASE.!$A$1:$T$878,9,FALSE)</f>
        <v>dos años</v>
      </c>
      <c r="J254" s="124" t="str">
        <f>VLOOKUP(A254,BASE.!$A$1:$T$878,10,FALSE)</f>
        <v>08 de noviembre de 2018 al 08 de noviembre de 2020.</v>
      </c>
      <c r="K254" s="124" t="str">
        <f>VLOOKUP(A254,BASE.!$A$1:$T$878,11,FALSE)</f>
        <v xml:space="preserve">Alicia  Amunátegui  Monckeberg   
María Inés Ross Amunategui.       
Gerente General:  Francisco Javier Loeser Bravo. 
</v>
      </c>
      <c r="L254" s="124" t="str">
        <f>VLOOKUP(A254,BASE.!$A$1:$T$878,12,FALSE)</f>
        <v xml:space="preserve">Concha y Toro Nº 2188, Metro Protectora de la Infancia, comuna de Puente Alto (dirección según última carta remitida por la institución).
Concha y Toro 1898, P.34 ½ Vic. Mackenna, comuna de Puente Alto.
</v>
      </c>
      <c r="M254" s="124" t="str">
        <f>VLOOKUP(A254,BASE.!$A$1:$T$878,13,FALSE)</f>
        <v>XIII</v>
      </c>
      <c r="N254" s="124" t="str">
        <f>VLOOKUP(A254,BASE.!$A$1:$T$878,14,FALSE)</f>
        <v>comuna de Puente Alto</v>
      </c>
      <c r="O254" s="124" t="str">
        <f>VLOOKUP(A254,BASE.!$A$1:$T$878,15,FALSE)</f>
        <v>Teléfono: 4848800 - 4848900</v>
      </c>
      <c r="P254" s="124" t="str">
        <f>VLOOKUP(A254,BASE.!$A$1:$T$878,16,FALSE)</f>
        <v>secretaria.presidencia@protectora.cl
Secretario.gerencia@protectora.cl</v>
      </c>
      <c r="Q254" s="185">
        <f>VLOOKUP(A254,BASE.!$A$1:$T$878,17,FALSE)</f>
        <v>0</v>
      </c>
      <c r="R254" s="124">
        <f>VLOOKUP(A254,BASE.!$A$1:$T$878,18,FALSE)</f>
        <v>93401</v>
      </c>
      <c r="S254" s="124" t="str">
        <f>VLOOKUP(A254,BASE.!$A$1:$T$878,19,FALSE)</f>
        <v>Antecedentes financieros correspondientes al año 2019, aprobados por el Sub Depto de Supervisión Financiera Nacional.</v>
      </c>
      <c r="T254" s="182">
        <f>VLOOKUP(A254,BASE.!$A$1:$T$878,20,FALSE)</f>
        <v>37970</v>
      </c>
      <c r="U254" s="124">
        <v>6100</v>
      </c>
      <c r="V254" s="181">
        <v>11637000</v>
      </c>
      <c r="W254" s="181">
        <v>19705320</v>
      </c>
      <c r="X254" s="183">
        <v>44255</v>
      </c>
      <c r="Y254" s="166" t="s">
        <v>7879</v>
      </c>
      <c r="Z254" s="166" t="s">
        <v>7880</v>
      </c>
      <c r="AA254" s="124" t="s">
        <v>7926</v>
      </c>
    </row>
    <row r="255" spans="1:27" x14ac:dyDescent="0.2">
      <c r="A255" s="124">
        <v>6100</v>
      </c>
      <c r="B255" s="124" t="s">
        <v>8299</v>
      </c>
      <c r="C255" s="185">
        <v>700124509</v>
      </c>
      <c r="D255" s="124" t="str">
        <f>VLOOKUP(A255,BASE.!$A$1:$T$878,4,FALSE)</f>
        <v>Corporación de Derecho Privado.</v>
      </c>
      <c r="E255" s="124" t="str">
        <f>VLOOKUP(A255,BASE.!$A$1:$T$878,5,FALSE)</f>
        <v xml:space="preserve">Otorgado por Decreto Supremo Nº 180, de fecha 7 de febrero de 1895, por el Ministerio de Justicia.  </v>
      </c>
      <c r="F255" s="124" t="str">
        <f>VLOOKUP(A255,BASE.!$A$1:$T$878,6,FALSE)</f>
        <v xml:space="preserve">Certificado de vigencia de Persona Jurídica sin fines de lucro, Folio N° 500343749201, de 2 de septiembre del 20º20, del Servicio de Registro Civil e Identificación.
</v>
      </c>
      <c r="G255" s="124" t="str">
        <f>VLOOKUP(A255,BASE.!$A$1:$T$878,7,FALSE)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5" s="124" t="str">
        <f>VLOOKUP(A255,BASE.!$A$1:$T$878,8,FALSE)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5" s="124" t="str">
        <f>VLOOKUP(A255,BASE.!$A$1:$T$878,9,FALSE)</f>
        <v>dos años</v>
      </c>
      <c r="J255" s="124" t="str">
        <f>VLOOKUP(A255,BASE.!$A$1:$T$878,10,FALSE)</f>
        <v>08 de noviembre de 2018 al 08 de noviembre de 2020.</v>
      </c>
      <c r="K255" s="124" t="str">
        <f>VLOOKUP(A255,BASE.!$A$1:$T$878,11,FALSE)</f>
        <v xml:space="preserve">Alicia  Amunátegui  Monckeberg   
María Inés Ross Amunategui.       
Gerente General:  Francisco Javier Loeser Bravo. 
</v>
      </c>
      <c r="L255" s="124" t="str">
        <f>VLOOKUP(A255,BASE.!$A$1:$T$878,12,FALSE)</f>
        <v xml:space="preserve">Concha y Toro Nº 2188, Metro Protectora de la Infancia, comuna de Puente Alto (dirección según última carta remitida por la institución).
Concha y Toro 1898, P.34 ½ Vic. Mackenna, comuna de Puente Alto.
</v>
      </c>
      <c r="M255" s="124" t="str">
        <f>VLOOKUP(A255,BASE.!$A$1:$T$878,13,FALSE)</f>
        <v>XIII</v>
      </c>
      <c r="N255" s="124" t="str">
        <f>VLOOKUP(A255,BASE.!$A$1:$T$878,14,FALSE)</f>
        <v>comuna de Puente Alto</v>
      </c>
      <c r="O255" s="124" t="str">
        <f>VLOOKUP(A255,BASE.!$A$1:$T$878,15,FALSE)</f>
        <v>Teléfono: 4848800 - 4848900</v>
      </c>
      <c r="P255" s="124" t="str">
        <f>VLOOKUP(A255,BASE.!$A$1:$T$878,16,FALSE)</f>
        <v>secretaria.presidencia@protectora.cl
Secretario.gerencia@protectora.cl</v>
      </c>
      <c r="Q255" s="185">
        <f>VLOOKUP(A255,BASE.!$A$1:$T$878,17,FALSE)</f>
        <v>0</v>
      </c>
      <c r="R255" s="124">
        <f>VLOOKUP(A255,BASE.!$A$1:$T$878,18,FALSE)</f>
        <v>93401</v>
      </c>
      <c r="S255" s="124" t="str">
        <f>VLOOKUP(A255,BASE.!$A$1:$T$878,19,FALSE)</f>
        <v>Antecedentes financieros correspondientes al año 2019, aprobados por el Sub Depto de Supervisión Financiera Nacional.</v>
      </c>
      <c r="T255" s="182">
        <f>VLOOKUP(A255,BASE.!$A$1:$T$878,20,FALSE)</f>
        <v>37970</v>
      </c>
      <c r="U255" s="124">
        <v>6100</v>
      </c>
      <c r="V255" s="181">
        <v>102957314</v>
      </c>
      <c r="W255" s="181">
        <v>177460406</v>
      </c>
      <c r="X255" s="183">
        <v>44255</v>
      </c>
      <c r="Y255" s="166" t="s">
        <v>7879</v>
      </c>
      <c r="Z255" s="166" t="s">
        <v>7880</v>
      </c>
      <c r="AA255" s="124" t="s">
        <v>7927</v>
      </c>
    </row>
    <row r="256" spans="1:27" x14ac:dyDescent="0.2">
      <c r="A256" s="124">
        <v>6100</v>
      </c>
      <c r="B256" s="124" t="s">
        <v>8299</v>
      </c>
      <c r="C256" s="185">
        <v>700124509</v>
      </c>
      <c r="D256" s="124" t="str">
        <f>VLOOKUP(A256,BASE.!$A$1:$T$878,4,FALSE)</f>
        <v>Corporación de Derecho Privado.</v>
      </c>
      <c r="E256" s="124" t="str">
        <f>VLOOKUP(A256,BASE.!$A$1:$T$878,5,FALSE)</f>
        <v xml:space="preserve">Otorgado por Decreto Supremo Nº 180, de fecha 7 de febrero de 1895, por el Ministerio de Justicia.  </v>
      </c>
      <c r="F256" s="124" t="str">
        <f>VLOOKUP(A256,BASE.!$A$1:$T$878,6,FALSE)</f>
        <v xml:space="preserve">Certificado de vigencia de Persona Jurídica sin fines de lucro, Folio N° 500343749201, de 2 de septiembre del 20º20, del Servicio de Registro Civil e Identificación.
</v>
      </c>
      <c r="G256" s="124" t="str">
        <f>VLOOKUP(A256,BASE.!$A$1:$T$878,7,FALSE)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6" s="124" t="str">
        <f>VLOOKUP(A256,BASE.!$A$1:$T$878,8,FALSE)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6" s="124" t="str">
        <f>VLOOKUP(A256,BASE.!$A$1:$T$878,9,FALSE)</f>
        <v>dos años</v>
      </c>
      <c r="J256" s="124" t="str">
        <f>VLOOKUP(A256,BASE.!$A$1:$T$878,10,FALSE)</f>
        <v>08 de noviembre de 2018 al 08 de noviembre de 2020.</v>
      </c>
      <c r="K256" s="124" t="str">
        <f>VLOOKUP(A256,BASE.!$A$1:$T$878,11,FALSE)</f>
        <v xml:space="preserve">Alicia  Amunátegui  Monckeberg   
María Inés Ross Amunategui.       
Gerente General:  Francisco Javier Loeser Bravo. 
</v>
      </c>
      <c r="L256" s="124" t="str">
        <f>VLOOKUP(A256,BASE.!$A$1:$T$878,12,FALSE)</f>
        <v xml:space="preserve">Concha y Toro Nº 2188, Metro Protectora de la Infancia, comuna de Puente Alto (dirección según última carta remitida por la institución).
Concha y Toro 1898, P.34 ½ Vic. Mackenna, comuna de Puente Alto.
</v>
      </c>
      <c r="M256" s="124" t="str">
        <f>VLOOKUP(A256,BASE.!$A$1:$T$878,13,FALSE)</f>
        <v>XIII</v>
      </c>
      <c r="N256" s="124" t="str">
        <f>VLOOKUP(A256,BASE.!$A$1:$T$878,14,FALSE)</f>
        <v>comuna de Puente Alto</v>
      </c>
      <c r="O256" s="124" t="str">
        <f>VLOOKUP(A256,BASE.!$A$1:$T$878,15,FALSE)</f>
        <v>Teléfono: 4848800 - 4848900</v>
      </c>
      <c r="P256" s="124" t="str">
        <f>VLOOKUP(A256,BASE.!$A$1:$T$878,16,FALSE)</f>
        <v>secretaria.presidencia@protectora.cl
Secretario.gerencia@protectora.cl</v>
      </c>
      <c r="Q256" s="185">
        <f>VLOOKUP(A256,BASE.!$A$1:$T$878,17,FALSE)</f>
        <v>0</v>
      </c>
      <c r="R256" s="124">
        <f>VLOOKUP(A256,BASE.!$A$1:$T$878,18,FALSE)</f>
        <v>93401</v>
      </c>
      <c r="S256" s="124" t="str">
        <f>VLOOKUP(A256,BASE.!$A$1:$T$878,19,FALSE)</f>
        <v>Antecedentes financieros correspondientes al año 2019, aprobados por el Sub Depto de Supervisión Financiera Nacional.</v>
      </c>
      <c r="T256" s="182">
        <f>VLOOKUP(A256,BASE.!$A$1:$T$878,20,FALSE)</f>
        <v>37970</v>
      </c>
      <c r="U256" s="124">
        <v>6100</v>
      </c>
      <c r="V256" s="181">
        <v>21179340</v>
      </c>
      <c r="W256" s="181">
        <v>33592140</v>
      </c>
      <c r="X256" s="183">
        <v>44255</v>
      </c>
      <c r="Y256" s="166" t="s">
        <v>7879</v>
      </c>
      <c r="Z256" s="166" t="s">
        <v>7880</v>
      </c>
      <c r="AA256" s="124" t="s">
        <v>7967</v>
      </c>
    </row>
    <row r="257" spans="1:27" x14ac:dyDescent="0.2">
      <c r="A257" s="124">
        <v>6100</v>
      </c>
      <c r="B257" s="124" t="s">
        <v>8299</v>
      </c>
      <c r="C257" s="185">
        <v>700124509</v>
      </c>
      <c r="D257" s="124" t="str">
        <f>VLOOKUP(A257,BASE.!$A$1:$T$878,4,FALSE)</f>
        <v>Corporación de Derecho Privado.</v>
      </c>
      <c r="E257" s="124" t="str">
        <f>VLOOKUP(A257,BASE.!$A$1:$T$878,5,FALSE)</f>
        <v xml:space="preserve">Otorgado por Decreto Supremo Nº 180, de fecha 7 de febrero de 1895, por el Ministerio de Justicia.  </v>
      </c>
      <c r="F257" s="124" t="str">
        <f>VLOOKUP(A257,BASE.!$A$1:$T$878,6,FALSE)</f>
        <v xml:space="preserve">Certificado de vigencia de Persona Jurídica sin fines de lucro, Folio N° 500343749201, de 2 de septiembre del 20º20, del Servicio de Registro Civil e Identificación.
</v>
      </c>
      <c r="G257" s="124" t="str">
        <f>VLOOKUP(A257,BASE.!$A$1:$T$878,7,FALSE)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7" s="124" t="str">
        <f>VLOOKUP(A257,BASE.!$A$1:$T$878,8,FALSE)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7" s="124" t="str">
        <f>VLOOKUP(A257,BASE.!$A$1:$T$878,9,FALSE)</f>
        <v>dos años</v>
      </c>
      <c r="J257" s="124" t="str">
        <f>VLOOKUP(A257,BASE.!$A$1:$T$878,10,FALSE)</f>
        <v>08 de noviembre de 2018 al 08 de noviembre de 2020.</v>
      </c>
      <c r="K257" s="124" t="str">
        <f>VLOOKUP(A257,BASE.!$A$1:$T$878,11,FALSE)</f>
        <v xml:space="preserve">Alicia  Amunátegui  Monckeberg   
María Inés Ross Amunategui.       
Gerente General:  Francisco Javier Loeser Bravo. 
</v>
      </c>
      <c r="L257" s="124" t="str">
        <f>VLOOKUP(A257,BASE.!$A$1:$T$878,12,FALSE)</f>
        <v xml:space="preserve">Concha y Toro Nº 2188, Metro Protectora de la Infancia, comuna de Puente Alto (dirección según última carta remitida por la institución).
Concha y Toro 1898, P.34 ½ Vic. Mackenna, comuna de Puente Alto.
</v>
      </c>
      <c r="M257" s="124" t="str">
        <f>VLOOKUP(A257,BASE.!$A$1:$T$878,13,FALSE)</f>
        <v>XIII</v>
      </c>
      <c r="N257" s="124" t="str">
        <f>VLOOKUP(A257,BASE.!$A$1:$T$878,14,FALSE)</f>
        <v>comuna de Puente Alto</v>
      </c>
      <c r="O257" s="124" t="str">
        <f>VLOOKUP(A257,BASE.!$A$1:$T$878,15,FALSE)</f>
        <v>Teléfono: 4848800 - 4848900</v>
      </c>
      <c r="P257" s="124" t="str">
        <f>VLOOKUP(A257,BASE.!$A$1:$T$878,16,FALSE)</f>
        <v>secretaria.presidencia@protectora.cl
Secretario.gerencia@protectora.cl</v>
      </c>
      <c r="Q257" s="185">
        <f>VLOOKUP(A257,BASE.!$A$1:$T$878,17,FALSE)</f>
        <v>0</v>
      </c>
      <c r="R257" s="124">
        <f>VLOOKUP(A257,BASE.!$A$1:$T$878,18,FALSE)</f>
        <v>93401</v>
      </c>
      <c r="S257" s="124" t="str">
        <f>VLOOKUP(A257,BASE.!$A$1:$T$878,19,FALSE)</f>
        <v>Antecedentes financieros correspondientes al año 2019, aprobados por el Sub Depto de Supervisión Financiera Nacional.</v>
      </c>
      <c r="T257" s="182">
        <f>VLOOKUP(A257,BASE.!$A$1:$T$878,20,FALSE)</f>
        <v>37970</v>
      </c>
      <c r="U257" s="124">
        <v>6100</v>
      </c>
      <c r="V257" s="181">
        <v>22811090</v>
      </c>
      <c r="W257" s="181">
        <v>29109465</v>
      </c>
      <c r="X257" s="183">
        <v>44255</v>
      </c>
      <c r="Y257" s="166" t="s">
        <v>7879</v>
      </c>
      <c r="Z257" s="166" t="s">
        <v>7880</v>
      </c>
      <c r="AA257" s="124" t="s">
        <v>7933</v>
      </c>
    </row>
    <row r="258" spans="1:27" x14ac:dyDescent="0.2">
      <c r="A258" s="124">
        <v>6100</v>
      </c>
      <c r="B258" s="124" t="s">
        <v>8299</v>
      </c>
      <c r="C258" s="185">
        <v>700124509</v>
      </c>
      <c r="D258" s="124" t="str">
        <f>VLOOKUP(A258,BASE.!$A$1:$T$878,4,FALSE)</f>
        <v>Corporación de Derecho Privado.</v>
      </c>
      <c r="E258" s="124" t="str">
        <f>VLOOKUP(A258,BASE.!$A$1:$T$878,5,FALSE)</f>
        <v xml:space="preserve">Otorgado por Decreto Supremo Nº 180, de fecha 7 de febrero de 1895, por el Ministerio de Justicia.  </v>
      </c>
      <c r="F258" s="124" t="str">
        <f>VLOOKUP(A258,BASE.!$A$1:$T$878,6,FALSE)</f>
        <v xml:space="preserve">Certificado de vigencia de Persona Jurídica sin fines de lucro, Folio N° 500343749201, de 2 de septiembre del 20º20, del Servicio de Registro Civil e Identificación.
</v>
      </c>
      <c r="G258" s="124" t="str">
        <f>VLOOKUP(A258,BASE.!$A$1:$T$878,7,FALSE)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8" s="124" t="str">
        <f>VLOOKUP(A258,BASE.!$A$1:$T$878,8,FALSE)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8" s="124" t="str">
        <f>VLOOKUP(A258,BASE.!$A$1:$T$878,9,FALSE)</f>
        <v>dos años</v>
      </c>
      <c r="J258" s="124" t="str">
        <f>VLOOKUP(A258,BASE.!$A$1:$T$878,10,FALSE)</f>
        <v>08 de noviembre de 2018 al 08 de noviembre de 2020.</v>
      </c>
      <c r="K258" s="124" t="str">
        <f>VLOOKUP(A258,BASE.!$A$1:$T$878,11,FALSE)</f>
        <v xml:space="preserve">Alicia  Amunátegui  Monckeberg   
María Inés Ross Amunategui.       
Gerente General:  Francisco Javier Loeser Bravo. 
</v>
      </c>
      <c r="L258" s="124" t="str">
        <f>VLOOKUP(A258,BASE.!$A$1:$T$878,12,FALSE)</f>
        <v xml:space="preserve">Concha y Toro Nº 2188, Metro Protectora de la Infancia, comuna de Puente Alto (dirección según última carta remitida por la institución).
Concha y Toro 1898, P.34 ½ Vic. Mackenna, comuna de Puente Alto.
</v>
      </c>
      <c r="M258" s="124" t="str">
        <f>VLOOKUP(A258,BASE.!$A$1:$T$878,13,FALSE)</f>
        <v>XIII</v>
      </c>
      <c r="N258" s="124" t="str">
        <f>VLOOKUP(A258,BASE.!$A$1:$T$878,14,FALSE)</f>
        <v>comuna de Puente Alto</v>
      </c>
      <c r="O258" s="124" t="str">
        <f>VLOOKUP(A258,BASE.!$A$1:$T$878,15,FALSE)</f>
        <v>Teléfono: 4848800 - 4848900</v>
      </c>
      <c r="P258" s="124" t="str">
        <f>VLOOKUP(A258,BASE.!$A$1:$T$878,16,FALSE)</f>
        <v>secretaria.presidencia@protectora.cl
Secretario.gerencia@protectora.cl</v>
      </c>
      <c r="Q258" s="185">
        <f>VLOOKUP(A258,BASE.!$A$1:$T$878,17,FALSE)</f>
        <v>0</v>
      </c>
      <c r="R258" s="124">
        <f>VLOOKUP(A258,BASE.!$A$1:$T$878,18,FALSE)</f>
        <v>93401</v>
      </c>
      <c r="S258" s="124" t="str">
        <f>VLOOKUP(A258,BASE.!$A$1:$T$878,19,FALSE)</f>
        <v>Antecedentes financieros correspondientes al año 2019, aprobados por el Sub Depto de Supervisión Financiera Nacional.</v>
      </c>
      <c r="T258" s="182">
        <f>VLOOKUP(A258,BASE.!$A$1:$T$878,20,FALSE)</f>
        <v>37970</v>
      </c>
      <c r="U258" s="124">
        <v>6100</v>
      </c>
      <c r="V258" s="181">
        <v>12257640</v>
      </c>
      <c r="W258" s="181">
        <v>20015640</v>
      </c>
      <c r="X258" s="183">
        <v>44255</v>
      </c>
      <c r="Y258" s="166" t="s">
        <v>7879</v>
      </c>
      <c r="Z258" s="166" t="s">
        <v>7880</v>
      </c>
      <c r="AA258" s="124" t="s">
        <v>7969</v>
      </c>
    </row>
    <row r="259" spans="1:27" x14ac:dyDescent="0.2">
      <c r="A259" s="124">
        <v>6100</v>
      </c>
      <c r="B259" s="124" t="s">
        <v>8299</v>
      </c>
      <c r="C259" s="185">
        <v>700124509</v>
      </c>
      <c r="D259" s="124" t="str">
        <f>VLOOKUP(A259,BASE.!$A$1:$T$878,4,FALSE)</f>
        <v>Corporación de Derecho Privado.</v>
      </c>
      <c r="E259" s="124" t="str">
        <f>VLOOKUP(A259,BASE.!$A$1:$T$878,5,FALSE)</f>
        <v xml:space="preserve">Otorgado por Decreto Supremo Nº 180, de fecha 7 de febrero de 1895, por el Ministerio de Justicia.  </v>
      </c>
      <c r="F259" s="124" t="str">
        <f>VLOOKUP(A259,BASE.!$A$1:$T$878,6,FALSE)</f>
        <v xml:space="preserve">Certificado de vigencia de Persona Jurídica sin fines de lucro, Folio N° 500343749201, de 2 de septiembre del 20º20, del Servicio de Registro Civil e Identificación.
</v>
      </c>
      <c r="G259" s="124" t="str">
        <f>VLOOKUP(A259,BASE.!$A$1:$T$878,7,FALSE)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9" s="124" t="str">
        <f>VLOOKUP(A259,BASE.!$A$1:$T$878,8,FALSE)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9" s="124" t="str">
        <f>VLOOKUP(A259,BASE.!$A$1:$T$878,9,FALSE)</f>
        <v>dos años</v>
      </c>
      <c r="J259" s="124" t="str">
        <f>VLOOKUP(A259,BASE.!$A$1:$T$878,10,FALSE)</f>
        <v>08 de noviembre de 2018 al 08 de noviembre de 2020.</v>
      </c>
      <c r="K259" s="124" t="str">
        <f>VLOOKUP(A259,BASE.!$A$1:$T$878,11,FALSE)</f>
        <v xml:space="preserve">Alicia  Amunátegui  Monckeberg   
María Inés Ross Amunategui.       
Gerente General:  Francisco Javier Loeser Bravo. 
</v>
      </c>
      <c r="L259" s="124" t="str">
        <f>VLOOKUP(A259,BASE.!$A$1:$T$878,12,FALSE)</f>
        <v xml:space="preserve">Concha y Toro Nº 2188, Metro Protectora de la Infancia, comuna de Puente Alto (dirección según última carta remitida por la institución).
Concha y Toro 1898, P.34 ½ Vic. Mackenna, comuna de Puente Alto.
</v>
      </c>
      <c r="M259" s="124" t="str">
        <f>VLOOKUP(A259,BASE.!$A$1:$T$878,13,FALSE)</f>
        <v>XIII</v>
      </c>
      <c r="N259" s="124" t="str">
        <f>VLOOKUP(A259,BASE.!$A$1:$T$878,14,FALSE)</f>
        <v>comuna de Puente Alto</v>
      </c>
      <c r="O259" s="124" t="str">
        <f>VLOOKUP(A259,BASE.!$A$1:$T$878,15,FALSE)</f>
        <v>Teléfono: 4848800 - 4848900</v>
      </c>
      <c r="P259" s="124" t="str">
        <f>VLOOKUP(A259,BASE.!$A$1:$T$878,16,FALSE)</f>
        <v>secretaria.presidencia@protectora.cl
Secretario.gerencia@protectora.cl</v>
      </c>
      <c r="Q259" s="185">
        <f>VLOOKUP(A259,BASE.!$A$1:$T$878,17,FALSE)</f>
        <v>0</v>
      </c>
      <c r="R259" s="124">
        <f>VLOOKUP(A259,BASE.!$A$1:$T$878,18,FALSE)</f>
        <v>93401</v>
      </c>
      <c r="S259" s="124" t="str">
        <f>VLOOKUP(A259,BASE.!$A$1:$T$878,19,FALSE)</f>
        <v>Antecedentes financieros correspondientes al año 2019, aprobados por el Sub Depto de Supervisión Financiera Nacional.</v>
      </c>
      <c r="T259" s="182">
        <f>VLOOKUP(A259,BASE.!$A$1:$T$878,20,FALSE)</f>
        <v>37970</v>
      </c>
      <c r="U259" s="124">
        <v>6100</v>
      </c>
      <c r="V259" s="181">
        <v>0</v>
      </c>
      <c r="W259" s="181">
        <v>6206400</v>
      </c>
      <c r="X259" s="183">
        <v>44255</v>
      </c>
      <c r="Y259" s="166" t="s">
        <v>7879</v>
      </c>
      <c r="Z259" s="166" t="s">
        <v>7880</v>
      </c>
      <c r="AA259" s="124" t="s">
        <v>8007</v>
      </c>
    </row>
    <row r="260" spans="1:27" x14ac:dyDescent="0.2">
      <c r="A260" s="124">
        <v>6100</v>
      </c>
      <c r="B260" s="124" t="s">
        <v>8299</v>
      </c>
      <c r="C260" s="185">
        <v>700124509</v>
      </c>
      <c r="D260" s="124" t="str">
        <f>VLOOKUP(A260,BASE.!$A$1:$T$878,4,FALSE)</f>
        <v>Corporación de Derecho Privado.</v>
      </c>
      <c r="E260" s="124" t="str">
        <f>VLOOKUP(A260,BASE.!$A$1:$T$878,5,FALSE)</f>
        <v xml:space="preserve">Otorgado por Decreto Supremo Nº 180, de fecha 7 de febrero de 1895, por el Ministerio de Justicia.  </v>
      </c>
      <c r="F260" s="124" t="str">
        <f>VLOOKUP(A260,BASE.!$A$1:$T$878,6,FALSE)</f>
        <v xml:space="preserve">Certificado de vigencia de Persona Jurídica sin fines de lucro, Folio N° 500343749201, de 2 de septiembre del 20º20, del Servicio de Registro Civil e Identificación.
</v>
      </c>
      <c r="G260" s="124" t="str">
        <f>VLOOKUP(A260,BASE.!$A$1:$T$878,7,FALSE)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60" s="124" t="str">
        <f>VLOOKUP(A260,BASE.!$A$1:$T$878,8,FALSE)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60" s="124" t="str">
        <f>VLOOKUP(A260,BASE.!$A$1:$T$878,9,FALSE)</f>
        <v>dos años</v>
      </c>
      <c r="J260" s="124" t="str">
        <f>VLOOKUP(A260,BASE.!$A$1:$T$878,10,FALSE)</f>
        <v>08 de noviembre de 2018 al 08 de noviembre de 2020.</v>
      </c>
      <c r="K260" s="124" t="str">
        <f>VLOOKUP(A260,BASE.!$A$1:$T$878,11,FALSE)</f>
        <v xml:space="preserve">Alicia  Amunátegui  Monckeberg   
María Inés Ross Amunategui.       
Gerente General:  Francisco Javier Loeser Bravo. 
</v>
      </c>
      <c r="L260" s="124" t="str">
        <f>VLOOKUP(A260,BASE.!$A$1:$T$878,12,FALSE)</f>
        <v xml:space="preserve">Concha y Toro Nº 2188, Metro Protectora de la Infancia, comuna de Puente Alto (dirección según última carta remitida por la institución).
Concha y Toro 1898, P.34 ½ Vic. Mackenna, comuna de Puente Alto.
</v>
      </c>
      <c r="M260" s="124" t="str">
        <f>VLOOKUP(A260,BASE.!$A$1:$T$878,13,FALSE)</f>
        <v>XIII</v>
      </c>
      <c r="N260" s="124" t="str">
        <f>VLOOKUP(A260,BASE.!$A$1:$T$878,14,FALSE)</f>
        <v>comuna de Puente Alto</v>
      </c>
      <c r="O260" s="124" t="str">
        <f>VLOOKUP(A260,BASE.!$A$1:$T$878,15,FALSE)</f>
        <v>Teléfono: 4848800 - 4848900</v>
      </c>
      <c r="P260" s="124" t="str">
        <f>VLOOKUP(A260,BASE.!$A$1:$T$878,16,FALSE)</f>
        <v>secretaria.presidencia@protectora.cl
Secretario.gerencia@protectora.cl</v>
      </c>
      <c r="Q260" s="185">
        <f>VLOOKUP(A260,BASE.!$A$1:$T$878,17,FALSE)</f>
        <v>0</v>
      </c>
      <c r="R260" s="124">
        <f>VLOOKUP(A260,BASE.!$A$1:$T$878,18,FALSE)</f>
        <v>93401</v>
      </c>
      <c r="S260" s="124" t="str">
        <f>VLOOKUP(A260,BASE.!$A$1:$T$878,19,FALSE)</f>
        <v>Antecedentes financieros correspondientes al año 2019, aprobados por el Sub Depto de Supervisión Financiera Nacional.</v>
      </c>
      <c r="T260" s="182">
        <f>VLOOKUP(A260,BASE.!$A$1:$T$878,20,FALSE)</f>
        <v>37970</v>
      </c>
      <c r="U260" s="124">
        <v>6100</v>
      </c>
      <c r="V260" s="181">
        <v>13964400</v>
      </c>
      <c r="W260" s="181">
        <v>21722400</v>
      </c>
      <c r="X260" s="183">
        <v>44255</v>
      </c>
      <c r="Y260" s="166" t="s">
        <v>7879</v>
      </c>
      <c r="Z260" s="166" t="s">
        <v>7880</v>
      </c>
      <c r="AA260" s="124" t="s">
        <v>6479</v>
      </c>
    </row>
    <row r="261" spans="1:27" x14ac:dyDescent="0.2">
      <c r="A261" s="124">
        <v>6100</v>
      </c>
      <c r="B261" s="124" t="s">
        <v>8299</v>
      </c>
      <c r="C261" s="185">
        <v>700124509</v>
      </c>
      <c r="D261" s="124" t="str">
        <f>VLOOKUP(A261,BASE.!$A$1:$T$878,4,FALSE)</f>
        <v>Corporación de Derecho Privado.</v>
      </c>
      <c r="E261" s="124" t="str">
        <f>VLOOKUP(A261,BASE.!$A$1:$T$878,5,FALSE)</f>
        <v xml:space="preserve">Otorgado por Decreto Supremo Nº 180, de fecha 7 de febrero de 1895, por el Ministerio de Justicia.  </v>
      </c>
      <c r="F261" s="124" t="str">
        <f>VLOOKUP(A261,BASE.!$A$1:$T$878,6,FALSE)</f>
        <v xml:space="preserve">Certificado de vigencia de Persona Jurídica sin fines de lucro, Folio N° 500343749201, de 2 de septiembre del 20º20, del Servicio de Registro Civil e Identificación.
</v>
      </c>
      <c r="G261" s="124" t="str">
        <f>VLOOKUP(A261,BASE.!$A$1:$T$878,7,FALSE)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61" s="124" t="str">
        <f>VLOOKUP(A261,BASE.!$A$1:$T$878,8,FALSE)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61" s="124" t="str">
        <f>VLOOKUP(A261,BASE.!$A$1:$T$878,9,FALSE)</f>
        <v>dos años</v>
      </c>
      <c r="J261" s="124" t="str">
        <f>VLOOKUP(A261,BASE.!$A$1:$T$878,10,FALSE)</f>
        <v>08 de noviembre de 2018 al 08 de noviembre de 2020.</v>
      </c>
      <c r="K261" s="124" t="str">
        <f>VLOOKUP(A261,BASE.!$A$1:$T$878,11,FALSE)</f>
        <v xml:space="preserve">Alicia  Amunátegui  Monckeberg   
María Inés Ross Amunategui.       
Gerente General:  Francisco Javier Loeser Bravo. 
</v>
      </c>
      <c r="L261" s="124" t="str">
        <f>VLOOKUP(A261,BASE.!$A$1:$T$878,12,FALSE)</f>
        <v xml:space="preserve">Concha y Toro Nº 2188, Metro Protectora de la Infancia, comuna de Puente Alto (dirección según última carta remitida por la institución).
Concha y Toro 1898, P.34 ½ Vic. Mackenna, comuna de Puente Alto.
</v>
      </c>
      <c r="M261" s="124" t="str">
        <f>VLOOKUP(A261,BASE.!$A$1:$T$878,13,FALSE)</f>
        <v>XIII</v>
      </c>
      <c r="N261" s="124" t="str">
        <f>VLOOKUP(A261,BASE.!$A$1:$T$878,14,FALSE)</f>
        <v>comuna de Puente Alto</v>
      </c>
      <c r="O261" s="124" t="str">
        <f>VLOOKUP(A261,BASE.!$A$1:$T$878,15,FALSE)</f>
        <v>Teléfono: 4848800 - 4848900</v>
      </c>
      <c r="P261" s="124" t="str">
        <f>VLOOKUP(A261,BASE.!$A$1:$T$878,16,FALSE)</f>
        <v>secretaria.presidencia@protectora.cl
Secretario.gerencia@protectora.cl</v>
      </c>
      <c r="Q261" s="185">
        <f>VLOOKUP(A261,BASE.!$A$1:$T$878,17,FALSE)</f>
        <v>0</v>
      </c>
      <c r="R261" s="124">
        <f>VLOOKUP(A261,BASE.!$A$1:$T$878,18,FALSE)</f>
        <v>93401</v>
      </c>
      <c r="S261" s="124" t="str">
        <f>VLOOKUP(A261,BASE.!$A$1:$T$878,19,FALSE)</f>
        <v>Antecedentes financieros correspondientes al año 2019, aprobados por el Sub Depto de Supervisión Financiera Nacional.</v>
      </c>
      <c r="T261" s="182">
        <f>VLOOKUP(A261,BASE.!$A$1:$T$878,20,FALSE)</f>
        <v>37970</v>
      </c>
      <c r="U261" s="124">
        <v>6100</v>
      </c>
      <c r="V261" s="181">
        <v>28240226</v>
      </c>
      <c r="W261" s="181">
        <v>54737160</v>
      </c>
      <c r="X261" s="183">
        <v>44255</v>
      </c>
      <c r="Y261" s="166" t="s">
        <v>7879</v>
      </c>
      <c r="Z261" s="166" t="s">
        <v>7880</v>
      </c>
      <c r="AA261" s="124" t="s">
        <v>7965</v>
      </c>
    </row>
    <row r="262" spans="1:27" x14ac:dyDescent="0.2">
      <c r="A262" s="124">
        <v>6100</v>
      </c>
      <c r="B262" s="124" t="s">
        <v>8299</v>
      </c>
      <c r="C262" s="185">
        <v>700124509</v>
      </c>
      <c r="D262" s="124" t="str">
        <f>VLOOKUP(A262,BASE.!$A$1:$T$878,4,FALSE)</f>
        <v>Corporación de Derecho Privado.</v>
      </c>
      <c r="E262" s="124" t="str">
        <f>VLOOKUP(A262,BASE.!$A$1:$T$878,5,FALSE)</f>
        <v xml:space="preserve">Otorgado por Decreto Supremo Nº 180, de fecha 7 de febrero de 1895, por el Ministerio de Justicia.  </v>
      </c>
      <c r="F262" s="124" t="str">
        <f>VLOOKUP(A262,BASE.!$A$1:$T$878,6,FALSE)</f>
        <v xml:space="preserve">Certificado de vigencia de Persona Jurídica sin fines de lucro, Folio N° 500343749201, de 2 de septiembre del 20º20, del Servicio de Registro Civil e Identificación.
</v>
      </c>
      <c r="G262" s="124" t="str">
        <f>VLOOKUP(A262,BASE.!$A$1:$T$878,7,FALSE)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62" s="124" t="str">
        <f>VLOOKUP(A262,BASE.!$A$1:$T$878,8,FALSE)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62" s="124" t="str">
        <f>VLOOKUP(A262,BASE.!$A$1:$T$878,9,FALSE)</f>
        <v>dos años</v>
      </c>
      <c r="J262" s="124" t="str">
        <f>VLOOKUP(A262,BASE.!$A$1:$T$878,10,FALSE)</f>
        <v>08 de noviembre de 2018 al 08 de noviembre de 2020.</v>
      </c>
      <c r="K262" s="124" t="str">
        <f>VLOOKUP(A262,BASE.!$A$1:$T$878,11,FALSE)</f>
        <v xml:space="preserve">Alicia  Amunátegui  Monckeberg   
María Inés Ross Amunategui.       
Gerente General:  Francisco Javier Loeser Bravo. 
</v>
      </c>
      <c r="L262" s="124" t="str">
        <f>VLOOKUP(A262,BASE.!$A$1:$T$878,12,FALSE)</f>
        <v xml:space="preserve">Concha y Toro Nº 2188, Metro Protectora de la Infancia, comuna de Puente Alto (dirección según última carta remitida por la institución).
Concha y Toro 1898, P.34 ½ Vic. Mackenna, comuna de Puente Alto.
</v>
      </c>
      <c r="M262" s="124" t="str">
        <f>VLOOKUP(A262,BASE.!$A$1:$T$878,13,FALSE)</f>
        <v>XIII</v>
      </c>
      <c r="N262" s="124" t="str">
        <f>VLOOKUP(A262,BASE.!$A$1:$T$878,14,FALSE)</f>
        <v>comuna de Puente Alto</v>
      </c>
      <c r="O262" s="124" t="str">
        <f>VLOOKUP(A262,BASE.!$A$1:$T$878,15,FALSE)</f>
        <v>Teléfono: 4848800 - 4848900</v>
      </c>
      <c r="P262" s="124" t="str">
        <f>VLOOKUP(A262,BASE.!$A$1:$T$878,16,FALSE)</f>
        <v>secretaria.presidencia@protectora.cl
Secretario.gerencia@protectora.cl</v>
      </c>
      <c r="Q262" s="185">
        <f>VLOOKUP(A262,BASE.!$A$1:$T$878,17,FALSE)</f>
        <v>0</v>
      </c>
      <c r="R262" s="124">
        <f>VLOOKUP(A262,BASE.!$A$1:$T$878,18,FALSE)</f>
        <v>93401</v>
      </c>
      <c r="S262" s="124" t="str">
        <f>VLOOKUP(A262,BASE.!$A$1:$T$878,19,FALSE)</f>
        <v>Antecedentes financieros correspondientes al año 2019, aprobados por el Sub Depto de Supervisión Financiera Nacional.</v>
      </c>
      <c r="T262" s="182">
        <f>VLOOKUP(A262,BASE.!$A$1:$T$878,20,FALSE)</f>
        <v>37970</v>
      </c>
      <c r="U262" s="124">
        <v>6100</v>
      </c>
      <c r="V262" s="181">
        <v>4021127</v>
      </c>
      <c r="W262" s="181">
        <v>8042254</v>
      </c>
      <c r="X262" s="183">
        <v>44255</v>
      </c>
      <c r="Y262" s="166" t="s">
        <v>7879</v>
      </c>
      <c r="Z262" s="166" t="s">
        <v>7880</v>
      </c>
      <c r="AA262" s="124" t="s">
        <v>198</v>
      </c>
    </row>
    <row r="263" spans="1:27" x14ac:dyDescent="0.2">
      <c r="A263" s="124">
        <v>6100</v>
      </c>
      <c r="B263" s="124" t="s">
        <v>8299</v>
      </c>
      <c r="C263" s="185">
        <v>700124509</v>
      </c>
      <c r="D263" s="124" t="str">
        <f>VLOOKUP(A263,BASE.!$A$1:$T$878,4,FALSE)</f>
        <v>Corporación de Derecho Privado.</v>
      </c>
      <c r="E263" s="124" t="str">
        <f>VLOOKUP(A263,BASE.!$A$1:$T$878,5,FALSE)</f>
        <v xml:space="preserve">Otorgado por Decreto Supremo Nº 180, de fecha 7 de febrero de 1895, por el Ministerio de Justicia.  </v>
      </c>
      <c r="F263" s="124" t="str">
        <f>VLOOKUP(A263,BASE.!$A$1:$T$878,6,FALSE)</f>
        <v xml:space="preserve">Certificado de vigencia de Persona Jurídica sin fines de lucro, Folio N° 500343749201, de 2 de septiembre del 20º20, del Servicio de Registro Civil e Identificación.
</v>
      </c>
      <c r="G263" s="124" t="str">
        <f>VLOOKUP(A263,BASE.!$A$1:$T$878,7,FALSE)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63" s="124" t="str">
        <f>VLOOKUP(A263,BASE.!$A$1:$T$878,8,FALSE)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63" s="124" t="str">
        <f>VLOOKUP(A263,BASE.!$A$1:$T$878,9,FALSE)</f>
        <v>dos años</v>
      </c>
      <c r="J263" s="124" t="str">
        <f>VLOOKUP(A263,BASE.!$A$1:$T$878,10,FALSE)</f>
        <v>08 de noviembre de 2018 al 08 de noviembre de 2020.</v>
      </c>
      <c r="K263" s="124" t="str">
        <f>VLOOKUP(A263,BASE.!$A$1:$T$878,11,FALSE)</f>
        <v xml:space="preserve">Alicia  Amunátegui  Monckeberg   
María Inés Ross Amunategui.       
Gerente General:  Francisco Javier Loeser Bravo. 
</v>
      </c>
      <c r="L263" s="124" t="str">
        <f>VLOOKUP(A263,BASE.!$A$1:$T$878,12,FALSE)</f>
        <v xml:space="preserve">Concha y Toro Nº 2188, Metro Protectora de la Infancia, comuna de Puente Alto (dirección según última carta remitida por la institución).
Concha y Toro 1898, P.34 ½ Vic. Mackenna, comuna de Puente Alto.
</v>
      </c>
      <c r="M263" s="124" t="str">
        <f>VLOOKUP(A263,BASE.!$A$1:$T$878,13,FALSE)</f>
        <v>XIII</v>
      </c>
      <c r="N263" s="124" t="str">
        <f>VLOOKUP(A263,BASE.!$A$1:$T$878,14,FALSE)</f>
        <v>comuna de Puente Alto</v>
      </c>
      <c r="O263" s="124" t="str">
        <f>VLOOKUP(A263,BASE.!$A$1:$T$878,15,FALSE)</f>
        <v>Teléfono: 4848800 - 4848900</v>
      </c>
      <c r="P263" s="124" t="str">
        <f>VLOOKUP(A263,BASE.!$A$1:$T$878,16,FALSE)</f>
        <v>secretaria.presidencia@protectora.cl
Secretario.gerencia@protectora.cl</v>
      </c>
      <c r="Q263" s="185">
        <f>VLOOKUP(A263,BASE.!$A$1:$T$878,17,FALSE)</f>
        <v>0</v>
      </c>
      <c r="R263" s="124">
        <f>VLOOKUP(A263,BASE.!$A$1:$T$878,18,FALSE)</f>
        <v>93401</v>
      </c>
      <c r="S263" s="124" t="str">
        <f>VLOOKUP(A263,BASE.!$A$1:$T$878,19,FALSE)</f>
        <v>Antecedentes financieros correspondientes al año 2019, aprobados por el Sub Depto de Supervisión Financiera Nacional.</v>
      </c>
      <c r="T263" s="182">
        <f>VLOOKUP(A263,BASE.!$A$1:$T$878,20,FALSE)</f>
        <v>37970</v>
      </c>
      <c r="U263" s="124">
        <v>6100</v>
      </c>
      <c r="V263" s="181">
        <v>54110056</v>
      </c>
      <c r="W263" s="181">
        <v>54110056</v>
      </c>
      <c r="X263" s="183">
        <v>44255</v>
      </c>
      <c r="Y263" s="166" t="s">
        <v>7879</v>
      </c>
      <c r="Z263" s="166" t="s">
        <v>7880</v>
      </c>
      <c r="AA263" s="124" t="s">
        <v>8657</v>
      </c>
    </row>
    <row r="264" spans="1:27" x14ac:dyDescent="0.2">
      <c r="A264" s="124">
        <v>6150</v>
      </c>
      <c r="B264" s="124" t="s">
        <v>8300</v>
      </c>
      <c r="C264" s="185">
        <v>702758009</v>
      </c>
      <c r="D264" s="124" t="str">
        <f>VLOOKUP(A264,BASE.!$A$1:$T$878,4,FALSE)</f>
        <v>Corporación de Derecho Privado.</v>
      </c>
      <c r="E264" s="124" t="str">
        <f>VLOOKUP(A264,BASE.!$A$1:$T$878,5,FALSE)</f>
        <v xml:space="preserve">Decreto Supremo Nº 3215, de 30 de mayo de 1952, del Ministerio de Justicia. </v>
      </c>
      <c r="F264" s="124" t="str">
        <f>VLOOKUP(A264,BASE.!$A$1:$T$878,6,FALSE)</f>
        <v>Certificado de Vigencia folio N° 500356904203, de fecha 19 de noviembre de 2020, del Servicio de Registro Civil e Identificación</v>
      </c>
      <c r="G264" s="124" t="str">
        <f>VLOOKUP(A264,BASE.!$A$1:$T$878,7,FALSE)</f>
        <v xml:space="preserve">Proteger, educar, dar habitación y vestuario a los niños, fomentar el mejoramiento de la salud de los menores, estimular la formación de nuevas organizaciones de protección a la infancia.
</v>
      </c>
      <c r="H264" s="124" t="str">
        <f>VLOOKUP(A264,BASE.!$A$1:$T$878,8,FALSE)</f>
        <v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500356904240, de fecha 19 de noviembre de 2020, del Servicio de Registro Civil e Identificación.
Directores: 
Stefan Andreas Stolzenbach Santa María, 
María Cristina Stolzenbach Jiménez, 
María Francisca Stolzenbach Santa María,
Cristóbal Ziegel Rosales, 
Daniela Kunstmann Barba, 
</v>
      </c>
      <c r="I264" s="124" t="str">
        <f>VLOOKUP(A264,BASE.!$A$1:$T$878,9,FALSE)</f>
        <v>5 años, de acuerdo a certificado de persona jurídica folio N° 500356904240, de fecha 19 de noviembre de 2020, del Servicio de Registro Civil e Identificación</v>
      </c>
      <c r="J264" s="124" t="str">
        <f>VLOOKUP(A264,BASE.!$A$1:$T$878,10,FALSE)</f>
        <v xml:space="preserve">17 de noviembre de 2016 al 17 de noviembre de 2021.
</v>
      </c>
      <c r="K264" s="124" t="str">
        <f>VLOOKUP(A264,BASE.!$A$1:$T$878,11,FALSE)</f>
        <v xml:space="preserve">Presidente: Amelia Lina Barba Rouse, </v>
      </c>
      <c r="L264" s="124" t="str">
        <f>VLOOKUP(A264,BASE.!$A$1:$T$878,12,FALSE)</f>
        <v xml:space="preserve">Balmaceda N° 6030, Collico, Valdivia.
</v>
      </c>
      <c r="M264" s="124" t="str">
        <f>VLOOKUP(A264,BASE.!$A$1:$T$878,13,FALSE)</f>
        <v>XIV</v>
      </c>
      <c r="N264" s="124" t="str">
        <f>VLOOKUP(A264,BASE.!$A$1:$T$878,14,FALSE)</f>
        <v>Valdivia.</v>
      </c>
      <c r="O264" s="124" t="str">
        <f>VLOOKUP(A264,BASE.!$A$1:$T$878,15,FALSE)</f>
        <v>Fono: 63-2214894</v>
      </c>
      <c r="P264" s="124" t="str">
        <f>VLOOKUP(A264,BASE.!$A$1:$T$878,16,FALSE)</f>
        <v>huidif.esc.hog@gmail.com</v>
      </c>
      <c r="Q264" s="185">
        <f>VLOOKUP(A264,BASE.!$A$1:$T$878,17,FALSE)</f>
        <v>0</v>
      </c>
      <c r="R264" s="124">
        <f>VLOOKUP(A264,BASE.!$A$1:$T$878,18,FALSE)</f>
        <v>93401</v>
      </c>
      <c r="S264" s="124" t="str">
        <f>VLOOKUP(A264,BASE.!$A$1:$T$878,19,FALSE)</f>
        <v>Se acompañan antecedentes financieros de la Institución correspondientes al año 2019, aprobados por el Subdepartamento de Supervisión Financiera Nacional.</v>
      </c>
      <c r="T264" s="182">
        <f>VLOOKUP(A264,BASE.!$A$1:$T$878,20,FALSE)</f>
        <v>37970</v>
      </c>
      <c r="U264" s="124">
        <v>6150</v>
      </c>
      <c r="V264" s="181">
        <v>40871325</v>
      </c>
      <c r="W264" s="181">
        <v>69107505</v>
      </c>
      <c r="X264" s="183">
        <v>44255</v>
      </c>
      <c r="Y264" s="166" t="s">
        <v>7879</v>
      </c>
      <c r="Z264" s="166" t="s">
        <v>7880</v>
      </c>
      <c r="AA264" s="124" t="s">
        <v>7938</v>
      </c>
    </row>
    <row r="265" spans="1:27" x14ac:dyDescent="0.2">
      <c r="A265" s="124">
        <v>6350</v>
      </c>
      <c r="B265" s="124" t="s">
        <v>8620</v>
      </c>
      <c r="C265" s="185">
        <v>817325009</v>
      </c>
      <c r="D265" s="124" t="str">
        <f>VLOOKUP(A265,BASE.!$A$1:$T$878,4,FALSE)</f>
        <v>Institución Eclesiástica</v>
      </c>
      <c r="E265" s="124" t="str">
        <f>VLOOKUP(A265,BASE.!$A$1:$T$878,5,FALSE)</f>
        <v>Erigido de acuerdo al Derecho Canónico, por Bula de la Santa Sede, de fecha 5 de enero del 2002.</v>
      </c>
      <c r="F265" s="124" t="str">
        <f>VLOOKUP(A265,BASE.!$A$1:$T$878,6,FALSE)</f>
        <v>Indefinida.</v>
      </c>
      <c r="G265" s="124" t="str">
        <f>VLOOKUP(A265,BASE.!$A$1:$T$878,7,FALSE)</f>
        <v>Organizaciones religiosas</v>
      </c>
      <c r="H265" s="124" t="str">
        <f>VLOOKUP(A265,BASE.!$A$1:$T$878,8,FALSE)</f>
        <v>no tiene</v>
      </c>
      <c r="I265" s="124">
        <f>VLOOKUP(A265,BASE.!$A$1:$T$878,9,FALSE)</f>
        <v>0</v>
      </c>
      <c r="J265" s="124">
        <f>VLOOKUP(A265,BASE.!$A$1:$T$878,10,FALSE)</f>
        <v>0</v>
      </c>
      <c r="K265" s="124" t="str">
        <f>VLOOKUP(A265,BASE.!$A$1:$T$878,11,FALSE)</f>
        <v xml:space="preserve">OSCAR EDUARDO GIL CATER
FRANCISCO JAVIER STEGMEIER SCHMIDLIN
</v>
      </c>
      <c r="L265" s="124" t="str">
        <f>VLOOKUP(A265,BASE.!$A$1:$T$878,12,FALSE)</f>
        <v xml:space="preserve">O’Higgins 500, Curarrehue, Villarrica.
</v>
      </c>
      <c r="M265" s="124" t="str">
        <f>VLOOKUP(A265,BASE.!$A$1:$T$878,13,FALSE)</f>
        <v>IX</v>
      </c>
      <c r="N265" s="124" t="str">
        <f>VLOOKUP(A265,BASE.!$A$1:$T$878,14,FALSE)</f>
        <v>Villarrica</v>
      </c>
      <c r="O265" s="124" t="str">
        <f>VLOOKUP(A265,BASE.!$A$1:$T$878,15,FALSE)</f>
        <v>Teléfonos:  +56993286839 +56989001256 +56958734375</v>
      </c>
      <c r="P265" s="124" t="str">
        <f>VLOOKUP(A265,BASE.!$A$1:$T$878,16,FALSE)</f>
        <v xml:space="preserve"> Correo electrónico: oscargil@diocesisdevillarrica.cl
aitor@escolapios.cl 
hogarsanmartin@gmail.com 
</v>
      </c>
      <c r="Q265" s="185">
        <f>VLOOKUP(A265,BASE.!$A$1:$T$878,17,FALSE)</f>
        <v>0</v>
      </c>
      <c r="R265" s="124">
        <f>VLOOKUP(A265,BASE.!$A$1:$T$878,18,FALSE)</f>
        <v>93910</v>
      </c>
      <c r="S265" s="124" t="str">
        <f>VLOOKUP(A265,BASE.!$A$1:$T$878,19,FALSE)</f>
        <v xml:space="preserve">Se recepciona Certificado Financiero de 2018,  aprobado por Subdepto. Unidad de Supervisión Nacional.
</v>
      </c>
      <c r="T265" s="182">
        <f>VLOOKUP(A265,BASE.!$A$1:$T$878,20,FALSE)</f>
        <v>37970</v>
      </c>
      <c r="U265" s="124">
        <v>6350</v>
      </c>
      <c r="V265" s="181">
        <v>0</v>
      </c>
      <c r="W265" s="181">
        <v>0</v>
      </c>
      <c r="X265" s="183">
        <v>44255</v>
      </c>
      <c r="Y265" s="166" t="s">
        <v>7879</v>
      </c>
      <c r="Z265" s="166" t="s">
        <v>7880</v>
      </c>
      <c r="AA265" s="124" t="s">
        <v>8008</v>
      </c>
    </row>
    <row r="266" spans="1:27" x14ac:dyDescent="0.2">
      <c r="A266" s="124">
        <v>6400</v>
      </c>
      <c r="B266" s="124" t="s">
        <v>8301</v>
      </c>
      <c r="C266" s="185">
        <v>714506005</v>
      </c>
      <c r="D266" s="124" t="str">
        <f>VLOOKUP(A266,BASE.!$A$1:$T$878,4,FALSE)</f>
        <v>Corporación de Derecho Privado.</v>
      </c>
      <c r="E266" s="124" t="str">
        <f>VLOOKUP(A266,BASE.!$A$1:$T$878,5,FALSE)</f>
        <v xml:space="preserve">Decreto Supremo Nº 1091, de 25 de noviembre de 1986, del Ministerio de Justicia. </v>
      </c>
      <c r="F266" s="124" t="str">
        <f>VLOOKUP(A266,BASE.!$A$1:$T$878,6,FALSE)</f>
        <v>Certificado de Vigencia, Folio Nº 500352078401, emitido con fecha 23 de octubre de 2020, por el Servicio de Registro Civil e Identificación.</v>
      </c>
      <c r="G266" s="124" t="str">
        <f>VLOOKUP(A266,BASE.!$A$1:$T$878,7,FALSE)</f>
        <v xml:space="preserve">Administrar y operar servicios en las áreas de educación, salud y atención de menores que haya tomado a su cargo la I. Municipalidad de Los Muermos.
</v>
      </c>
      <c r="H266" s="124" t="str">
        <f>VLOOKUP(A266,BASE.!$A$1:$T$878,8,FALSE)</f>
        <v>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v>
      </c>
      <c r="I266" s="124" t="str">
        <f>VLOOKUP(A266,BASE.!$A$1:$T$878,9,FALSE)</f>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
      <c r="J266" s="124" t="str">
        <f>VLOOKUP(A266,BASE.!$A$1:$T$878,10,FALSE)</f>
        <v xml:space="preserve">De 08-08-2015. </v>
      </c>
      <c r="K266" s="124" t="str">
        <f>VLOOKUP(A266,BASE.!$A$1:$T$878,11,FALSE)</f>
        <v xml:space="preserve">Presidente: Emilio Rafael González Burgos  
</v>
      </c>
      <c r="L266" s="124" t="str">
        <f>VLOOKUP(A266,BASE.!$A$1:$T$878,12,FALSE)</f>
        <v xml:space="preserve">Avenida Padre Nelson Aguilar S/N, comuna de Los Muermos, Región de Los Lagos, casilla 112.
</v>
      </c>
      <c r="M266" s="124" t="str">
        <f>VLOOKUP(A266,BASE.!$A$1:$T$878,13,FALSE)</f>
        <v>X</v>
      </c>
      <c r="N266" s="124" t="str">
        <f>VLOOKUP(A266,BASE.!$A$1:$T$878,14,FALSE)</f>
        <v>Los Muermos</v>
      </c>
      <c r="O266" s="124" t="str">
        <f>VLOOKUP(A266,BASE.!$A$1:$T$878,15,FALSE)</f>
        <v xml:space="preserve">Fono:652336252- 997293345
</v>
      </c>
      <c r="P266" s="124" t="str">
        <f>VLOOKUP(A266,BASE.!$A$1:$T$878,16,FALSE)</f>
        <v>E mail: losmuermosresidenciarenacer@gmail.com- alcalde@muermos.cl</v>
      </c>
      <c r="Q266" s="185">
        <f>VLOOKUP(A266,BASE.!$A$1:$T$878,17,FALSE)</f>
        <v>0</v>
      </c>
      <c r="R266" s="124">
        <f>VLOOKUP(A266,BASE.!$A$1:$T$878,18,FALSE)</f>
        <v>93401</v>
      </c>
      <c r="S266" s="124" t="str">
        <f>VLOOKUP(A266,BASE.!$A$1:$T$878,19,FALSE)</f>
        <v>Se acompaña certificado financiero correspondiente al año 2019, aprobados por el Sub Departamento de Supervisión Financiera.</v>
      </c>
      <c r="T266" s="182">
        <f>VLOOKUP(A266,BASE.!$A$1:$T$878,20,FALSE)</f>
        <v>37970</v>
      </c>
      <c r="U266" s="124">
        <v>6400</v>
      </c>
      <c r="V266" s="181">
        <v>20693336</v>
      </c>
      <c r="W266" s="181">
        <v>28087396</v>
      </c>
      <c r="X266" s="183">
        <v>44255</v>
      </c>
      <c r="Y266" s="166" t="s">
        <v>7879</v>
      </c>
      <c r="Z266" s="166" t="s">
        <v>7880</v>
      </c>
      <c r="AA266" s="124" t="s">
        <v>8009</v>
      </c>
    </row>
    <row r="267" spans="1:27" x14ac:dyDescent="0.2">
      <c r="A267" s="124">
        <v>6410</v>
      </c>
      <c r="B267" s="124" t="s">
        <v>8302</v>
      </c>
      <c r="C267" s="185">
        <v>709836005</v>
      </c>
      <c r="D267" s="124" t="str">
        <f>VLOOKUP(A267,BASE.!$A$1:$T$878,4,FALSE)</f>
        <v>Corporación de Derecho Privado.</v>
      </c>
      <c r="E267" s="124" t="str">
        <f>VLOOKUP(A267,BASE.!$A$1:$T$878,5,FALSE)</f>
        <v xml:space="preserve">Decreto Supremo Nº 931, de 14 de septiembre de 1982, del Ministerio de Justicia. </v>
      </c>
      <c r="F267" s="124" t="str">
        <f>VLOOKUP(A267,BASE.!$A$1:$T$878,6,FALSE)</f>
        <v>Certificado de Vigencia Folio Nº 66261229, de 13 de mayo de 2019, del Servicio de Registro Civil e Identificación.</v>
      </c>
      <c r="G267" s="124" t="str">
        <f>VLOOKUP(A267,BASE.!$A$1:$T$878,7,FALSE)</f>
        <v xml:space="preserve">Administrar y operar servicios en las áreas de educación, salud, cultura, recreación y atención de menores que haya tomado a su cargo la I. Municipalidad de Villa Alemana, adoptando las medidas necesarias para su dotación, ampliación y perfeccionamiento.
</v>
      </c>
      <c r="H267" s="124" t="str">
        <f>VLOOKUP(A267,BASE.!$A$1:$T$878,8,FALSE)</f>
        <v xml:space="preserve">DIRECTORIO:
Presidente: José Sabat Marcos,  
Secretario: Simón Saavedra Céspedes, 
Tesorero: Rodrigo Oliver Varas, 
Directores:
Rodrigo Torres  Almonacid, 
Rudolf Fernando Kamke Tobar 
De acuerdo a Certificado de directorio Folio Nº 500329532753, de fecha 15 de julio de 2020,del Servicio de Registro Civil e Identificaciónción.
</v>
      </c>
      <c r="I267" s="124" t="str">
        <f>VLOOKUP(A267,BASE.!$A$1:$T$878,9,FALSE)</f>
        <v>El Presidente de la Corporación, que es el Alcalde, durará mientras esté en ejercicio de funciones. Los Directores durarán dos años en sus cargos.</v>
      </c>
      <c r="J267" s="124" t="str">
        <f>VLOOKUP(A267,BASE.!$A$1:$T$878,10,FALSE)</f>
        <v xml:space="preserve">Última renovación de Directorio: 26 de Marzo de 2014.
Elección Alcalde: 06 de diciembre de 2012 a 06 de diciembre de 2016.
</v>
      </c>
      <c r="K267" s="124" t="str">
        <f>VLOOKUP(A267,BASE.!$A$1:$T$878,11,FALSE)</f>
        <v xml:space="preserve">Presidente: 
José Sabat Marcos,  
Secretario General: 
Fernando Hudson Soto, 
</v>
      </c>
      <c r="L267" s="124" t="str">
        <f>VLOOKUP(A267,BASE.!$A$1:$T$878,12,FALSE)</f>
        <v xml:space="preserve">Avda. Quinta N° 050, comuna de Villa Alemana, Quinta Región
</v>
      </c>
      <c r="M267" s="124" t="str">
        <f>VLOOKUP(A267,BASE.!$A$1:$T$878,13,FALSE)</f>
        <v>V</v>
      </c>
      <c r="N267" s="124" t="str">
        <f>VLOOKUP(A267,BASE.!$A$1:$T$878,14,FALSE)</f>
        <v>Villa Alemana</v>
      </c>
      <c r="O267" s="124">
        <f>VLOOKUP(A267,BASE.!$A$1:$T$878,15,FALSE)</f>
        <v>0</v>
      </c>
      <c r="P267" s="124">
        <f>VLOOKUP(A267,BASE.!$A$1:$T$878,16,FALSE)</f>
        <v>0</v>
      </c>
      <c r="Q267" s="185">
        <f>VLOOKUP(A267,BASE.!$A$1:$T$878,17,FALSE)</f>
        <v>0</v>
      </c>
      <c r="R267" s="124">
        <f>VLOOKUP(A267,BASE.!$A$1:$T$878,18,FALSE)</f>
        <v>93401</v>
      </c>
      <c r="S267" s="124" t="str">
        <f>VLOOKUP(A267,BASE.!$A$1:$T$878,19,FALSE)</f>
        <v>Se acompaña Certificado Financiero del año 2019, aprobados por el Subdepartamento de Supervisión Financiera Nacional.</v>
      </c>
      <c r="T267" s="182">
        <f>VLOOKUP(A267,BASE.!$A$1:$T$878,20,FALSE)</f>
        <v>37970</v>
      </c>
      <c r="U267" s="124">
        <v>6410</v>
      </c>
      <c r="V267" s="181">
        <v>30314677</v>
      </c>
      <c r="W267" s="181">
        <v>40134740</v>
      </c>
      <c r="X267" s="183">
        <v>44255</v>
      </c>
      <c r="Y267" s="166" t="s">
        <v>7879</v>
      </c>
      <c r="Z267" s="166" t="s">
        <v>7880</v>
      </c>
      <c r="AA267" s="124" t="s">
        <v>7939</v>
      </c>
    </row>
    <row r="268" spans="1:27" x14ac:dyDescent="0.2">
      <c r="A268" s="124">
        <v>6430</v>
      </c>
      <c r="B268" s="124" t="s">
        <v>8303</v>
      </c>
      <c r="C268" s="185">
        <v>703130003</v>
      </c>
      <c r="D268" s="124" t="str">
        <f>VLOOKUP(A268,BASE.!$A$1:$T$878,4,FALSE)</f>
        <v>no aparece</v>
      </c>
      <c r="E268" s="124" t="str">
        <f>VLOOKUP(A268,BASE.!$A$1:$T$878,5,FALSE)</f>
        <v xml:space="preserve">Erigida conforme al derecho canónico
</v>
      </c>
      <c r="F268" s="124" t="str">
        <f>VLOOKUP(A268,BASE.!$A$1:$T$878,6,FALSE)</f>
        <v xml:space="preserve">Indefinida
</v>
      </c>
      <c r="G268" s="124" t="str">
        <f>VLOOKUP(A268,BASE.!$A$1:$T$878,7,FALSE)</f>
        <v xml:space="preserve">Organización religiosa.
</v>
      </c>
      <c r="H268" s="124" t="str">
        <f>VLOOKUP(A268,BASE.!$A$1:$T$878,8,FALSE)</f>
        <v>no tiene</v>
      </c>
      <c r="I268" s="124">
        <f>VLOOKUP(A268,BASE.!$A$1:$T$878,9,FALSE)</f>
        <v>0</v>
      </c>
      <c r="J268" s="124">
        <f>VLOOKUP(A268,BASE.!$A$1:$T$878,10,FALSE)</f>
        <v>0</v>
      </c>
      <c r="K268" s="124" t="str">
        <f>VLOOKUP(A268,BASE.!$A$1:$T$878,11,FALSE)</f>
        <v>Gonzalo Bravo Álvarez,</v>
      </c>
      <c r="L268" s="124" t="str">
        <f>VLOOKUP(A268,BASE.!$A$1:$T$878,12,FALSE)</f>
        <v xml:space="preserve">Merced N° 812 – Casilla 197, San Felipe
</v>
      </c>
      <c r="M268" s="124" t="str">
        <f>VLOOKUP(A268,BASE.!$A$1:$T$878,13,FALSE)</f>
        <v>V</v>
      </c>
      <c r="N268" s="124" t="str">
        <f>VLOOKUP(A268,BASE.!$A$1:$T$878,14,FALSE)</f>
        <v>San felipe</v>
      </c>
      <c r="O268" s="124" t="str">
        <f>VLOOKUP(A268,BASE.!$A$1:$T$878,15,FALSE)</f>
        <v xml:space="preserve">Fono: (34) 2510121
</v>
      </c>
      <c r="P268" s="124" t="str">
        <f>VLOOKUP(A268,BASE.!$A$1:$T$878,16,FALSE)</f>
        <v>asanfelipe@iglesia.cl</v>
      </c>
      <c r="Q268" s="185" t="str">
        <f>VLOOKUP(A268,BASE.!$A$1:$T$878,17,FALSE)</f>
        <v>Casilla 197</v>
      </c>
      <c r="R268" s="124" t="str">
        <f>VLOOKUP(A268,BASE.!$A$1:$T$878,18,FALSE)</f>
        <v xml:space="preserve">93910 Organizaciones religiosas </v>
      </c>
      <c r="S268" s="124" t="str">
        <f>VLOOKUP(A268,BASE.!$A$1:$T$878,19,FALSE)</f>
        <v>Certificado de antecedentes financieros, correspondientes al año 2018 y 2019 aprobados por el  Sub Departamento de Supervisión Nacional.</v>
      </c>
      <c r="T268" s="182">
        <f>VLOOKUP(A268,BASE.!$A$1:$T$878,20,FALSE)</f>
        <v>37970</v>
      </c>
      <c r="U268" s="124">
        <v>6430</v>
      </c>
      <c r="V268" s="181">
        <v>54944403</v>
      </c>
      <c r="W268" s="181">
        <v>89477247</v>
      </c>
      <c r="X268" s="183">
        <v>44255</v>
      </c>
      <c r="Y268" s="166" t="s">
        <v>7879</v>
      </c>
      <c r="Z268" s="166" t="s">
        <v>7880</v>
      </c>
      <c r="AA268" s="124" t="s">
        <v>8010</v>
      </c>
    </row>
    <row r="269" spans="1:27" x14ac:dyDescent="0.2">
      <c r="A269" s="124">
        <v>6430</v>
      </c>
      <c r="B269" s="124" t="s">
        <v>8303</v>
      </c>
      <c r="C269" s="185">
        <v>703130003</v>
      </c>
      <c r="D269" s="124" t="str">
        <f>VLOOKUP(A269,BASE.!$A$1:$T$878,4,FALSE)</f>
        <v>no aparece</v>
      </c>
      <c r="E269" s="124" t="str">
        <f>VLOOKUP(A269,BASE.!$A$1:$T$878,5,FALSE)</f>
        <v xml:space="preserve">Erigida conforme al derecho canónico
</v>
      </c>
      <c r="F269" s="124" t="str">
        <f>VLOOKUP(A269,BASE.!$A$1:$T$878,6,FALSE)</f>
        <v xml:space="preserve">Indefinida
</v>
      </c>
      <c r="G269" s="124" t="str">
        <f>VLOOKUP(A269,BASE.!$A$1:$T$878,7,FALSE)</f>
        <v xml:space="preserve">Organización religiosa.
</v>
      </c>
      <c r="H269" s="124" t="str">
        <f>VLOOKUP(A269,BASE.!$A$1:$T$878,8,FALSE)</f>
        <v>no tiene</v>
      </c>
      <c r="I269" s="124">
        <f>VLOOKUP(A269,BASE.!$A$1:$T$878,9,FALSE)</f>
        <v>0</v>
      </c>
      <c r="J269" s="124">
        <f>VLOOKUP(A269,BASE.!$A$1:$T$878,10,FALSE)</f>
        <v>0</v>
      </c>
      <c r="K269" s="124" t="str">
        <f>VLOOKUP(A269,BASE.!$A$1:$T$878,11,FALSE)</f>
        <v>Gonzalo Bravo Álvarez,</v>
      </c>
      <c r="L269" s="124" t="str">
        <f>VLOOKUP(A269,BASE.!$A$1:$T$878,12,FALSE)</f>
        <v xml:space="preserve">Merced N° 812 – Casilla 197, San Felipe
</v>
      </c>
      <c r="M269" s="124" t="str">
        <f>VLOOKUP(A269,BASE.!$A$1:$T$878,13,FALSE)</f>
        <v>V</v>
      </c>
      <c r="N269" s="124" t="str">
        <f>VLOOKUP(A269,BASE.!$A$1:$T$878,14,FALSE)</f>
        <v>San felipe</v>
      </c>
      <c r="O269" s="124" t="str">
        <f>VLOOKUP(A269,BASE.!$A$1:$T$878,15,FALSE)</f>
        <v xml:space="preserve">Fono: (34) 2510121
</v>
      </c>
      <c r="P269" s="124" t="str">
        <f>VLOOKUP(A269,BASE.!$A$1:$T$878,16,FALSE)</f>
        <v>asanfelipe@iglesia.cl</v>
      </c>
      <c r="Q269" s="185" t="str">
        <f>VLOOKUP(A269,BASE.!$A$1:$T$878,17,FALSE)</f>
        <v>Casilla 197</v>
      </c>
      <c r="R269" s="124" t="str">
        <f>VLOOKUP(A269,BASE.!$A$1:$T$878,18,FALSE)</f>
        <v xml:space="preserve">93910 Organizaciones religiosas </v>
      </c>
      <c r="S269" s="124" t="str">
        <f>VLOOKUP(A269,BASE.!$A$1:$T$878,19,FALSE)</f>
        <v>Certificado de antecedentes financieros, correspondientes al año 2018 y 2019 aprobados por el  Sub Departamento de Supervisión Nacional.</v>
      </c>
      <c r="T269" s="182">
        <f>VLOOKUP(A269,BASE.!$A$1:$T$878,20,FALSE)</f>
        <v>37970</v>
      </c>
      <c r="U269" s="124">
        <v>6430</v>
      </c>
      <c r="V269" s="181">
        <v>27208081</v>
      </c>
      <c r="W269" s="181">
        <v>55684375</v>
      </c>
      <c r="X269" s="183">
        <v>44255</v>
      </c>
      <c r="Y269" s="166" t="s">
        <v>7879</v>
      </c>
      <c r="Z269" s="166" t="s">
        <v>7880</v>
      </c>
      <c r="AA269" s="124" t="s">
        <v>7887</v>
      </c>
    </row>
    <row r="270" spans="1:27" x14ac:dyDescent="0.2">
      <c r="A270" s="124">
        <v>6470</v>
      </c>
      <c r="B270" s="124" t="s">
        <v>8304</v>
      </c>
      <c r="C270" s="185">
        <v>716316009</v>
      </c>
      <c r="D270" s="124" t="str">
        <f>VLOOKUP(A270,BASE.!$A$1:$T$878,4,FALSE)</f>
        <v>Fundación de Derecho Privado</v>
      </c>
      <c r="E270" s="124" t="str">
        <f>VLOOKUP(A270,BASE.!$A$1:$T$878,5,FALSE)</f>
        <v>Otorgada por Decreto Supremo Nº 1314, de 28 de diciembre de 1987, del Ministerio de Justicia.</v>
      </c>
      <c r="F270" s="124" t="str">
        <f>VLOOKUP(A270,BASE.!$A$1:$T$878,6,FALSE)</f>
        <v xml:space="preserve">Certificado de Vigencia, folio Nº 500339247039, emitido con fecha 06 de agosto de 2020, por el Servicio de Registro Civil e Identificación.
</v>
      </c>
      <c r="G270" s="124" t="str">
        <f>VLOOKUP(A270,BASE.!$A$1:$T$878,7,FALSE)</f>
        <v xml:space="preserve">Promover a través de la iniciativa privada, la defensa ecológica del menor de edad, principalmente en relación a los valores, conocimientos, aprendizaje, bienestar, seguridad, dignidad, justicia, equidad y espiritualidad. </v>
      </c>
      <c r="H270" s="124" t="str">
        <f>VLOOKUP(A270,BASE.!$A$1:$T$878,8,FALSE)</f>
        <v>Presidente:   
Juan Eduardo Parry Mobarec
Vicepresidente:
Daniela Yáñez Meneses
Tesorero:
Rodrigo Sepúlveda Prado
Secretaria:
Alicia Ibarra Medina,
Directoras/es:
Carlos Cifuentes Fernández
María Cristina Concha Wagenknecht
María Eliana Sandoval Díaz</v>
      </c>
      <c r="I270" s="124" t="str">
        <f>VLOOKUP(A270,BASE.!$A$1:$T$878,9,FALSE)</f>
        <v>1 año.</v>
      </c>
      <c r="J270" s="124" t="str">
        <f>VLOOKUP(A270,BASE.!$A$1:$T$878,10,FALSE)</f>
        <v>01 de julio de 2020.</v>
      </c>
      <c r="K270" s="124" t="str">
        <f>VLOOKUP(A270,BASE.!$A$1:$T$878,11,FALSE)</f>
        <v xml:space="preserve">Presidente 
Juan Eduardo Pary Mobarec, 
</v>
      </c>
      <c r="L270" s="124" t="str">
        <f>VLOOKUP(A270,BASE.!$A$1:$T$878,12,FALSE)</f>
        <v xml:space="preserve">Marina de Gaete Nº 755, comuna de Santiago, Región Metropolitana.
</v>
      </c>
      <c r="M270" s="124" t="str">
        <f>VLOOKUP(A270,BASE.!$A$1:$T$878,13,FALSE)</f>
        <v>XIII</v>
      </c>
      <c r="N270" s="124" t="str">
        <f>VLOOKUP(A270,BASE.!$A$1:$T$878,14,FALSE)</f>
        <v>Santiago</v>
      </c>
      <c r="O270" s="124" t="str">
        <f>VLOOKUP(A270,BASE.!$A$1:$T$878,15,FALSE)</f>
        <v>222150200 
+56971407762</v>
      </c>
      <c r="P270" s="124" t="str">
        <f>VLOOKUP(A270,BASE.!$A$1:$T$878,16,FALSE)</f>
        <v>Sitio Web: http://www.fundaciondem.cl
E-Mail: info@fundaciondem.cl admninistracioncentral@fundaciondem.cl</v>
      </c>
      <c r="Q270" s="185">
        <f>VLOOKUP(A270,BASE.!$A$1:$T$878,17,FALSE)</f>
        <v>0</v>
      </c>
      <c r="R270" s="124">
        <f>VLOOKUP(A270,BASE.!$A$1:$T$878,18,FALSE)</f>
        <v>93401</v>
      </c>
      <c r="S270" s="124" t="str">
        <f>VLOOKUP(A270,BASE.!$A$1:$T$878,19,FALSE)</f>
        <v>Se acompaña certificado financiero correspondiente al año 2019, aprobados por el Subdepartamento de Supervisión Financiera.</v>
      </c>
      <c r="T270" s="182">
        <f>VLOOKUP(A270,BASE.!$A$1:$T$878,20,FALSE)</f>
        <v>37970</v>
      </c>
      <c r="U270" s="124">
        <v>6470</v>
      </c>
      <c r="V270" s="181">
        <v>18619200</v>
      </c>
      <c r="W270" s="181">
        <v>24049800</v>
      </c>
      <c r="X270" s="183">
        <v>44255</v>
      </c>
      <c r="Y270" s="166" t="s">
        <v>7879</v>
      </c>
      <c r="Z270" s="166" t="s">
        <v>7880</v>
      </c>
      <c r="AA270" s="124" t="s">
        <v>7895</v>
      </c>
    </row>
    <row r="271" spans="1:27" x14ac:dyDescent="0.2">
      <c r="A271" s="124">
        <v>6470</v>
      </c>
      <c r="B271" s="124" t="s">
        <v>8304</v>
      </c>
      <c r="C271" s="185">
        <v>716316009</v>
      </c>
      <c r="D271" s="124" t="str">
        <f>VLOOKUP(A271,BASE.!$A$1:$T$878,4,FALSE)</f>
        <v>Fundación de Derecho Privado</v>
      </c>
      <c r="E271" s="124" t="str">
        <f>VLOOKUP(A271,BASE.!$A$1:$T$878,5,FALSE)</f>
        <v>Otorgada por Decreto Supremo Nº 1314, de 28 de diciembre de 1987, del Ministerio de Justicia.</v>
      </c>
      <c r="F271" s="124" t="str">
        <f>VLOOKUP(A271,BASE.!$A$1:$T$878,6,FALSE)</f>
        <v xml:space="preserve">Certificado de Vigencia, folio Nº 500339247039, emitido con fecha 06 de agosto de 2020, por el Servicio de Registro Civil e Identificación.
</v>
      </c>
      <c r="G271" s="124" t="str">
        <f>VLOOKUP(A271,BASE.!$A$1:$T$878,7,FALSE)</f>
        <v xml:space="preserve">Promover a través de la iniciativa privada, la defensa ecológica del menor de edad, principalmente en relación a los valores, conocimientos, aprendizaje, bienestar, seguridad, dignidad, justicia, equidad y espiritualidad. </v>
      </c>
      <c r="H271" s="124" t="str">
        <f>VLOOKUP(A271,BASE.!$A$1:$T$878,8,FALSE)</f>
        <v>Presidente:   
Juan Eduardo Parry Mobarec
Vicepresidente:
Daniela Yáñez Meneses
Tesorero:
Rodrigo Sepúlveda Prado
Secretaria:
Alicia Ibarra Medina,
Directoras/es:
Carlos Cifuentes Fernández
María Cristina Concha Wagenknecht
María Eliana Sandoval Díaz</v>
      </c>
      <c r="I271" s="124" t="str">
        <f>VLOOKUP(A271,BASE.!$A$1:$T$878,9,FALSE)</f>
        <v>1 año.</v>
      </c>
      <c r="J271" s="124" t="str">
        <f>VLOOKUP(A271,BASE.!$A$1:$T$878,10,FALSE)</f>
        <v>01 de julio de 2020.</v>
      </c>
      <c r="K271" s="124" t="str">
        <f>VLOOKUP(A271,BASE.!$A$1:$T$878,11,FALSE)</f>
        <v xml:space="preserve">Presidente 
Juan Eduardo Pary Mobarec, 
</v>
      </c>
      <c r="L271" s="124" t="str">
        <f>VLOOKUP(A271,BASE.!$A$1:$T$878,12,FALSE)</f>
        <v xml:space="preserve">Marina de Gaete Nº 755, comuna de Santiago, Región Metropolitana.
</v>
      </c>
      <c r="M271" s="124" t="str">
        <f>VLOOKUP(A271,BASE.!$A$1:$T$878,13,FALSE)</f>
        <v>XIII</v>
      </c>
      <c r="N271" s="124" t="str">
        <f>VLOOKUP(A271,BASE.!$A$1:$T$878,14,FALSE)</f>
        <v>Santiago</v>
      </c>
      <c r="O271" s="124" t="str">
        <f>VLOOKUP(A271,BASE.!$A$1:$T$878,15,FALSE)</f>
        <v>222150200 
+56971407762</v>
      </c>
      <c r="P271" s="124" t="str">
        <f>VLOOKUP(A271,BASE.!$A$1:$T$878,16,FALSE)</f>
        <v>Sitio Web: http://www.fundaciondem.cl
E-Mail: info@fundaciondem.cl admninistracioncentral@fundaciondem.cl</v>
      </c>
      <c r="Q271" s="185">
        <f>VLOOKUP(A271,BASE.!$A$1:$T$878,17,FALSE)</f>
        <v>0</v>
      </c>
      <c r="R271" s="124">
        <f>VLOOKUP(A271,BASE.!$A$1:$T$878,18,FALSE)</f>
        <v>93401</v>
      </c>
      <c r="S271" s="124" t="str">
        <f>VLOOKUP(A271,BASE.!$A$1:$T$878,19,FALSE)</f>
        <v>Se acompaña certificado financiero correspondiente al año 2019, aprobados por el Subdepartamento de Supervisión Financiera.</v>
      </c>
      <c r="T271" s="182">
        <f>VLOOKUP(A271,BASE.!$A$1:$T$878,20,FALSE)</f>
        <v>37970</v>
      </c>
      <c r="U271" s="124">
        <v>6470</v>
      </c>
      <c r="V271" s="181">
        <v>55897769</v>
      </c>
      <c r="W271" s="181">
        <v>93565445</v>
      </c>
      <c r="X271" s="183">
        <v>44255</v>
      </c>
      <c r="Y271" s="166" t="s">
        <v>7879</v>
      </c>
      <c r="Z271" s="166" t="s">
        <v>7880</v>
      </c>
      <c r="AA271" s="124" t="s">
        <v>7942</v>
      </c>
    </row>
    <row r="272" spans="1:27" x14ac:dyDescent="0.2">
      <c r="A272" s="124">
        <v>6470</v>
      </c>
      <c r="B272" s="124" t="s">
        <v>8304</v>
      </c>
      <c r="C272" s="185">
        <v>716316009</v>
      </c>
      <c r="D272" s="124" t="str">
        <f>VLOOKUP(A272,BASE.!$A$1:$T$878,4,FALSE)</f>
        <v>Fundación de Derecho Privado</v>
      </c>
      <c r="E272" s="124" t="str">
        <f>VLOOKUP(A272,BASE.!$A$1:$T$878,5,FALSE)</f>
        <v>Otorgada por Decreto Supremo Nº 1314, de 28 de diciembre de 1987, del Ministerio de Justicia.</v>
      </c>
      <c r="F272" s="124" t="str">
        <f>VLOOKUP(A272,BASE.!$A$1:$T$878,6,FALSE)</f>
        <v xml:space="preserve">Certificado de Vigencia, folio Nº 500339247039, emitido con fecha 06 de agosto de 2020, por el Servicio de Registro Civil e Identificación.
</v>
      </c>
      <c r="G272" s="124" t="str">
        <f>VLOOKUP(A272,BASE.!$A$1:$T$878,7,FALSE)</f>
        <v xml:space="preserve">Promover a través de la iniciativa privada, la defensa ecológica del menor de edad, principalmente en relación a los valores, conocimientos, aprendizaje, bienestar, seguridad, dignidad, justicia, equidad y espiritualidad. </v>
      </c>
      <c r="H272" s="124" t="str">
        <f>VLOOKUP(A272,BASE.!$A$1:$T$878,8,FALSE)</f>
        <v>Presidente:   
Juan Eduardo Parry Mobarec
Vicepresidente:
Daniela Yáñez Meneses
Tesorero:
Rodrigo Sepúlveda Prado
Secretaria:
Alicia Ibarra Medina,
Directoras/es:
Carlos Cifuentes Fernández
María Cristina Concha Wagenknecht
María Eliana Sandoval Díaz</v>
      </c>
      <c r="I272" s="124" t="str">
        <f>VLOOKUP(A272,BASE.!$A$1:$T$878,9,FALSE)</f>
        <v>1 año.</v>
      </c>
      <c r="J272" s="124" t="str">
        <f>VLOOKUP(A272,BASE.!$A$1:$T$878,10,FALSE)</f>
        <v>01 de julio de 2020.</v>
      </c>
      <c r="K272" s="124" t="str">
        <f>VLOOKUP(A272,BASE.!$A$1:$T$878,11,FALSE)</f>
        <v xml:space="preserve">Presidente 
Juan Eduardo Pary Mobarec, 
</v>
      </c>
      <c r="L272" s="124" t="str">
        <f>VLOOKUP(A272,BASE.!$A$1:$T$878,12,FALSE)</f>
        <v xml:space="preserve">Marina de Gaete Nº 755, comuna de Santiago, Región Metropolitana.
</v>
      </c>
      <c r="M272" s="124" t="str">
        <f>VLOOKUP(A272,BASE.!$A$1:$T$878,13,FALSE)</f>
        <v>XIII</v>
      </c>
      <c r="N272" s="124" t="str">
        <f>VLOOKUP(A272,BASE.!$A$1:$T$878,14,FALSE)</f>
        <v>Santiago</v>
      </c>
      <c r="O272" s="124" t="str">
        <f>VLOOKUP(A272,BASE.!$A$1:$T$878,15,FALSE)</f>
        <v>222150200 
+56971407762</v>
      </c>
      <c r="P272" s="124" t="str">
        <f>VLOOKUP(A272,BASE.!$A$1:$T$878,16,FALSE)</f>
        <v>Sitio Web: http://www.fundaciondem.cl
E-Mail: info@fundaciondem.cl admninistracioncentral@fundaciondem.cl</v>
      </c>
      <c r="Q272" s="185">
        <f>VLOOKUP(A272,BASE.!$A$1:$T$878,17,FALSE)</f>
        <v>0</v>
      </c>
      <c r="R272" s="124">
        <f>VLOOKUP(A272,BASE.!$A$1:$T$878,18,FALSE)</f>
        <v>93401</v>
      </c>
      <c r="S272" s="124" t="str">
        <f>VLOOKUP(A272,BASE.!$A$1:$T$878,19,FALSE)</f>
        <v>Se acompaña certificado financiero correspondiente al año 2019, aprobados por el Subdepartamento de Supervisión Financiera.</v>
      </c>
      <c r="T272" s="182">
        <f>VLOOKUP(A272,BASE.!$A$1:$T$878,20,FALSE)</f>
        <v>37970</v>
      </c>
      <c r="U272" s="124">
        <v>6470</v>
      </c>
      <c r="V272" s="181">
        <v>13708386</v>
      </c>
      <c r="W272" s="181">
        <v>29610113</v>
      </c>
      <c r="X272" s="183">
        <v>44255</v>
      </c>
      <c r="Y272" s="166" t="s">
        <v>7879</v>
      </c>
      <c r="Z272" s="166" t="s">
        <v>7880</v>
      </c>
      <c r="AA272" s="124" t="s">
        <v>7913</v>
      </c>
    </row>
    <row r="273" spans="1:27" x14ac:dyDescent="0.2">
      <c r="A273" s="124">
        <v>6470</v>
      </c>
      <c r="B273" s="124" t="s">
        <v>8304</v>
      </c>
      <c r="C273" s="185">
        <v>716316009</v>
      </c>
      <c r="D273" s="124" t="str">
        <f>VLOOKUP(A273,BASE.!$A$1:$T$878,4,FALSE)</f>
        <v>Fundación de Derecho Privado</v>
      </c>
      <c r="E273" s="124" t="str">
        <f>VLOOKUP(A273,BASE.!$A$1:$T$878,5,FALSE)</f>
        <v>Otorgada por Decreto Supremo Nº 1314, de 28 de diciembre de 1987, del Ministerio de Justicia.</v>
      </c>
      <c r="F273" s="124" t="str">
        <f>VLOOKUP(A273,BASE.!$A$1:$T$878,6,FALSE)</f>
        <v xml:space="preserve">Certificado de Vigencia, folio Nº 500339247039, emitido con fecha 06 de agosto de 2020, por el Servicio de Registro Civil e Identificación.
</v>
      </c>
      <c r="G273" s="124" t="str">
        <f>VLOOKUP(A273,BASE.!$A$1:$T$878,7,FALSE)</f>
        <v xml:space="preserve">Promover a través de la iniciativa privada, la defensa ecológica del menor de edad, principalmente en relación a los valores, conocimientos, aprendizaje, bienestar, seguridad, dignidad, justicia, equidad y espiritualidad. </v>
      </c>
      <c r="H273" s="124" t="str">
        <f>VLOOKUP(A273,BASE.!$A$1:$T$878,8,FALSE)</f>
        <v>Presidente:   
Juan Eduardo Parry Mobarec
Vicepresidente:
Daniela Yáñez Meneses
Tesorero:
Rodrigo Sepúlveda Prado
Secretaria:
Alicia Ibarra Medina,
Directoras/es:
Carlos Cifuentes Fernández
María Cristina Concha Wagenknecht
María Eliana Sandoval Díaz</v>
      </c>
      <c r="I273" s="124" t="str">
        <f>VLOOKUP(A273,BASE.!$A$1:$T$878,9,FALSE)</f>
        <v>1 año.</v>
      </c>
      <c r="J273" s="124" t="str">
        <f>VLOOKUP(A273,BASE.!$A$1:$T$878,10,FALSE)</f>
        <v>01 de julio de 2020.</v>
      </c>
      <c r="K273" s="124" t="str">
        <f>VLOOKUP(A273,BASE.!$A$1:$T$878,11,FALSE)</f>
        <v xml:space="preserve">Presidente 
Juan Eduardo Pary Mobarec, 
</v>
      </c>
      <c r="L273" s="124" t="str">
        <f>VLOOKUP(A273,BASE.!$A$1:$T$878,12,FALSE)</f>
        <v xml:space="preserve">Marina de Gaete Nº 755, comuna de Santiago, Región Metropolitana.
</v>
      </c>
      <c r="M273" s="124" t="str">
        <f>VLOOKUP(A273,BASE.!$A$1:$T$878,13,FALSE)</f>
        <v>XIII</v>
      </c>
      <c r="N273" s="124" t="str">
        <f>VLOOKUP(A273,BASE.!$A$1:$T$878,14,FALSE)</f>
        <v>Santiago</v>
      </c>
      <c r="O273" s="124" t="str">
        <f>VLOOKUP(A273,BASE.!$A$1:$T$878,15,FALSE)</f>
        <v>222150200 
+56971407762</v>
      </c>
      <c r="P273" s="124" t="str">
        <f>VLOOKUP(A273,BASE.!$A$1:$T$878,16,FALSE)</f>
        <v>Sitio Web: http://www.fundaciondem.cl
E-Mail: info@fundaciondem.cl admninistracioncentral@fundaciondem.cl</v>
      </c>
      <c r="Q273" s="185">
        <f>VLOOKUP(A273,BASE.!$A$1:$T$878,17,FALSE)</f>
        <v>0</v>
      </c>
      <c r="R273" s="124">
        <f>VLOOKUP(A273,BASE.!$A$1:$T$878,18,FALSE)</f>
        <v>93401</v>
      </c>
      <c r="S273" s="124" t="str">
        <f>VLOOKUP(A273,BASE.!$A$1:$T$878,19,FALSE)</f>
        <v>Se acompaña certificado financiero correspondiente al año 2019, aprobados por el Subdepartamento de Supervisión Financiera.</v>
      </c>
      <c r="T273" s="182">
        <f>VLOOKUP(A273,BASE.!$A$1:$T$878,20,FALSE)</f>
        <v>37970</v>
      </c>
      <c r="U273" s="124">
        <v>6470</v>
      </c>
      <c r="V273" s="181">
        <v>51065225</v>
      </c>
      <c r="W273" s="181">
        <v>101886676</v>
      </c>
      <c r="X273" s="183">
        <v>44255</v>
      </c>
      <c r="Y273" s="166" t="s">
        <v>7879</v>
      </c>
      <c r="Z273" s="166" t="s">
        <v>7880</v>
      </c>
      <c r="AA273" s="124" t="s">
        <v>250</v>
      </c>
    </row>
    <row r="274" spans="1:27" x14ac:dyDescent="0.2">
      <c r="A274" s="124">
        <v>6470</v>
      </c>
      <c r="B274" s="124" t="s">
        <v>8304</v>
      </c>
      <c r="C274" s="185">
        <v>716316009</v>
      </c>
      <c r="D274" s="124" t="str">
        <f>VLOOKUP(A274,BASE.!$A$1:$T$878,4,FALSE)</f>
        <v>Fundación de Derecho Privado</v>
      </c>
      <c r="E274" s="124" t="str">
        <f>VLOOKUP(A274,BASE.!$A$1:$T$878,5,FALSE)</f>
        <v>Otorgada por Decreto Supremo Nº 1314, de 28 de diciembre de 1987, del Ministerio de Justicia.</v>
      </c>
      <c r="F274" s="124" t="str">
        <f>VLOOKUP(A274,BASE.!$A$1:$T$878,6,FALSE)</f>
        <v xml:space="preserve">Certificado de Vigencia, folio Nº 500339247039, emitido con fecha 06 de agosto de 2020, por el Servicio de Registro Civil e Identificación.
</v>
      </c>
      <c r="G274" s="124" t="str">
        <f>VLOOKUP(A274,BASE.!$A$1:$T$878,7,FALSE)</f>
        <v xml:space="preserve">Promover a través de la iniciativa privada, la defensa ecológica del menor de edad, principalmente en relación a los valores, conocimientos, aprendizaje, bienestar, seguridad, dignidad, justicia, equidad y espiritualidad. </v>
      </c>
      <c r="H274" s="124" t="str">
        <f>VLOOKUP(A274,BASE.!$A$1:$T$878,8,FALSE)</f>
        <v>Presidente:   
Juan Eduardo Parry Mobarec
Vicepresidente:
Daniela Yáñez Meneses
Tesorero:
Rodrigo Sepúlveda Prado
Secretaria:
Alicia Ibarra Medina,
Directoras/es:
Carlos Cifuentes Fernández
María Cristina Concha Wagenknecht
María Eliana Sandoval Díaz</v>
      </c>
      <c r="I274" s="124" t="str">
        <f>VLOOKUP(A274,BASE.!$A$1:$T$878,9,FALSE)</f>
        <v>1 año.</v>
      </c>
      <c r="J274" s="124" t="str">
        <f>VLOOKUP(A274,BASE.!$A$1:$T$878,10,FALSE)</f>
        <v>01 de julio de 2020.</v>
      </c>
      <c r="K274" s="124" t="str">
        <f>VLOOKUP(A274,BASE.!$A$1:$T$878,11,FALSE)</f>
        <v xml:space="preserve">Presidente 
Juan Eduardo Pary Mobarec, 
</v>
      </c>
      <c r="L274" s="124" t="str">
        <f>VLOOKUP(A274,BASE.!$A$1:$T$878,12,FALSE)</f>
        <v xml:space="preserve">Marina de Gaete Nº 755, comuna de Santiago, Región Metropolitana.
</v>
      </c>
      <c r="M274" s="124" t="str">
        <f>VLOOKUP(A274,BASE.!$A$1:$T$878,13,FALSE)</f>
        <v>XIII</v>
      </c>
      <c r="N274" s="124" t="str">
        <f>VLOOKUP(A274,BASE.!$A$1:$T$878,14,FALSE)</f>
        <v>Santiago</v>
      </c>
      <c r="O274" s="124" t="str">
        <f>VLOOKUP(A274,BASE.!$A$1:$T$878,15,FALSE)</f>
        <v>222150200 
+56971407762</v>
      </c>
      <c r="P274" s="124" t="str">
        <f>VLOOKUP(A274,BASE.!$A$1:$T$878,16,FALSE)</f>
        <v>Sitio Web: http://www.fundaciondem.cl
E-Mail: info@fundaciondem.cl admninistracioncentral@fundaciondem.cl</v>
      </c>
      <c r="Q274" s="185">
        <f>VLOOKUP(A274,BASE.!$A$1:$T$878,17,FALSE)</f>
        <v>0</v>
      </c>
      <c r="R274" s="124">
        <f>VLOOKUP(A274,BASE.!$A$1:$T$878,18,FALSE)</f>
        <v>93401</v>
      </c>
      <c r="S274" s="124" t="str">
        <f>VLOOKUP(A274,BASE.!$A$1:$T$878,19,FALSE)</f>
        <v>Se acompaña certificado financiero correspondiente al año 2019, aprobados por el Subdepartamento de Supervisión Financiera.</v>
      </c>
      <c r="T274" s="182">
        <f>VLOOKUP(A274,BASE.!$A$1:$T$878,20,FALSE)</f>
        <v>37970</v>
      </c>
      <c r="U274" s="124">
        <v>6470</v>
      </c>
      <c r="V274" s="181">
        <v>24049800</v>
      </c>
      <c r="W274" s="181">
        <v>40083000</v>
      </c>
      <c r="X274" s="183">
        <v>44255</v>
      </c>
      <c r="Y274" s="166" t="s">
        <v>7879</v>
      </c>
      <c r="Z274" s="166" t="s">
        <v>7880</v>
      </c>
      <c r="AA274" s="124" t="s">
        <v>7978</v>
      </c>
    </row>
    <row r="275" spans="1:27" x14ac:dyDescent="0.2">
      <c r="A275" s="124">
        <v>6470</v>
      </c>
      <c r="B275" s="124" t="s">
        <v>8304</v>
      </c>
      <c r="C275" s="185">
        <v>716316009</v>
      </c>
      <c r="D275" s="124" t="str">
        <f>VLOOKUP(A275,BASE.!$A$1:$T$878,4,FALSE)</f>
        <v>Fundación de Derecho Privado</v>
      </c>
      <c r="E275" s="124" t="str">
        <f>VLOOKUP(A275,BASE.!$A$1:$T$878,5,FALSE)</f>
        <v>Otorgada por Decreto Supremo Nº 1314, de 28 de diciembre de 1987, del Ministerio de Justicia.</v>
      </c>
      <c r="F275" s="124" t="str">
        <f>VLOOKUP(A275,BASE.!$A$1:$T$878,6,FALSE)</f>
        <v xml:space="preserve">Certificado de Vigencia, folio Nº 500339247039, emitido con fecha 06 de agosto de 2020, por el Servicio de Registro Civil e Identificación.
</v>
      </c>
      <c r="G275" s="124" t="str">
        <f>VLOOKUP(A275,BASE.!$A$1:$T$878,7,FALSE)</f>
        <v xml:space="preserve">Promover a través de la iniciativa privada, la defensa ecológica del menor de edad, principalmente en relación a los valores, conocimientos, aprendizaje, bienestar, seguridad, dignidad, justicia, equidad y espiritualidad. </v>
      </c>
      <c r="H275" s="124" t="str">
        <f>VLOOKUP(A275,BASE.!$A$1:$T$878,8,FALSE)</f>
        <v>Presidente:   
Juan Eduardo Parry Mobarec
Vicepresidente:
Daniela Yáñez Meneses
Tesorero:
Rodrigo Sepúlveda Prado
Secretaria:
Alicia Ibarra Medina,
Directoras/es:
Carlos Cifuentes Fernández
María Cristina Concha Wagenknecht
María Eliana Sandoval Díaz</v>
      </c>
      <c r="I275" s="124" t="str">
        <f>VLOOKUP(A275,BASE.!$A$1:$T$878,9,FALSE)</f>
        <v>1 año.</v>
      </c>
      <c r="J275" s="124" t="str">
        <f>VLOOKUP(A275,BASE.!$A$1:$T$878,10,FALSE)</f>
        <v>01 de julio de 2020.</v>
      </c>
      <c r="K275" s="124" t="str">
        <f>VLOOKUP(A275,BASE.!$A$1:$T$878,11,FALSE)</f>
        <v xml:space="preserve">Presidente 
Juan Eduardo Pary Mobarec, 
</v>
      </c>
      <c r="L275" s="124" t="str">
        <f>VLOOKUP(A275,BASE.!$A$1:$T$878,12,FALSE)</f>
        <v xml:space="preserve">Marina de Gaete Nº 755, comuna de Santiago, Región Metropolitana.
</v>
      </c>
      <c r="M275" s="124" t="str">
        <f>VLOOKUP(A275,BASE.!$A$1:$T$878,13,FALSE)</f>
        <v>XIII</v>
      </c>
      <c r="N275" s="124" t="str">
        <f>VLOOKUP(A275,BASE.!$A$1:$T$878,14,FALSE)</f>
        <v>Santiago</v>
      </c>
      <c r="O275" s="124" t="str">
        <f>VLOOKUP(A275,BASE.!$A$1:$T$878,15,FALSE)</f>
        <v>222150200 
+56971407762</v>
      </c>
      <c r="P275" s="124" t="str">
        <f>VLOOKUP(A275,BASE.!$A$1:$T$878,16,FALSE)</f>
        <v>Sitio Web: http://www.fundaciondem.cl
E-Mail: info@fundaciondem.cl admninistracioncentral@fundaciondem.cl</v>
      </c>
      <c r="Q275" s="185">
        <f>VLOOKUP(A275,BASE.!$A$1:$T$878,17,FALSE)</f>
        <v>0</v>
      </c>
      <c r="R275" s="124">
        <f>VLOOKUP(A275,BASE.!$A$1:$T$878,18,FALSE)</f>
        <v>93401</v>
      </c>
      <c r="S275" s="124" t="str">
        <f>VLOOKUP(A275,BASE.!$A$1:$T$878,19,FALSE)</f>
        <v>Se acompaña certificado financiero correspondiente al año 2019, aprobados por el Subdepartamento de Supervisión Financiera.</v>
      </c>
      <c r="T275" s="182">
        <f>VLOOKUP(A275,BASE.!$A$1:$T$878,20,FALSE)</f>
        <v>37970</v>
      </c>
      <c r="U275" s="124">
        <v>6470</v>
      </c>
      <c r="V275" s="181">
        <v>29389890</v>
      </c>
      <c r="W275" s="181">
        <v>58779780</v>
      </c>
      <c r="X275" s="183">
        <v>44255</v>
      </c>
      <c r="Y275" s="166" t="s">
        <v>7879</v>
      </c>
      <c r="Z275" s="166" t="s">
        <v>7880</v>
      </c>
      <c r="AA275" s="124" t="s">
        <v>7921</v>
      </c>
    </row>
    <row r="276" spans="1:27" x14ac:dyDescent="0.2">
      <c r="A276" s="124">
        <v>6470</v>
      </c>
      <c r="B276" s="124" t="s">
        <v>8304</v>
      </c>
      <c r="C276" s="185">
        <v>716316009</v>
      </c>
      <c r="D276" s="124" t="str">
        <f>VLOOKUP(A276,BASE.!$A$1:$T$878,4,FALSE)</f>
        <v>Fundación de Derecho Privado</v>
      </c>
      <c r="E276" s="124" t="str">
        <f>VLOOKUP(A276,BASE.!$A$1:$T$878,5,FALSE)</f>
        <v>Otorgada por Decreto Supremo Nº 1314, de 28 de diciembre de 1987, del Ministerio de Justicia.</v>
      </c>
      <c r="F276" s="124" t="str">
        <f>VLOOKUP(A276,BASE.!$A$1:$T$878,6,FALSE)</f>
        <v xml:space="preserve">Certificado de Vigencia, folio Nº 500339247039, emitido con fecha 06 de agosto de 2020, por el Servicio de Registro Civil e Identificación.
</v>
      </c>
      <c r="G276" s="124" t="str">
        <f>VLOOKUP(A276,BASE.!$A$1:$T$878,7,FALSE)</f>
        <v xml:space="preserve">Promover a través de la iniciativa privada, la defensa ecológica del menor de edad, principalmente en relación a los valores, conocimientos, aprendizaje, bienestar, seguridad, dignidad, justicia, equidad y espiritualidad. </v>
      </c>
      <c r="H276" s="124" t="str">
        <f>VLOOKUP(A276,BASE.!$A$1:$T$878,8,FALSE)</f>
        <v>Presidente:   
Juan Eduardo Parry Mobarec
Vicepresidente:
Daniela Yáñez Meneses
Tesorero:
Rodrigo Sepúlveda Prado
Secretaria:
Alicia Ibarra Medina,
Directoras/es:
Carlos Cifuentes Fernández
María Cristina Concha Wagenknecht
María Eliana Sandoval Díaz</v>
      </c>
      <c r="I276" s="124" t="str">
        <f>VLOOKUP(A276,BASE.!$A$1:$T$878,9,FALSE)</f>
        <v>1 año.</v>
      </c>
      <c r="J276" s="124" t="str">
        <f>VLOOKUP(A276,BASE.!$A$1:$T$878,10,FALSE)</f>
        <v>01 de julio de 2020.</v>
      </c>
      <c r="K276" s="124" t="str">
        <f>VLOOKUP(A276,BASE.!$A$1:$T$878,11,FALSE)</f>
        <v xml:space="preserve">Presidente 
Juan Eduardo Pary Mobarec, 
</v>
      </c>
      <c r="L276" s="124" t="str">
        <f>VLOOKUP(A276,BASE.!$A$1:$T$878,12,FALSE)</f>
        <v xml:space="preserve">Marina de Gaete Nº 755, comuna de Santiago, Región Metropolitana.
</v>
      </c>
      <c r="M276" s="124" t="str">
        <f>VLOOKUP(A276,BASE.!$A$1:$T$878,13,FALSE)</f>
        <v>XIII</v>
      </c>
      <c r="N276" s="124" t="str">
        <f>VLOOKUP(A276,BASE.!$A$1:$T$878,14,FALSE)</f>
        <v>Santiago</v>
      </c>
      <c r="O276" s="124" t="str">
        <f>VLOOKUP(A276,BASE.!$A$1:$T$878,15,FALSE)</f>
        <v>222150200 
+56971407762</v>
      </c>
      <c r="P276" s="124" t="str">
        <f>VLOOKUP(A276,BASE.!$A$1:$T$878,16,FALSE)</f>
        <v>Sitio Web: http://www.fundaciondem.cl
E-Mail: info@fundaciondem.cl admninistracioncentral@fundaciondem.cl</v>
      </c>
      <c r="Q276" s="185">
        <f>VLOOKUP(A276,BASE.!$A$1:$T$878,17,FALSE)</f>
        <v>0</v>
      </c>
      <c r="R276" s="124">
        <f>VLOOKUP(A276,BASE.!$A$1:$T$878,18,FALSE)</f>
        <v>93401</v>
      </c>
      <c r="S276" s="124" t="str">
        <f>VLOOKUP(A276,BASE.!$A$1:$T$878,19,FALSE)</f>
        <v>Se acompaña certificado financiero correspondiente al año 2019, aprobados por el Subdepartamento de Supervisión Financiera.</v>
      </c>
      <c r="T276" s="182">
        <f>VLOOKUP(A276,BASE.!$A$1:$T$878,20,FALSE)</f>
        <v>37970</v>
      </c>
      <c r="U276" s="124">
        <v>6470</v>
      </c>
      <c r="V276" s="181">
        <v>12024900</v>
      </c>
      <c r="W276" s="181">
        <v>24049800</v>
      </c>
      <c r="X276" s="183">
        <v>44255</v>
      </c>
      <c r="Y276" s="166" t="s">
        <v>7879</v>
      </c>
      <c r="Z276" s="166" t="s">
        <v>7880</v>
      </c>
      <c r="AA276" s="124" t="s">
        <v>8011</v>
      </c>
    </row>
    <row r="277" spans="1:27" x14ac:dyDescent="0.2">
      <c r="A277" s="124">
        <v>6470</v>
      </c>
      <c r="B277" s="124" t="s">
        <v>8304</v>
      </c>
      <c r="C277" s="185">
        <v>716316009</v>
      </c>
      <c r="D277" s="124" t="str">
        <f>VLOOKUP(A277,BASE.!$A$1:$T$878,4,FALSE)</f>
        <v>Fundación de Derecho Privado</v>
      </c>
      <c r="E277" s="124" t="str">
        <f>VLOOKUP(A277,BASE.!$A$1:$T$878,5,FALSE)</f>
        <v>Otorgada por Decreto Supremo Nº 1314, de 28 de diciembre de 1987, del Ministerio de Justicia.</v>
      </c>
      <c r="F277" s="124" t="str">
        <f>VLOOKUP(A277,BASE.!$A$1:$T$878,6,FALSE)</f>
        <v xml:space="preserve">Certificado de Vigencia, folio Nº 500339247039, emitido con fecha 06 de agosto de 2020, por el Servicio de Registro Civil e Identificación.
</v>
      </c>
      <c r="G277" s="124" t="str">
        <f>VLOOKUP(A277,BASE.!$A$1:$T$878,7,FALSE)</f>
        <v xml:space="preserve">Promover a través de la iniciativa privada, la defensa ecológica del menor de edad, principalmente en relación a los valores, conocimientos, aprendizaje, bienestar, seguridad, dignidad, justicia, equidad y espiritualidad. </v>
      </c>
      <c r="H277" s="124" t="str">
        <f>VLOOKUP(A277,BASE.!$A$1:$T$878,8,FALSE)</f>
        <v>Presidente:   
Juan Eduardo Parry Mobarec
Vicepresidente:
Daniela Yáñez Meneses
Tesorero:
Rodrigo Sepúlveda Prado
Secretaria:
Alicia Ibarra Medina,
Directoras/es:
Carlos Cifuentes Fernández
María Cristina Concha Wagenknecht
María Eliana Sandoval Díaz</v>
      </c>
      <c r="I277" s="124" t="str">
        <f>VLOOKUP(A277,BASE.!$A$1:$T$878,9,FALSE)</f>
        <v>1 año.</v>
      </c>
      <c r="J277" s="124" t="str">
        <f>VLOOKUP(A277,BASE.!$A$1:$T$878,10,FALSE)</f>
        <v>01 de julio de 2020.</v>
      </c>
      <c r="K277" s="124" t="str">
        <f>VLOOKUP(A277,BASE.!$A$1:$T$878,11,FALSE)</f>
        <v xml:space="preserve">Presidente 
Juan Eduardo Pary Mobarec, 
</v>
      </c>
      <c r="L277" s="124" t="str">
        <f>VLOOKUP(A277,BASE.!$A$1:$T$878,12,FALSE)</f>
        <v xml:space="preserve">Marina de Gaete Nº 755, comuna de Santiago, Región Metropolitana.
</v>
      </c>
      <c r="M277" s="124" t="str">
        <f>VLOOKUP(A277,BASE.!$A$1:$T$878,13,FALSE)</f>
        <v>XIII</v>
      </c>
      <c r="N277" s="124" t="str">
        <f>VLOOKUP(A277,BASE.!$A$1:$T$878,14,FALSE)</f>
        <v>Santiago</v>
      </c>
      <c r="O277" s="124" t="str">
        <f>VLOOKUP(A277,BASE.!$A$1:$T$878,15,FALSE)</f>
        <v>222150200 
+56971407762</v>
      </c>
      <c r="P277" s="124" t="str">
        <f>VLOOKUP(A277,BASE.!$A$1:$T$878,16,FALSE)</f>
        <v>Sitio Web: http://www.fundaciondem.cl
E-Mail: info@fundaciondem.cl admninistracioncentral@fundaciondem.cl</v>
      </c>
      <c r="Q277" s="185">
        <f>VLOOKUP(A277,BASE.!$A$1:$T$878,17,FALSE)</f>
        <v>0</v>
      </c>
      <c r="R277" s="124">
        <f>VLOOKUP(A277,BASE.!$A$1:$T$878,18,FALSE)</f>
        <v>93401</v>
      </c>
      <c r="S277" s="124" t="str">
        <f>VLOOKUP(A277,BASE.!$A$1:$T$878,19,FALSE)</f>
        <v>Se acompaña certificado financiero correspondiente al año 2019, aprobados por el Subdepartamento de Supervisión Financiera.</v>
      </c>
      <c r="T277" s="182">
        <f>VLOOKUP(A277,BASE.!$A$1:$T$878,20,FALSE)</f>
        <v>37970</v>
      </c>
      <c r="U277" s="124">
        <v>6470</v>
      </c>
      <c r="V277" s="181">
        <v>105883770</v>
      </c>
      <c r="W277" s="181">
        <v>179882160</v>
      </c>
      <c r="X277" s="183">
        <v>44255</v>
      </c>
      <c r="Y277" s="166" t="s">
        <v>7879</v>
      </c>
      <c r="Z277" s="166" t="s">
        <v>7880</v>
      </c>
      <c r="AA277" s="124" t="s">
        <v>7927</v>
      </c>
    </row>
    <row r="278" spans="1:27" x14ac:dyDescent="0.2">
      <c r="A278" s="124">
        <v>6470</v>
      </c>
      <c r="B278" s="124" t="s">
        <v>8304</v>
      </c>
      <c r="C278" s="185">
        <v>716316009</v>
      </c>
      <c r="D278" s="124" t="str">
        <f>VLOOKUP(A278,BASE.!$A$1:$T$878,4,FALSE)</f>
        <v>Fundación de Derecho Privado</v>
      </c>
      <c r="E278" s="124" t="str">
        <f>VLOOKUP(A278,BASE.!$A$1:$T$878,5,FALSE)</f>
        <v>Otorgada por Decreto Supremo Nº 1314, de 28 de diciembre de 1987, del Ministerio de Justicia.</v>
      </c>
      <c r="F278" s="124" t="str">
        <f>VLOOKUP(A278,BASE.!$A$1:$T$878,6,FALSE)</f>
        <v xml:space="preserve">Certificado de Vigencia, folio Nº 500339247039, emitido con fecha 06 de agosto de 2020, por el Servicio de Registro Civil e Identificación.
</v>
      </c>
      <c r="G278" s="124" t="str">
        <f>VLOOKUP(A278,BASE.!$A$1:$T$878,7,FALSE)</f>
        <v xml:space="preserve">Promover a través de la iniciativa privada, la defensa ecológica del menor de edad, principalmente en relación a los valores, conocimientos, aprendizaje, bienestar, seguridad, dignidad, justicia, equidad y espiritualidad. </v>
      </c>
      <c r="H278" s="124" t="str">
        <f>VLOOKUP(A278,BASE.!$A$1:$T$878,8,FALSE)</f>
        <v>Presidente:   
Juan Eduardo Parry Mobarec
Vicepresidente:
Daniela Yáñez Meneses
Tesorero:
Rodrigo Sepúlveda Prado
Secretaria:
Alicia Ibarra Medina,
Directoras/es:
Carlos Cifuentes Fernández
María Cristina Concha Wagenknecht
María Eliana Sandoval Díaz</v>
      </c>
      <c r="I278" s="124" t="str">
        <f>VLOOKUP(A278,BASE.!$A$1:$T$878,9,FALSE)</f>
        <v>1 año.</v>
      </c>
      <c r="J278" s="124" t="str">
        <f>VLOOKUP(A278,BASE.!$A$1:$T$878,10,FALSE)</f>
        <v>01 de julio de 2020.</v>
      </c>
      <c r="K278" s="124" t="str">
        <f>VLOOKUP(A278,BASE.!$A$1:$T$878,11,FALSE)</f>
        <v xml:space="preserve">Presidente 
Juan Eduardo Pary Mobarec, 
</v>
      </c>
      <c r="L278" s="124" t="str">
        <f>VLOOKUP(A278,BASE.!$A$1:$T$878,12,FALSE)</f>
        <v xml:space="preserve">Marina de Gaete Nº 755, comuna de Santiago, Región Metropolitana.
</v>
      </c>
      <c r="M278" s="124" t="str">
        <f>VLOOKUP(A278,BASE.!$A$1:$T$878,13,FALSE)</f>
        <v>XIII</v>
      </c>
      <c r="N278" s="124" t="str">
        <f>VLOOKUP(A278,BASE.!$A$1:$T$878,14,FALSE)</f>
        <v>Santiago</v>
      </c>
      <c r="O278" s="124" t="str">
        <f>VLOOKUP(A278,BASE.!$A$1:$T$878,15,FALSE)</f>
        <v>222150200 
+56971407762</v>
      </c>
      <c r="P278" s="124" t="str">
        <f>VLOOKUP(A278,BASE.!$A$1:$T$878,16,FALSE)</f>
        <v>Sitio Web: http://www.fundaciondem.cl
E-Mail: info@fundaciondem.cl admninistracioncentral@fundaciondem.cl</v>
      </c>
      <c r="Q278" s="185">
        <f>VLOOKUP(A278,BASE.!$A$1:$T$878,17,FALSE)</f>
        <v>0</v>
      </c>
      <c r="R278" s="124">
        <f>VLOOKUP(A278,BASE.!$A$1:$T$878,18,FALSE)</f>
        <v>93401</v>
      </c>
      <c r="S278" s="124" t="str">
        <f>VLOOKUP(A278,BASE.!$A$1:$T$878,19,FALSE)</f>
        <v>Se acompaña certificado financiero correspondiente al año 2019, aprobados por el Subdepartamento de Supervisión Financiera.</v>
      </c>
      <c r="T278" s="182">
        <f>VLOOKUP(A278,BASE.!$A$1:$T$878,20,FALSE)</f>
        <v>37970</v>
      </c>
      <c r="U278" s="124">
        <v>6470</v>
      </c>
      <c r="V278" s="181">
        <v>15537032</v>
      </c>
      <c r="W278" s="181">
        <v>31512133</v>
      </c>
      <c r="X278" s="183">
        <v>44255</v>
      </c>
      <c r="Y278" s="166" t="s">
        <v>7879</v>
      </c>
      <c r="Z278" s="166" t="s">
        <v>7880</v>
      </c>
      <c r="AA278" s="124" t="s">
        <v>7967</v>
      </c>
    </row>
    <row r="279" spans="1:27" x14ac:dyDescent="0.2">
      <c r="A279" s="124">
        <v>6470</v>
      </c>
      <c r="B279" s="124" t="s">
        <v>8304</v>
      </c>
      <c r="C279" s="185">
        <v>716316009</v>
      </c>
      <c r="D279" s="124" t="str">
        <f>VLOOKUP(A279,BASE.!$A$1:$T$878,4,FALSE)</f>
        <v>Fundación de Derecho Privado</v>
      </c>
      <c r="E279" s="124" t="str">
        <f>VLOOKUP(A279,BASE.!$A$1:$T$878,5,FALSE)</f>
        <v>Otorgada por Decreto Supremo Nº 1314, de 28 de diciembre de 1987, del Ministerio de Justicia.</v>
      </c>
      <c r="F279" s="124" t="str">
        <f>VLOOKUP(A279,BASE.!$A$1:$T$878,6,FALSE)</f>
        <v xml:space="preserve">Certificado de Vigencia, folio Nº 500339247039, emitido con fecha 06 de agosto de 2020, por el Servicio de Registro Civil e Identificación.
</v>
      </c>
      <c r="G279" s="124" t="str">
        <f>VLOOKUP(A279,BASE.!$A$1:$T$878,7,FALSE)</f>
        <v xml:space="preserve">Promover a través de la iniciativa privada, la defensa ecológica del menor de edad, principalmente en relación a los valores, conocimientos, aprendizaje, bienestar, seguridad, dignidad, justicia, equidad y espiritualidad. </v>
      </c>
      <c r="H279" s="124" t="str">
        <f>VLOOKUP(A279,BASE.!$A$1:$T$878,8,FALSE)</f>
        <v>Presidente:   
Juan Eduardo Parry Mobarec
Vicepresidente:
Daniela Yáñez Meneses
Tesorero:
Rodrigo Sepúlveda Prado
Secretaria:
Alicia Ibarra Medina,
Directoras/es:
Carlos Cifuentes Fernández
María Cristina Concha Wagenknecht
María Eliana Sandoval Díaz</v>
      </c>
      <c r="I279" s="124" t="str">
        <f>VLOOKUP(A279,BASE.!$A$1:$T$878,9,FALSE)</f>
        <v>1 año.</v>
      </c>
      <c r="J279" s="124" t="str">
        <f>VLOOKUP(A279,BASE.!$A$1:$T$878,10,FALSE)</f>
        <v>01 de julio de 2020.</v>
      </c>
      <c r="K279" s="124" t="str">
        <f>VLOOKUP(A279,BASE.!$A$1:$T$878,11,FALSE)</f>
        <v xml:space="preserve">Presidente 
Juan Eduardo Pary Mobarec, 
</v>
      </c>
      <c r="L279" s="124" t="str">
        <f>VLOOKUP(A279,BASE.!$A$1:$T$878,12,FALSE)</f>
        <v xml:space="preserve">Marina de Gaete Nº 755, comuna de Santiago, Región Metropolitana.
</v>
      </c>
      <c r="M279" s="124" t="str">
        <f>VLOOKUP(A279,BASE.!$A$1:$T$878,13,FALSE)</f>
        <v>XIII</v>
      </c>
      <c r="N279" s="124" t="str">
        <f>VLOOKUP(A279,BASE.!$A$1:$T$878,14,FALSE)</f>
        <v>Santiago</v>
      </c>
      <c r="O279" s="124" t="str">
        <f>VLOOKUP(A279,BASE.!$A$1:$T$878,15,FALSE)</f>
        <v>222150200 
+56971407762</v>
      </c>
      <c r="P279" s="124" t="str">
        <f>VLOOKUP(A279,BASE.!$A$1:$T$878,16,FALSE)</f>
        <v>Sitio Web: http://www.fundaciondem.cl
E-Mail: info@fundaciondem.cl admninistracioncentral@fundaciondem.cl</v>
      </c>
      <c r="Q279" s="185">
        <f>VLOOKUP(A279,BASE.!$A$1:$T$878,17,FALSE)</f>
        <v>0</v>
      </c>
      <c r="R279" s="124">
        <f>VLOOKUP(A279,BASE.!$A$1:$T$878,18,FALSE)</f>
        <v>93401</v>
      </c>
      <c r="S279" s="124" t="str">
        <f>VLOOKUP(A279,BASE.!$A$1:$T$878,19,FALSE)</f>
        <v>Se acompaña certificado financiero correspondiente al año 2019, aprobados por el Subdepartamento de Supervisión Financiera.</v>
      </c>
      <c r="T279" s="182">
        <f>VLOOKUP(A279,BASE.!$A$1:$T$878,20,FALSE)</f>
        <v>37970</v>
      </c>
      <c r="U279" s="124">
        <v>6470</v>
      </c>
      <c r="V279" s="181">
        <v>9138924</v>
      </c>
      <c r="W279" s="181">
        <v>18277848</v>
      </c>
      <c r="X279" s="183">
        <v>44255</v>
      </c>
      <c r="Y279" s="166" t="s">
        <v>7879</v>
      </c>
      <c r="Z279" s="166" t="s">
        <v>7880</v>
      </c>
      <c r="AA279" s="124" t="s">
        <v>7968</v>
      </c>
    </row>
    <row r="280" spans="1:27" x14ac:dyDescent="0.2">
      <c r="A280" s="124">
        <v>6470</v>
      </c>
      <c r="B280" s="124" t="s">
        <v>8304</v>
      </c>
      <c r="C280" s="185">
        <v>716316009</v>
      </c>
      <c r="D280" s="124" t="str">
        <f>VLOOKUP(A280,BASE.!$A$1:$T$878,4,FALSE)</f>
        <v>Fundación de Derecho Privado</v>
      </c>
      <c r="E280" s="124" t="str">
        <f>VLOOKUP(A280,BASE.!$A$1:$T$878,5,FALSE)</f>
        <v>Otorgada por Decreto Supremo Nº 1314, de 28 de diciembre de 1987, del Ministerio de Justicia.</v>
      </c>
      <c r="F280" s="124" t="str">
        <f>VLOOKUP(A280,BASE.!$A$1:$T$878,6,FALSE)</f>
        <v xml:space="preserve">Certificado de Vigencia, folio Nº 500339247039, emitido con fecha 06 de agosto de 2020, por el Servicio de Registro Civil e Identificación.
</v>
      </c>
      <c r="G280" s="124" t="str">
        <f>VLOOKUP(A280,BASE.!$A$1:$T$878,7,FALSE)</f>
        <v xml:space="preserve">Promover a través de la iniciativa privada, la defensa ecológica del menor de edad, principalmente en relación a los valores, conocimientos, aprendizaje, bienestar, seguridad, dignidad, justicia, equidad y espiritualidad. </v>
      </c>
      <c r="H280" s="124" t="str">
        <f>VLOOKUP(A280,BASE.!$A$1:$T$878,8,FALSE)</f>
        <v>Presidente:   
Juan Eduardo Parry Mobarec
Vicepresidente:
Daniela Yáñez Meneses
Tesorero:
Rodrigo Sepúlveda Prado
Secretaria:
Alicia Ibarra Medina,
Directoras/es:
Carlos Cifuentes Fernández
María Cristina Concha Wagenknecht
María Eliana Sandoval Díaz</v>
      </c>
      <c r="I280" s="124" t="str">
        <f>VLOOKUP(A280,BASE.!$A$1:$T$878,9,FALSE)</f>
        <v>1 año.</v>
      </c>
      <c r="J280" s="124" t="str">
        <f>VLOOKUP(A280,BASE.!$A$1:$T$878,10,FALSE)</f>
        <v>01 de julio de 2020.</v>
      </c>
      <c r="K280" s="124" t="str">
        <f>VLOOKUP(A280,BASE.!$A$1:$T$878,11,FALSE)</f>
        <v xml:space="preserve">Presidente 
Juan Eduardo Pary Mobarec, 
</v>
      </c>
      <c r="L280" s="124" t="str">
        <f>VLOOKUP(A280,BASE.!$A$1:$T$878,12,FALSE)</f>
        <v xml:space="preserve">Marina de Gaete Nº 755, comuna de Santiago, Región Metropolitana.
</v>
      </c>
      <c r="M280" s="124" t="str">
        <f>VLOOKUP(A280,BASE.!$A$1:$T$878,13,FALSE)</f>
        <v>XIII</v>
      </c>
      <c r="N280" s="124" t="str">
        <f>VLOOKUP(A280,BASE.!$A$1:$T$878,14,FALSE)</f>
        <v>Santiago</v>
      </c>
      <c r="O280" s="124" t="str">
        <f>VLOOKUP(A280,BASE.!$A$1:$T$878,15,FALSE)</f>
        <v>222150200 
+56971407762</v>
      </c>
      <c r="P280" s="124" t="str">
        <f>VLOOKUP(A280,BASE.!$A$1:$T$878,16,FALSE)</f>
        <v>Sitio Web: http://www.fundaciondem.cl
E-Mail: info@fundaciondem.cl admninistracioncentral@fundaciondem.cl</v>
      </c>
      <c r="Q280" s="185">
        <f>VLOOKUP(A280,BASE.!$A$1:$T$878,17,FALSE)</f>
        <v>0</v>
      </c>
      <c r="R280" s="124">
        <f>VLOOKUP(A280,BASE.!$A$1:$T$878,18,FALSE)</f>
        <v>93401</v>
      </c>
      <c r="S280" s="124" t="str">
        <f>VLOOKUP(A280,BASE.!$A$1:$T$878,19,FALSE)</f>
        <v>Se acompaña certificado financiero correspondiente al año 2019, aprobados por el Subdepartamento de Supervisión Financiera.</v>
      </c>
      <c r="T280" s="182">
        <f>VLOOKUP(A280,BASE.!$A$1:$T$878,20,FALSE)</f>
        <v>37970</v>
      </c>
      <c r="U280" s="124">
        <v>6470</v>
      </c>
      <c r="V280" s="181">
        <v>68160284</v>
      </c>
      <c r="W280" s="181">
        <v>98675084</v>
      </c>
      <c r="X280" s="183">
        <v>44255</v>
      </c>
      <c r="Y280" s="166" t="s">
        <v>7879</v>
      </c>
      <c r="Z280" s="166" t="s">
        <v>7880</v>
      </c>
      <c r="AA280" s="124" t="s">
        <v>7969</v>
      </c>
    </row>
    <row r="281" spans="1:27" x14ac:dyDescent="0.2">
      <c r="A281" s="124">
        <v>6470</v>
      </c>
      <c r="B281" s="124" t="s">
        <v>8304</v>
      </c>
      <c r="C281" s="185">
        <v>716316009</v>
      </c>
      <c r="D281" s="124" t="str">
        <f>VLOOKUP(A281,BASE.!$A$1:$T$878,4,FALSE)</f>
        <v>Fundación de Derecho Privado</v>
      </c>
      <c r="E281" s="124" t="str">
        <f>VLOOKUP(A281,BASE.!$A$1:$T$878,5,FALSE)</f>
        <v>Otorgada por Decreto Supremo Nº 1314, de 28 de diciembre de 1987, del Ministerio de Justicia.</v>
      </c>
      <c r="F281" s="124" t="str">
        <f>VLOOKUP(A281,BASE.!$A$1:$T$878,6,FALSE)</f>
        <v xml:space="preserve">Certificado de Vigencia, folio Nº 500339247039, emitido con fecha 06 de agosto de 2020, por el Servicio de Registro Civil e Identificación.
</v>
      </c>
      <c r="G281" s="124" t="str">
        <f>VLOOKUP(A281,BASE.!$A$1:$T$878,7,FALSE)</f>
        <v xml:space="preserve">Promover a través de la iniciativa privada, la defensa ecológica del menor de edad, principalmente en relación a los valores, conocimientos, aprendizaje, bienestar, seguridad, dignidad, justicia, equidad y espiritualidad. </v>
      </c>
      <c r="H281" s="124" t="str">
        <f>VLOOKUP(A281,BASE.!$A$1:$T$878,8,FALSE)</f>
        <v>Presidente:   
Juan Eduardo Parry Mobarec
Vicepresidente:
Daniela Yáñez Meneses
Tesorero:
Rodrigo Sepúlveda Prado
Secretaria:
Alicia Ibarra Medina,
Directoras/es:
Carlos Cifuentes Fernández
María Cristina Concha Wagenknecht
María Eliana Sandoval Díaz</v>
      </c>
      <c r="I281" s="124" t="str">
        <f>VLOOKUP(A281,BASE.!$A$1:$T$878,9,FALSE)</f>
        <v>1 año.</v>
      </c>
      <c r="J281" s="124" t="str">
        <f>VLOOKUP(A281,BASE.!$A$1:$T$878,10,FALSE)</f>
        <v>01 de julio de 2020.</v>
      </c>
      <c r="K281" s="124" t="str">
        <f>VLOOKUP(A281,BASE.!$A$1:$T$878,11,FALSE)</f>
        <v xml:space="preserve">Presidente 
Juan Eduardo Pary Mobarec, 
</v>
      </c>
      <c r="L281" s="124" t="str">
        <f>VLOOKUP(A281,BASE.!$A$1:$T$878,12,FALSE)</f>
        <v xml:space="preserve">Marina de Gaete Nº 755, comuna de Santiago, Región Metropolitana.
</v>
      </c>
      <c r="M281" s="124" t="str">
        <f>VLOOKUP(A281,BASE.!$A$1:$T$878,13,FALSE)</f>
        <v>XIII</v>
      </c>
      <c r="N281" s="124" t="str">
        <f>VLOOKUP(A281,BASE.!$A$1:$T$878,14,FALSE)</f>
        <v>Santiago</v>
      </c>
      <c r="O281" s="124" t="str">
        <f>VLOOKUP(A281,BASE.!$A$1:$T$878,15,FALSE)</f>
        <v>222150200 
+56971407762</v>
      </c>
      <c r="P281" s="124" t="str">
        <f>VLOOKUP(A281,BASE.!$A$1:$T$878,16,FALSE)</f>
        <v>Sitio Web: http://www.fundaciondem.cl
E-Mail: info@fundaciondem.cl admninistracioncentral@fundaciondem.cl</v>
      </c>
      <c r="Q281" s="185">
        <f>VLOOKUP(A281,BASE.!$A$1:$T$878,17,FALSE)</f>
        <v>0</v>
      </c>
      <c r="R281" s="124">
        <f>VLOOKUP(A281,BASE.!$A$1:$T$878,18,FALSE)</f>
        <v>93401</v>
      </c>
      <c r="S281" s="124" t="str">
        <f>VLOOKUP(A281,BASE.!$A$1:$T$878,19,FALSE)</f>
        <v>Se acompaña certificado financiero correspondiente al año 2019, aprobados por el Subdepartamento de Supervisión Financiera.</v>
      </c>
      <c r="T281" s="182">
        <f>VLOOKUP(A281,BASE.!$A$1:$T$878,20,FALSE)</f>
        <v>37970</v>
      </c>
      <c r="U281" s="124">
        <v>6470</v>
      </c>
      <c r="V281" s="181">
        <v>21577584</v>
      </c>
      <c r="W281" s="181">
        <v>21577584</v>
      </c>
      <c r="X281" s="183">
        <v>44255</v>
      </c>
      <c r="Y281" s="166" t="s">
        <v>7879</v>
      </c>
      <c r="Z281" s="166" t="s">
        <v>7880</v>
      </c>
      <c r="AA281" s="124" t="s">
        <v>7934</v>
      </c>
    </row>
    <row r="282" spans="1:27" x14ac:dyDescent="0.2">
      <c r="A282" s="124">
        <v>6470</v>
      </c>
      <c r="B282" s="124" t="s">
        <v>8304</v>
      </c>
      <c r="C282" s="185">
        <v>716316009</v>
      </c>
      <c r="D282" s="124" t="str">
        <f>VLOOKUP(A282,BASE.!$A$1:$T$878,4,FALSE)</f>
        <v>Fundación de Derecho Privado</v>
      </c>
      <c r="E282" s="124" t="str">
        <f>VLOOKUP(A282,BASE.!$A$1:$T$878,5,FALSE)</f>
        <v>Otorgada por Decreto Supremo Nº 1314, de 28 de diciembre de 1987, del Ministerio de Justicia.</v>
      </c>
      <c r="F282" s="124" t="str">
        <f>VLOOKUP(A282,BASE.!$A$1:$T$878,6,FALSE)</f>
        <v xml:space="preserve">Certificado de Vigencia, folio Nº 500339247039, emitido con fecha 06 de agosto de 2020, por el Servicio de Registro Civil e Identificación.
</v>
      </c>
      <c r="G282" s="124" t="str">
        <f>VLOOKUP(A282,BASE.!$A$1:$T$878,7,FALSE)</f>
        <v xml:space="preserve">Promover a través de la iniciativa privada, la defensa ecológica del menor de edad, principalmente en relación a los valores, conocimientos, aprendizaje, bienestar, seguridad, dignidad, justicia, equidad y espiritualidad. </v>
      </c>
      <c r="H282" s="124" t="str">
        <f>VLOOKUP(A282,BASE.!$A$1:$T$878,8,FALSE)</f>
        <v>Presidente:   
Juan Eduardo Parry Mobarec
Vicepresidente:
Daniela Yáñez Meneses
Tesorero:
Rodrigo Sepúlveda Prado
Secretaria:
Alicia Ibarra Medina,
Directoras/es:
Carlos Cifuentes Fernández
María Cristina Concha Wagenknecht
María Eliana Sandoval Díaz</v>
      </c>
      <c r="I282" s="124" t="str">
        <f>VLOOKUP(A282,BASE.!$A$1:$T$878,9,FALSE)</f>
        <v>1 año.</v>
      </c>
      <c r="J282" s="124" t="str">
        <f>VLOOKUP(A282,BASE.!$A$1:$T$878,10,FALSE)</f>
        <v>01 de julio de 2020.</v>
      </c>
      <c r="K282" s="124" t="str">
        <f>VLOOKUP(A282,BASE.!$A$1:$T$878,11,FALSE)</f>
        <v xml:space="preserve">Presidente 
Juan Eduardo Pary Mobarec, 
</v>
      </c>
      <c r="L282" s="124" t="str">
        <f>VLOOKUP(A282,BASE.!$A$1:$T$878,12,FALSE)</f>
        <v xml:space="preserve">Marina de Gaete Nº 755, comuna de Santiago, Región Metropolitana.
</v>
      </c>
      <c r="M282" s="124" t="str">
        <f>VLOOKUP(A282,BASE.!$A$1:$T$878,13,FALSE)</f>
        <v>XIII</v>
      </c>
      <c r="N282" s="124" t="str">
        <f>VLOOKUP(A282,BASE.!$A$1:$T$878,14,FALSE)</f>
        <v>Santiago</v>
      </c>
      <c r="O282" s="124" t="str">
        <f>VLOOKUP(A282,BASE.!$A$1:$T$878,15,FALSE)</f>
        <v>222150200 
+56971407762</v>
      </c>
      <c r="P282" s="124" t="str">
        <f>VLOOKUP(A282,BASE.!$A$1:$T$878,16,FALSE)</f>
        <v>Sitio Web: http://www.fundaciondem.cl
E-Mail: info@fundaciondem.cl admninistracioncentral@fundaciondem.cl</v>
      </c>
      <c r="Q282" s="185">
        <f>VLOOKUP(A282,BASE.!$A$1:$T$878,17,FALSE)</f>
        <v>0</v>
      </c>
      <c r="R282" s="124">
        <f>VLOOKUP(A282,BASE.!$A$1:$T$878,18,FALSE)</f>
        <v>93401</v>
      </c>
      <c r="S282" s="124" t="str">
        <f>VLOOKUP(A282,BASE.!$A$1:$T$878,19,FALSE)</f>
        <v>Se acompaña certificado financiero correspondiente al año 2019, aprobados por el Subdepartamento de Supervisión Financiera.</v>
      </c>
      <c r="T282" s="182">
        <f>VLOOKUP(A282,BASE.!$A$1:$T$878,20,FALSE)</f>
        <v>37970</v>
      </c>
      <c r="U282" s="124">
        <v>6470</v>
      </c>
      <c r="V282" s="181">
        <v>8009235</v>
      </c>
      <c r="W282" s="181">
        <v>16018470</v>
      </c>
      <c r="X282" s="183">
        <v>44255</v>
      </c>
      <c r="Y282" s="166" t="s">
        <v>7879</v>
      </c>
      <c r="Z282" s="166" t="s">
        <v>7880</v>
      </c>
      <c r="AA282" s="124" t="s">
        <v>7935</v>
      </c>
    </row>
    <row r="283" spans="1:27" x14ac:dyDescent="0.2">
      <c r="A283" s="124">
        <v>6470</v>
      </c>
      <c r="B283" s="124" t="s">
        <v>8304</v>
      </c>
      <c r="C283" s="185">
        <v>716316009</v>
      </c>
      <c r="D283" s="124" t="str">
        <f>VLOOKUP(A283,BASE.!$A$1:$T$878,4,FALSE)</f>
        <v>Fundación de Derecho Privado</v>
      </c>
      <c r="E283" s="124" t="str">
        <f>VLOOKUP(A283,BASE.!$A$1:$T$878,5,FALSE)</f>
        <v>Otorgada por Decreto Supremo Nº 1314, de 28 de diciembre de 1987, del Ministerio de Justicia.</v>
      </c>
      <c r="F283" s="124" t="str">
        <f>VLOOKUP(A283,BASE.!$A$1:$T$878,6,FALSE)</f>
        <v xml:space="preserve">Certificado de Vigencia, folio Nº 500339247039, emitido con fecha 06 de agosto de 2020, por el Servicio de Registro Civil e Identificación.
</v>
      </c>
      <c r="G283" s="124" t="str">
        <f>VLOOKUP(A283,BASE.!$A$1:$T$878,7,FALSE)</f>
        <v xml:space="preserve">Promover a través de la iniciativa privada, la defensa ecológica del menor de edad, principalmente en relación a los valores, conocimientos, aprendizaje, bienestar, seguridad, dignidad, justicia, equidad y espiritualidad. </v>
      </c>
      <c r="H283" s="124" t="str">
        <f>VLOOKUP(A283,BASE.!$A$1:$T$878,8,FALSE)</f>
        <v>Presidente:   
Juan Eduardo Parry Mobarec
Vicepresidente:
Daniela Yáñez Meneses
Tesorero:
Rodrigo Sepúlveda Prado
Secretaria:
Alicia Ibarra Medina,
Directoras/es:
Carlos Cifuentes Fernández
María Cristina Concha Wagenknecht
María Eliana Sandoval Díaz</v>
      </c>
      <c r="I283" s="124" t="str">
        <f>VLOOKUP(A283,BASE.!$A$1:$T$878,9,FALSE)</f>
        <v>1 año.</v>
      </c>
      <c r="J283" s="124" t="str">
        <f>VLOOKUP(A283,BASE.!$A$1:$T$878,10,FALSE)</f>
        <v>01 de julio de 2020.</v>
      </c>
      <c r="K283" s="124" t="str">
        <f>VLOOKUP(A283,BASE.!$A$1:$T$878,11,FALSE)</f>
        <v xml:space="preserve">Presidente 
Juan Eduardo Pary Mobarec, 
</v>
      </c>
      <c r="L283" s="124" t="str">
        <f>VLOOKUP(A283,BASE.!$A$1:$T$878,12,FALSE)</f>
        <v xml:space="preserve">Marina de Gaete Nº 755, comuna de Santiago, Región Metropolitana.
</v>
      </c>
      <c r="M283" s="124" t="str">
        <f>VLOOKUP(A283,BASE.!$A$1:$T$878,13,FALSE)</f>
        <v>XIII</v>
      </c>
      <c r="N283" s="124" t="str">
        <f>VLOOKUP(A283,BASE.!$A$1:$T$878,14,FALSE)</f>
        <v>Santiago</v>
      </c>
      <c r="O283" s="124" t="str">
        <f>VLOOKUP(A283,BASE.!$A$1:$T$878,15,FALSE)</f>
        <v>222150200 
+56971407762</v>
      </c>
      <c r="P283" s="124" t="str">
        <f>VLOOKUP(A283,BASE.!$A$1:$T$878,16,FALSE)</f>
        <v>Sitio Web: http://www.fundaciondem.cl
E-Mail: info@fundaciondem.cl admninistracioncentral@fundaciondem.cl</v>
      </c>
      <c r="Q283" s="185">
        <f>VLOOKUP(A283,BASE.!$A$1:$T$878,17,FALSE)</f>
        <v>0</v>
      </c>
      <c r="R283" s="124">
        <f>VLOOKUP(A283,BASE.!$A$1:$T$878,18,FALSE)</f>
        <v>93401</v>
      </c>
      <c r="S283" s="124" t="str">
        <f>VLOOKUP(A283,BASE.!$A$1:$T$878,19,FALSE)</f>
        <v>Se acompaña certificado financiero correspondiente al año 2019, aprobados por el Subdepartamento de Supervisión Financiera.</v>
      </c>
      <c r="T283" s="182">
        <f>VLOOKUP(A283,BASE.!$A$1:$T$878,20,FALSE)</f>
        <v>37970</v>
      </c>
      <c r="U283" s="124">
        <v>6470</v>
      </c>
      <c r="V283" s="181">
        <v>10100916</v>
      </c>
      <c r="W283" s="181">
        <v>19720836</v>
      </c>
      <c r="X283" s="183">
        <v>44255</v>
      </c>
      <c r="Y283" s="166" t="s">
        <v>7879</v>
      </c>
      <c r="Z283" s="166" t="s">
        <v>7880</v>
      </c>
      <c r="AA283" s="124" t="s">
        <v>7982</v>
      </c>
    </row>
    <row r="284" spans="1:27" x14ac:dyDescent="0.2">
      <c r="A284" s="124">
        <v>6470</v>
      </c>
      <c r="B284" s="124" t="s">
        <v>8304</v>
      </c>
      <c r="C284" s="185">
        <v>716316009</v>
      </c>
      <c r="D284" s="124" t="str">
        <f>VLOOKUP(A284,BASE.!$A$1:$T$878,4,FALSE)</f>
        <v>Fundación de Derecho Privado</v>
      </c>
      <c r="E284" s="124" t="str">
        <f>VLOOKUP(A284,BASE.!$A$1:$T$878,5,FALSE)</f>
        <v>Otorgada por Decreto Supremo Nº 1314, de 28 de diciembre de 1987, del Ministerio de Justicia.</v>
      </c>
      <c r="F284" s="124" t="str">
        <f>VLOOKUP(A284,BASE.!$A$1:$T$878,6,FALSE)</f>
        <v xml:space="preserve">Certificado de Vigencia, folio Nº 500339247039, emitido con fecha 06 de agosto de 2020, por el Servicio de Registro Civil e Identificación.
</v>
      </c>
      <c r="G284" s="124" t="str">
        <f>VLOOKUP(A284,BASE.!$A$1:$T$878,7,FALSE)</f>
        <v xml:space="preserve">Promover a través de la iniciativa privada, la defensa ecológica del menor de edad, principalmente en relación a los valores, conocimientos, aprendizaje, bienestar, seguridad, dignidad, justicia, equidad y espiritualidad. </v>
      </c>
      <c r="H284" s="124" t="str">
        <f>VLOOKUP(A284,BASE.!$A$1:$T$878,8,FALSE)</f>
        <v>Presidente:   
Juan Eduardo Parry Mobarec
Vicepresidente:
Daniela Yáñez Meneses
Tesorero:
Rodrigo Sepúlveda Prado
Secretaria:
Alicia Ibarra Medina,
Directoras/es:
Carlos Cifuentes Fernández
María Cristina Concha Wagenknecht
María Eliana Sandoval Díaz</v>
      </c>
      <c r="I284" s="124" t="str">
        <f>VLOOKUP(A284,BASE.!$A$1:$T$878,9,FALSE)</f>
        <v>1 año.</v>
      </c>
      <c r="J284" s="124" t="str">
        <f>VLOOKUP(A284,BASE.!$A$1:$T$878,10,FALSE)</f>
        <v>01 de julio de 2020.</v>
      </c>
      <c r="K284" s="124" t="str">
        <f>VLOOKUP(A284,BASE.!$A$1:$T$878,11,FALSE)</f>
        <v xml:space="preserve">Presidente 
Juan Eduardo Pary Mobarec, 
</v>
      </c>
      <c r="L284" s="124" t="str">
        <f>VLOOKUP(A284,BASE.!$A$1:$T$878,12,FALSE)</f>
        <v xml:space="preserve">Marina de Gaete Nº 755, comuna de Santiago, Región Metropolitana.
</v>
      </c>
      <c r="M284" s="124" t="str">
        <f>VLOOKUP(A284,BASE.!$A$1:$T$878,13,FALSE)</f>
        <v>XIII</v>
      </c>
      <c r="N284" s="124" t="str">
        <f>VLOOKUP(A284,BASE.!$A$1:$T$878,14,FALSE)</f>
        <v>Santiago</v>
      </c>
      <c r="O284" s="124" t="str">
        <f>VLOOKUP(A284,BASE.!$A$1:$T$878,15,FALSE)</f>
        <v>222150200 
+56971407762</v>
      </c>
      <c r="P284" s="124" t="str">
        <f>VLOOKUP(A284,BASE.!$A$1:$T$878,16,FALSE)</f>
        <v>Sitio Web: http://www.fundaciondem.cl
E-Mail: info@fundaciondem.cl admninistracioncentral@fundaciondem.cl</v>
      </c>
      <c r="Q284" s="185">
        <f>VLOOKUP(A284,BASE.!$A$1:$T$878,17,FALSE)</f>
        <v>0</v>
      </c>
      <c r="R284" s="124">
        <f>VLOOKUP(A284,BASE.!$A$1:$T$878,18,FALSE)</f>
        <v>93401</v>
      </c>
      <c r="S284" s="124" t="str">
        <f>VLOOKUP(A284,BASE.!$A$1:$T$878,19,FALSE)</f>
        <v>Se acompaña certificado financiero correspondiente al año 2019, aprobados por el Subdepartamento de Supervisión Financiera.</v>
      </c>
      <c r="T284" s="182">
        <f>VLOOKUP(A284,BASE.!$A$1:$T$878,20,FALSE)</f>
        <v>37970</v>
      </c>
      <c r="U284" s="124">
        <v>6470</v>
      </c>
      <c r="V284" s="181">
        <v>12024900</v>
      </c>
      <c r="W284" s="181">
        <v>24049800</v>
      </c>
      <c r="X284" s="183">
        <v>44255</v>
      </c>
      <c r="Y284" s="166" t="s">
        <v>7879</v>
      </c>
      <c r="Z284" s="166" t="s">
        <v>7880</v>
      </c>
      <c r="AA284" s="124" t="s">
        <v>7989</v>
      </c>
    </row>
    <row r="285" spans="1:27" x14ac:dyDescent="0.2">
      <c r="A285" s="124">
        <v>6470</v>
      </c>
      <c r="B285" s="124" t="s">
        <v>8304</v>
      </c>
      <c r="C285" s="185">
        <v>716316009</v>
      </c>
      <c r="D285" s="124" t="str">
        <f>VLOOKUP(A285,BASE.!$A$1:$T$878,4,FALSE)</f>
        <v>Fundación de Derecho Privado</v>
      </c>
      <c r="E285" s="124" t="str">
        <f>VLOOKUP(A285,BASE.!$A$1:$T$878,5,FALSE)</f>
        <v>Otorgada por Decreto Supremo Nº 1314, de 28 de diciembre de 1987, del Ministerio de Justicia.</v>
      </c>
      <c r="F285" s="124" t="str">
        <f>VLOOKUP(A285,BASE.!$A$1:$T$878,6,FALSE)</f>
        <v xml:space="preserve">Certificado de Vigencia, folio Nº 500339247039, emitido con fecha 06 de agosto de 2020, por el Servicio de Registro Civil e Identificación.
</v>
      </c>
      <c r="G285" s="124" t="str">
        <f>VLOOKUP(A285,BASE.!$A$1:$T$878,7,FALSE)</f>
        <v xml:space="preserve">Promover a través de la iniciativa privada, la defensa ecológica del menor de edad, principalmente en relación a los valores, conocimientos, aprendizaje, bienestar, seguridad, dignidad, justicia, equidad y espiritualidad. </v>
      </c>
      <c r="H285" s="124" t="str">
        <f>VLOOKUP(A285,BASE.!$A$1:$T$878,8,FALSE)</f>
        <v>Presidente:   
Juan Eduardo Parry Mobarec
Vicepresidente:
Daniela Yáñez Meneses
Tesorero:
Rodrigo Sepúlveda Prado
Secretaria:
Alicia Ibarra Medina,
Directoras/es:
Carlos Cifuentes Fernández
María Cristina Concha Wagenknecht
María Eliana Sandoval Díaz</v>
      </c>
      <c r="I285" s="124" t="str">
        <f>VLOOKUP(A285,BASE.!$A$1:$T$878,9,FALSE)</f>
        <v>1 año.</v>
      </c>
      <c r="J285" s="124" t="str">
        <f>VLOOKUP(A285,BASE.!$A$1:$T$878,10,FALSE)</f>
        <v>01 de julio de 2020.</v>
      </c>
      <c r="K285" s="124" t="str">
        <f>VLOOKUP(A285,BASE.!$A$1:$T$878,11,FALSE)</f>
        <v xml:space="preserve">Presidente 
Juan Eduardo Pary Mobarec, 
</v>
      </c>
      <c r="L285" s="124" t="str">
        <f>VLOOKUP(A285,BASE.!$A$1:$T$878,12,FALSE)</f>
        <v xml:space="preserve">Marina de Gaete Nº 755, comuna de Santiago, Región Metropolitana.
</v>
      </c>
      <c r="M285" s="124" t="str">
        <f>VLOOKUP(A285,BASE.!$A$1:$T$878,13,FALSE)</f>
        <v>XIII</v>
      </c>
      <c r="N285" s="124" t="str">
        <f>VLOOKUP(A285,BASE.!$A$1:$T$878,14,FALSE)</f>
        <v>Santiago</v>
      </c>
      <c r="O285" s="124" t="str">
        <f>VLOOKUP(A285,BASE.!$A$1:$T$878,15,FALSE)</f>
        <v>222150200 
+56971407762</v>
      </c>
      <c r="P285" s="124" t="str">
        <f>VLOOKUP(A285,BASE.!$A$1:$T$878,16,FALSE)</f>
        <v>Sitio Web: http://www.fundaciondem.cl
E-Mail: info@fundaciondem.cl admninistracioncentral@fundaciondem.cl</v>
      </c>
      <c r="Q285" s="185">
        <f>VLOOKUP(A285,BASE.!$A$1:$T$878,17,FALSE)</f>
        <v>0</v>
      </c>
      <c r="R285" s="124">
        <f>VLOOKUP(A285,BASE.!$A$1:$T$878,18,FALSE)</f>
        <v>93401</v>
      </c>
      <c r="S285" s="124" t="str">
        <f>VLOOKUP(A285,BASE.!$A$1:$T$878,19,FALSE)</f>
        <v>Se acompaña certificado financiero correspondiente al año 2019, aprobados por el Subdepartamento de Supervisión Financiera.</v>
      </c>
      <c r="T285" s="182">
        <f>VLOOKUP(A285,BASE.!$A$1:$T$878,20,FALSE)</f>
        <v>37970</v>
      </c>
      <c r="U285" s="124">
        <v>6470</v>
      </c>
      <c r="V285" s="181">
        <v>0</v>
      </c>
      <c r="W285" s="181">
        <v>25972488</v>
      </c>
      <c r="X285" s="183">
        <v>44255</v>
      </c>
      <c r="Y285" s="166" t="s">
        <v>7879</v>
      </c>
      <c r="Z285" s="166" t="s">
        <v>7880</v>
      </c>
      <c r="AA285" s="124" t="s">
        <v>7936</v>
      </c>
    </row>
    <row r="286" spans="1:27" x14ac:dyDescent="0.2">
      <c r="A286" s="124">
        <v>6470</v>
      </c>
      <c r="B286" s="124" t="s">
        <v>8304</v>
      </c>
      <c r="C286" s="185">
        <v>716316009</v>
      </c>
      <c r="D286" s="124" t="str">
        <f>VLOOKUP(A286,BASE.!$A$1:$T$878,4,FALSE)</f>
        <v>Fundación de Derecho Privado</v>
      </c>
      <c r="E286" s="124" t="str">
        <f>VLOOKUP(A286,BASE.!$A$1:$T$878,5,FALSE)</f>
        <v>Otorgada por Decreto Supremo Nº 1314, de 28 de diciembre de 1987, del Ministerio de Justicia.</v>
      </c>
      <c r="F286" s="124" t="str">
        <f>VLOOKUP(A286,BASE.!$A$1:$T$878,6,FALSE)</f>
        <v xml:space="preserve">Certificado de Vigencia, folio Nº 500339247039, emitido con fecha 06 de agosto de 2020, por el Servicio de Registro Civil e Identificación.
</v>
      </c>
      <c r="G286" s="124" t="str">
        <f>VLOOKUP(A286,BASE.!$A$1:$T$878,7,FALSE)</f>
        <v xml:space="preserve">Promover a través de la iniciativa privada, la defensa ecológica del menor de edad, principalmente en relación a los valores, conocimientos, aprendizaje, bienestar, seguridad, dignidad, justicia, equidad y espiritualidad. </v>
      </c>
      <c r="H286" s="124" t="str">
        <f>VLOOKUP(A286,BASE.!$A$1:$T$878,8,FALSE)</f>
        <v>Presidente:   
Juan Eduardo Parry Mobarec
Vicepresidente:
Daniela Yáñez Meneses
Tesorero:
Rodrigo Sepúlveda Prado
Secretaria:
Alicia Ibarra Medina,
Directoras/es:
Carlos Cifuentes Fernández
María Cristina Concha Wagenknecht
María Eliana Sandoval Díaz</v>
      </c>
      <c r="I286" s="124" t="str">
        <f>VLOOKUP(A286,BASE.!$A$1:$T$878,9,FALSE)</f>
        <v>1 año.</v>
      </c>
      <c r="J286" s="124" t="str">
        <f>VLOOKUP(A286,BASE.!$A$1:$T$878,10,FALSE)</f>
        <v>01 de julio de 2020.</v>
      </c>
      <c r="K286" s="124" t="str">
        <f>VLOOKUP(A286,BASE.!$A$1:$T$878,11,FALSE)</f>
        <v xml:space="preserve">Presidente 
Juan Eduardo Pary Mobarec, 
</v>
      </c>
      <c r="L286" s="124" t="str">
        <f>VLOOKUP(A286,BASE.!$A$1:$T$878,12,FALSE)</f>
        <v xml:space="preserve">Marina de Gaete Nº 755, comuna de Santiago, Región Metropolitana.
</v>
      </c>
      <c r="M286" s="124" t="str">
        <f>VLOOKUP(A286,BASE.!$A$1:$T$878,13,FALSE)</f>
        <v>XIII</v>
      </c>
      <c r="N286" s="124" t="str">
        <f>VLOOKUP(A286,BASE.!$A$1:$T$878,14,FALSE)</f>
        <v>Santiago</v>
      </c>
      <c r="O286" s="124" t="str">
        <f>VLOOKUP(A286,BASE.!$A$1:$T$878,15,FALSE)</f>
        <v>222150200 
+56971407762</v>
      </c>
      <c r="P286" s="124" t="str">
        <f>VLOOKUP(A286,BASE.!$A$1:$T$878,16,FALSE)</f>
        <v>Sitio Web: http://www.fundaciondem.cl
E-Mail: info@fundaciondem.cl admninistracioncentral@fundaciondem.cl</v>
      </c>
      <c r="Q286" s="185">
        <f>VLOOKUP(A286,BASE.!$A$1:$T$878,17,FALSE)</f>
        <v>0</v>
      </c>
      <c r="R286" s="124">
        <f>VLOOKUP(A286,BASE.!$A$1:$T$878,18,FALSE)</f>
        <v>93401</v>
      </c>
      <c r="S286" s="124" t="str">
        <f>VLOOKUP(A286,BASE.!$A$1:$T$878,19,FALSE)</f>
        <v>Se acompaña certificado financiero correspondiente al año 2019, aprobados por el Subdepartamento de Supervisión Financiera.</v>
      </c>
      <c r="T286" s="182">
        <f>VLOOKUP(A286,BASE.!$A$1:$T$878,20,FALSE)</f>
        <v>37970</v>
      </c>
      <c r="U286" s="124">
        <v>6470</v>
      </c>
      <c r="V286" s="181">
        <v>41042406</v>
      </c>
      <c r="W286" s="181">
        <v>70432296</v>
      </c>
      <c r="X286" s="183">
        <v>44255</v>
      </c>
      <c r="Y286" s="166" t="s">
        <v>7879</v>
      </c>
      <c r="Z286" s="166" t="s">
        <v>7880</v>
      </c>
      <c r="AA286" s="124" t="s">
        <v>7937</v>
      </c>
    </row>
    <row r="287" spans="1:27" x14ac:dyDescent="0.2">
      <c r="A287" s="124">
        <v>6470</v>
      </c>
      <c r="B287" s="124" t="s">
        <v>8304</v>
      </c>
      <c r="C287" s="185">
        <v>716316009</v>
      </c>
      <c r="D287" s="124" t="str">
        <f>VLOOKUP(A287,BASE.!$A$1:$T$878,4,FALSE)</f>
        <v>Fundación de Derecho Privado</v>
      </c>
      <c r="E287" s="124" t="str">
        <f>VLOOKUP(A287,BASE.!$A$1:$T$878,5,FALSE)</f>
        <v>Otorgada por Decreto Supremo Nº 1314, de 28 de diciembre de 1987, del Ministerio de Justicia.</v>
      </c>
      <c r="F287" s="124" t="str">
        <f>VLOOKUP(A287,BASE.!$A$1:$T$878,6,FALSE)</f>
        <v xml:space="preserve">Certificado de Vigencia, folio Nº 500339247039, emitido con fecha 06 de agosto de 2020, por el Servicio de Registro Civil e Identificación.
</v>
      </c>
      <c r="G287" s="124" t="str">
        <f>VLOOKUP(A287,BASE.!$A$1:$T$878,7,FALSE)</f>
        <v xml:space="preserve">Promover a través de la iniciativa privada, la defensa ecológica del menor de edad, principalmente en relación a los valores, conocimientos, aprendizaje, bienestar, seguridad, dignidad, justicia, equidad y espiritualidad. </v>
      </c>
      <c r="H287" s="124" t="str">
        <f>VLOOKUP(A287,BASE.!$A$1:$T$878,8,FALSE)</f>
        <v>Presidente:   
Juan Eduardo Parry Mobarec
Vicepresidente:
Daniela Yáñez Meneses
Tesorero:
Rodrigo Sepúlveda Prado
Secretaria:
Alicia Ibarra Medina,
Directoras/es:
Carlos Cifuentes Fernández
María Cristina Concha Wagenknecht
María Eliana Sandoval Díaz</v>
      </c>
      <c r="I287" s="124" t="str">
        <f>VLOOKUP(A287,BASE.!$A$1:$T$878,9,FALSE)</f>
        <v>1 año.</v>
      </c>
      <c r="J287" s="124" t="str">
        <f>VLOOKUP(A287,BASE.!$A$1:$T$878,10,FALSE)</f>
        <v>01 de julio de 2020.</v>
      </c>
      <c r="K287" s="124" t="str">
        <f>VLOOKUP(A287,BASE.!$A$1:$T$878,11,FALSE)</f>
        <v xml:space="preserve">Presidente 
Juan Eduardo Pary Mobarec, 
</v>
      </c>
      <c r="L287" s="124" t="str">
        <f>VLOOKUP(A287,BASE.!$A$1:$T$878,12,FALSE)</f>
        <v xml:space="preserve">Marina de Gaete Nº 755, comuna de Santiago, Región Metropolitana.
</v>
      </c>
      <c r="M287" s="124" t="str">
        <f>VLOOKUP(A287,BASE.!$A$1:$T$878,13,FALSE)</f>
        <v>XIII</v>
      </c>
      <c r="N287" s="124" t="str">
        <f>VLOOKUP(A287,BASE.!$A$1:$T$878,14,FALSE)</f>
        <v>Santiago</v>
      </c>
      <c r="O287" s="124" t="str">
        <f>VLOOKUP(A287,BASE.!$A$1:$T$878,15,FALSE)</f>
        <v>222150200 
+56971407762</v>
      </c>
      <c r="P287" s="124" t="str">
        <f>VLOOKUP(A287,BASE.!$A$1:$T$878,16,FALSE)</f>
        <v>Sitio Web: http://www.fundaciondem.cl
E-Mail: info@fundaciondem.cl admninistracioncentral@fundaciondem.cl</v>
      </c>
      <c r="Q287" s="185">
        <f>VLOOKUP(A287,BASE.!$A$1:$T$878,17,FALSE)</f>
        <v>0</v>
      </c>
      <c r="R287" s="124">
        <f>VLOOKUP(A287,BASE.!$A$1:$T$878,18,FALSE)</f>
        <v>93401</v>
      </c>
      <c r="S287" s="124" t="str">
        <f>VLOOKUP(A287,BASE.!$A$1:$T$878,19,FALSE)</f>
        <v>Se acompaña certificado financiero correspondiente al año 2019, aprobados por el Subdepartamento de Supervisión Financiera.</v>
      </c>
      <c r="T287" s="182">
        <f>VLOOKUP(A287,BASE.!$A$1:$T$878,20,FALSE)</f>
        <v>37970</v>
      </c>
      <c r="U287" s="124">
        <v>6470</v>
      </c>
      <c r="V287" s="181">
        <v>27416772</v>
      </c>
      <c r="W287" s="181">
        <v>86650622</v>
      </c>
      <c r="X287" s="183">
        <v>44255</v>
      </c>
      <c r="Y287" s="166" t="s">
        <v>7879</v>
      </c>
      <c r="Z287" s="166" t="s">
        <v>7880</v>
      </c>
      <c r="AA287" s="124" t="s">
        <v>7906</v>
      </c>
    </row>
    <row r="288" spans="1:27" x14ac:dyDescent="0.2">
      <c r="A288" s="124">
        <v>6470</v>
      </c>
      <c r="B288" s="124" t="s">
        <v>8304</v>
      </c>
      <c r="C288" s="185">
        <v>716316009</v>
      </c>
      <c r="D288" s="124" t="str">
        <f>VLOOKUP(A288,BASE.!$A$1:$T$878,4,FALSE)</f>
        <v>Fundación de Derecho Privado</v>
      </c>
      <c r="E288" s="124" t="str">
        <f>VLOOKUP(A288,BASE.!$A$1:$T$878,5,FALSE)</f>
        <v>Otorgada por Decreto Supremo Nº 1314, de 28 de diciembre de 1987, del Ministerio de Justicia.</v>
      </c>
      <c r="F288" s="124" t="str">
        <f>VLOOKUP(A288,BASE.!$A$1:$T$878,6,FALSE)</f>
        <v xml:space="preserve">Certificado de Vigencia, folio Nº 500339247039, emitido con fecha 06 de agosto de 2020, por el Servicio de Registro Civil e Identificación.
</v>
      </c>
      <c r="G288" s="124" t="str">
        <f>VLOOKUP(A288,BASE.!$A$1:$T$878,7,FALSE)</f>
        <v xml:space="preserve">Promover a través de la iniciativa privada, la defensa ecológica del menor de edad, principalmente en relación a los valores, conocimientos, aprendizaje, bienestar, seguridad, dignidad, justicia, equidad y espiritualidad. </v>
      </c>
      <c r="H288" s="124" t="str">
        <f>VLOOKUP(A288,BASE.!$A$1:$T$878,8,FALSE)</f>
        <v>Presidente:   
Juan Eduardo Parry Mobarec
Vicepresidente:
Daniela Yáñez Meneses
Tesorero:
Rodrigo Sepúlveda Prado
Secretaria:
Alicia Ibarra Medina,
Directoras/es:
Carlos Cifuentes Fernández
María Cristina Concha Wagenknecht
María Eliana Sandoval Díaz</v>
      </c>
      <c r="I288" s="124" t="str">
        <f>VLOOKUP(A288,BASE.!$A$1:$T$878,9,FALSE)</f>
        <v>1 año.</v>
      </c>
      <c r="J288" s="124" t="str">
        <f>VLOOKUP(A288,BASE.!$A$1:$T$878,10,FALSE)</f>
        <v>01 de julio de 2020.</v>
      </c>
      <c r="K288" s="124" t="str">
        <f>VLOOKUP(A288,BASE.!$A$1:$T$878,11,FALSE)</f>
        <v xml:space="preserve">Presidente 
Juan Eduardo Pary Mobarec, 
</v>
      </c>
      <c r="L288" s="124" t="str">
        <f>VLOOKUP(A288,BASE.!$A$1:$T$878,12,FALSE)</f>
        <v xml:space="preserve">Marina de Gaete Nº 755, comuna de Santiago, Región Metropolitana.
</v>
      </c>
      <c r="M288" s="124" t="str">
        <f>VLOOKUP(A288,BASE.!$A$1:$T$878,13,FALSE)</f>
        <v>XIII</v>
      </c>
      <c r="N288" s="124" t="str">
        <f>VLOOKUP(A288,BASE.!$A$1:$T$878,14,FALSE)</f>
        <v>Santiago</v>
      </c>
      <c r="O288" s="124" t="str">
        <f>VLOOKUP(A288,BASE.!$A$1:$T$878,15,FALSE)</f>
        <v>222150200 
+56971407762</v>
      </c>
      <c r="P288" s="124" t="str">
        <f>VLOOKUP(A288,BASE.!$A$1:$T$878,16,FALSE)</f>
        <v>Sitio Web: http://www.fundaciondem.cl
E-Mail: info@fundaciondem.cl admninistracioncentral@fundaciondem.cl</v>
      </c>
      <c r="Q288" s="185">
        <f>VLOOKUP(A288,BASE.!$A$1:$T$878,17,FALSE)</f>
        <v>0</v>
      </c>
      <c r="R288" s="124">
        <f>VLOOKUP(A288,BASE.!$A$1:$T$878,18,FALSE)</f>
        <v>93401</v>
      </c>
      <c r="S288" s="124" t="str">
        <f>VLOOKUP(A288,BASE.!$A$1:$T$878,19,FALSE)</f>
        <v>Se acompaña certificado financiero correspondiente al año 2019, aprobados por el Subdepartamento de Supervisión Financiera.</v>
      </c>
      <c r="T288" s="182">
        <f>VLOOKUP(A288,BASE.!$A$1:$T$878,20,FALSE)</f>
        <v>37970</v>
      </c>
      <c r="U288" s="124">
        <v>6470</v>
      </c>
      <c r="V288" s="181">
        <v>6413280</v>
      </c>
      <c r="W288" s="181">
        <v>14429880</v>
      </c>
      <c r="X288" s="183">
        <v>44255</v>
      </c>
      <c r="Y288" s="166" t="s">
        <v>7879</v>
      </c>
      <c r="Z288" s="166" t="s">
        <v>7880</v>
      </c>
      <c r="AA288" s="124" t="s">
        <v>7888</v>
      </c>
    </row>
    <row r="289" spans="1:27" x14ac:dyDescent="0.2">
      <c r="A289" s="124">
        <v>6560</v>
      </c>
      <c r="B289" s="124" t="s">
        <v>8305</v>
      </c>
      <c r="C289" s="185">
        <v>716569004</v>
      </c>
      <c r="D289" s="124" t="str">
        <f>VLOOKUP(A289,BASE.!$A$1:$T$878,4,FALSE)</f>
        <v>Fundación de Derecho Privado</v>
      </c>
      <c r="E289" s="124" t="str">
        <f>VLOOKUP(A289,BASE.!$A$1:$T$878,5,FALSE)</f>
        <v>Otorgado por Decreto Supremo Nº 258, de fecha 7 de febrero de 1990, del Ministerio de Justicia.</v>
      </c>
      <c r="F289" s="124" t="str">
        <f>VLOOKUP(A289,BASE.!$A$1:$T$878,6,FALSE)</f>
        <v>Certificado de Vigencia, folio Nº 500340924657, emitido por el Servicio de Registro Civil e Identificación, con fecha 17 de agosto de 2020.</v>
      </c>
      <c r="G289" s="124" t="str">
        <f>VLOOKUP(A289,BASE.!$A$1:$T$878,7,FALSE)</f>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
      <c r="H289" s="124" t="str">
        <f>VLOOKUP(A289,BASE.!$A$1:$T$878,8,FALSE)</f>
        <v xml:space="preserve">Presidente: Clemente Muñiz Trigo   
Vicepdte: María Teresa Herrera Azocar
Tesorero: Félix Vergara Ruiz         
Secretaria: María Luisa Leuthner Wanner
Director: Gaspar Handgraaf Schaaper  </v>
      </c>
      <c r="I289" s="124" t="str">
        <f>VLOOKUP(A289,BASE.!$A$1:$T$878,9,FALSE)</f>
        <v>: Durarán en sus cargos cuatro años, y se renovarán por parcialidades</v>
      </c>
      <c r="J289" s="124" t="str">
        <f>VLOOKUP(A289,BASE.!$A$1:$T$878,10,FALSE)</f>
        <v>El 09 de marzo de 2019, según Certificado de Directorio de Persona Jurídica Sin Fines de Lucro, Folio N° 500340924676, emitido por el Servicio de Registro Civil de Identificación, de fecha 17 de agosto de 2020.</v>
      </c>
      <c r="K289" s="124" t="str">
        <f>VLOOKUP(A289,BASE.!$A$1:$T$878,11,FALSE)</f>
        <v xml:space="preserve">Clemente Muñiz Trigo      </v>
      </c>
      <c r="L289" s="124" t="str">
        <f>VLOOKUP(A289,BASE.!$A$1:$T$878,12,FALSE)</f>
        <v>Avenida Vicuña Mackenna Nº 3153, Peñaflor</v>
      </c>
      <c r="M289" s="124" t="str">
        <f>VLOOKUP(A289,BASE.!$A$1:$T$878,13,FALSE)</f>
        <v>XIII</v>
      </c>
      <c r="N289" s="124" t="str">
        <f>VLOOKUP(A289,BASE.!$A$1:$T$878,14,FALSE)</f>
        <v>Peñaflor</v>
      </c>
      <c r="O289" s="124" t="str">
        <f>VLOOKUP(A289,BASE.!$A$1:$T$878,15,FALSE)</f>
        <v>Fono 228120757 – 228115687</v>
      </c>
      <c r="P289" s="124" t="str">
        <f>VLOOKUP(A289,BASE.!$A$1:$T$878,16,FALSE)</f>
        <v>aldeamisamigos@yahoo.es</v>
      </c>
      <c r="Q289" s="185">
        <f>VLOOKUP(A289,BASE.!$A$1:$T$878,17,FALSE)</f>
        <v>0</v>
      </c>
      <c r="R289" s="124">
        <f>VLOOKUP(A289,BASE.!$A$1:$T$878,18,FALSE)</f>
        <v>93105</v>
      </c>
      <c r="S289" s="124" t="str">
        <f>VLOOKUP(A289,BASE.!$A$1:$T$878,19,FALSE)</f>
        <v>Se acompaña certificado financiero correspondiente al año 2019, aprobado por parte del Subdepartamento de Supervisión Financiera Nacional.</v>
      </c>
      <c r="T289" s="182">
        <f>VLOOKUP(A289,BASE.!$A$1:$T$878,20,FALSE)</f>
        <v>37970</v>
      </c>
      <c r="U289" s="124">
        <v>6560</v>
      </c>
      <c r="V289" s="181">
        <v>38326080</v>
      </c>
      <c r="W289" s="181">
        <v>88734600</v>
      </c>
      <c r="X289" s="183">
        <v>44255</v>
      </c>
      <c r="Y289" s="166" t="s">
        <v>7879</v>
      </c>
      <c r="Z289" s="166" t="s">
        <v>7880</v>
      </c>
      <c r="AA289" s="124" t="s">
        <v>7925</v>
      </c>
    </row>
    <row r="290" spans="1:27" x14ac:dyDescent="0.2">
      <c r="A290" s="124">
        <v>6570</v>
      </c>
      <c r="B290" s="124" t="s">
        <v>8306</v>
      </c>
      <c r="C290" s="185">
        <v>717150007</v>
      </c>
      <c r="D290" s="124" t="str">
        <f>VLOOKUP(A290,BASE.!$A$1:$T$878,4,FALSE)</f>
        <v>Corporación de Derecho Privado.</v>
      </c>
      <c r="E290" s="124" t="str">
        <f>VLOOKUP(A290,BASE.!$A$1:$T$878,5,FALSE)</f>
        <v xml:space="preserve">Otorgada por Decreto Supremo Nº 972, de fecha 25 de julio de  1990, del Ministerio de Justicia, publicado en el Diario Oficial el día 13 de agosto de 1990. </v>
      </c>
      <c r="F290" s="124" t="str">
        <f>VLOOKUP(A290,BASE.!$A$1:$T$878,6,FALSE)</f>
        <v xml:space="preserve">Certificado de vigencia, folio Nº 500233447698, de fecha 18 de junio de 2019, del Servicio de Registro Civil e Identificación.
</v>
      </c>
      <c r="G290" s="124" t="str">
        <f>VLOOKUP(A290,BASE.!$A$1:$T$878,7,FALSE)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0" s="124" t="str">
        <f>VLOOKUP(A290,BASE.!$A$1:$T$878,8,FALSE)</f>
        <v xml:space="preserve">Presidente: Exequiel González Balbontín
Vicepresidenta: María Patricia Contreras Largo
Secretaria: María Francisca Concha Contreras
Tesorera: Sandra Cepeda Zepeda
</v>
      </c>
      <c r="I290" s="124" t="str">
        <f>VLOOKUP(A290,BASE.!$A$1:$T$878,9,FALSE)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0" s="124" t="str">
        <f>VLOOKUP(A290,BASE.!$A$1:$T$878,10,FALSE)</f>
        <v>21 de marzo de 2019 a 21 de marzo de 2022</v>
      </c>
      <c r="K290" s="124" t="str">
        <f>VLOOKUP(A290,BASE.!$A$1:$T$878,11,FALSE)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0" s="124" t="str">
        <f>VLOOKUP(A290,BASE.!$A$1:$T$878,12,FALSE)</f>
        <v xml:space="preserve">Carlos Justiniano Nº 1123, comuna de Providencia, Región Metropolitana.
</v>
      </c>
      <c r="M290" s="124" t="str">
        <f>VLOOKUP(A290,BASE.!$A$1:$T$878,13,FALSE)</f>
        <v>XIII</v>
      </c>
      <c r="N290" s="124" t="str">
        <f>VLOOKUP(A290,BASE.!$A$1:$T$878,14,FALSE)</f>
        <v>Providencia</v>
      </c>
      <c r="O290" s="124" t="str">
        <f>VLOOKUP(A290,BASE.!$A$1:$T$878,15,FALSE)</f>
        <v>Fono 223393900- 223393901</v>
      </c>
      <c r="P290" s="124">
        <f>VLOOKUP(A290,BASE.!$A$1:$T$878,16,FALSE)</f>
        <v>0</v>
      </c>
      <c r="Q290" s="185">
        <f>VLOOKUP(A290,BASE.!$A$1:$T$878,17,FALSE)</f>
        <v>0</v>
      </c>
      <c r="R290" s="124" t="str">
        <f>VLOOKUP(A290,BASE.!$A$1:$T$878,18,FALSE)</f>
        <v>93401: Institución de Asistencia Social</v>
      </c>
      <c r="S290" s="124" t="str">
        <f>VLOOKUP(A290,BASE.!$A$1:$T$878,19,FALSE)</f>
        <v>Certificado Financiero, correspondiente al año 2019, aprobado por el Sub Departamento de Supervisión Financiera Nacional.</v>
      </c>
      <c r="T290" s="182">
        <f>VLOOKUP(A290,BASE.!$A$1:$T$878,20,FALSE)</f>
        <v>37970</v>
      </c>
      <c r="U290" s="124">
        <v>6570</v>
      </c>
      <c r="V290" s="181">
        <v>53497513</v>
      </c>
      <c r="W290" s="181">
        <v>101502474</v>
      </c>
      <c r="X290" s="183">
        <v>44255</v>
      </c>
      <c r="Y290" s="166" t="s">
        <v>7879</v>
      </c>
      <c r="Z290" s="166" t="s">
        <v>7880</v>
      </c>
      <c r="AA290" s="124" t="s">
        <v>8012</v>
      </c>
    </row>
    <row r="291" spans="1:27" x14ac:dyDescent="0.2">
      <c r="A291" s="124">
        <v>6570</v>
      </c>
      <c r="B291" s="124" t="s">
        <v>8306</v>
      </c>
      <c r="C291" s="185">
        <v>717150007</v>
      </c>
      <c r="D291" s="124" t="str">
        <f>VLOOKUP(A291,BASE.!$A$1:$T$878,4,FALSE)</f>
        <v>Corporación de Derecho Privado.</v>
      </c>
      <c r="E291" s="124" t="str">
        <f>VLOOKUP(A291,BASE.!$A$1:$T$878,5,FALSE)</f>
        <v xml:space="preserve">Otorgada por Decreto Supremo Nº 972, de fecha 25 de julio de  1990, del Ministerio de Justicia, publicado en el Diario Oficial el día 13 de agosto de 1990. </v>
      </c>
      <c r="F291" s="124" t="str">
        <f>VLOOKUP(A291,BASE.!$A$1:$T$878,6,FALSE)</f>
        <v xml:space="preserve">Certificado de vigencia, folio Nº 500233447698, de fecha 18 de junio de 2019, del Servicio de Registro Civil e Identificación.
</v>
      </c>
      <c r="G291" s="124" t="str">
        <f>VLOOKUP(A291,BASE.!$A$1:$T$878,7,FALSE)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1" s="124" t="str">
        <f>VLOOKUP(A291,BASE.!$A$1:$T$878,8,FALSE)</f>
        <v xml:space="preserve">Presidente: Exequiel González Balbontín
Vicepresidenta: María Patricia Contreras Largo
Secretaria: María Francisca Concha Contreras
Tesorera: Sandra Cepeda Zepeda
</v>
      </c>
      <c r="I291" s="124" t="str">
        <f>VLOOKUP(A291,BASE.!$A$1:$T$878,9,FALSE)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1" s="124" t="str">
        <f>VLOOKUP(A291,BASE.!$A$1:$T$878,10,FALSE)</f>
        <v>21 de marzo de 2019 a 21 de marzo de 2022</v>
      </c>
      <c r="K291" s="124" t="str">
        <f>VLOOKUP(A291,BASE.!$A$1:$T$878,11,FALSE)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1" s="124" t="str">
        <f>VLOOKUP(A291,BASE.!$A$1:$T$878,12,FALSE)</f>
        <v xml:space="preserve">Carlos Justiniano Nº 1123, comuna de Providencia, Región Metropolitana.
</v>
      </c>
      <c r="M291" s="124" t="str">
        <f>VLOOKUP(A291,BASE.!$A$1:$T$878,13,FALSE)</f>
        <v>XIII</v>
      </c>
      <c r="N291" s="124" t="str">
        <f>VLOOKUP(A291,BASE.!$A$1:$T$878,14,FALSE)</f>
        <v>Providencia</v>
      </c>
      <c r="O291" s="124" t="str">
        <f>VLOOKUP(A291,BASE.!$A$1:$T$878,15,FALSE)</f>
        <v>Fono 223393900- 223393901</v>
      </c>
      <c r="P291" s="124">
        <f>VLOOKUP(A291,BASE.!$A$1:$T$878,16,FALSE)</f>
        <v>0</v>
      </c>
      <c r="Q291" s="185">
        <f>VLOOKUP(A291,BASE.!$A$1:$T$878,17,FALSE)</f>
        <v>0</v>
      </c>
      <c r="R291" s="124" t="str">
        <f>VLOOKUP(A291,BASE.!$A$1:$T$878,18,FALSE)</f>
        <v>93401: Institución de Asistencia Social</v>
      </c>
      <c r="S291" s="124" t="str">
        <f>VLOOKUP(A291,BASE.!$A$1:$T$878,19,FALSE)</f>
        <v>Certificado Financiero, correspondiente al año 2019, aprobado por el Sub Departamento de Supervisión Financiera Nacional.</v>
      </c>
      <c r="T291" s="182">
        <f>VLOOKUP(A291,BASE.!$A$1:$T$878,20,FALSE)</f>
        <v>37970</v>
      </c>
      <c r="U291" s="124">
        <v>6570</v>
      </c>
      <c r="V291" s="181">
        <v>59328866</v>
      </c>
      <c r="W291" s="181">
        <v>115387278</v>
      </c>
      <c r="X291" s="183">
        <v>44255</v>
      </c>
      <c r="Y291" s="166" t="s">
        <v>7879</v>
      </c>
      <c r="Z291" s="166" t="s">
        <v>7880</v>
      </c>
      <c r="AA291" s="124" t="s">
        <v>8013</v>
      </c>
    </row>
    <row r="292" spans="1:27" x14ac:dyDescent="0.2">
      <c r="A292" s="124">
        <v>6570</v>
      </c>
      <c r="B292" s="124" t="s">
        <v>8306</v>
      </c>
      <c r="C292" s="185">
        <v>717150007</v>
      </c>
      <c r="D292" s="124" t="str">
        <f>VLOOKUP(A292,BASE.!$A$1:$T$878,4,FALSE)</f>
        <v>Corporación de Derecho Privado.</v>
      </c>
      <c r="E292" s="124" t="str">
        <f>VLOOKUP(A292,BASE.!$A$1:$T$878,5,FALSE)</f>
        <v xml:space="preserve">Otorgada por Decreto Supremo Nº 972, de fecha 25 de julio de  1990, del Ministerio de Justicia, publicado en el Diario Oficial el día 13 de agosto de 1990. </v>
      </c>
      <c r="F292" s="124" t="str">
        <f>VLOOKUP(A292,BASE.!$A$1:$T$878,6,FALSE)</f>
        <v xml:space="preserve">Certificado de vigencia, folio Nº 500233447698, de fecha 18 de junio de 2019, del Servicio de Registro Civil e Identificación.
</v>
      </c>
      <c r="G292" s="124" t="str">
        <f>VLOOKUP(A292,BASE.!$A$1:$T$878,7,FALSE)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2" s="124" t="str">
        <f>VLOOKUP(A292,BASE.!$A$1:$T$878,8,FALSE)</f>
        <v xml:space="preserve">Presidente: Exequiel González Balbontín
Vicepresidenta: María Patricia Contreras Largo
Secretaria: María Francisca Concha Contreras
Tesorera: Sandra Cepeda Zepeda
</v>
      </c>
      <c r="I292" s="124" t="str">
        <f>VLOOKUP(A292,BASE.!$A$1:$T$878,9,FALSE)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2" s="124" t="str">
        <f>VLOOKUP(A292,BASE.!$A$1:$T$878,10,FALSE)</f>
        <v>21 de marzo de 2019 a 21 de marzo de 2022</v>
      </c>
      <c r="K292" s="124" t="str">
        <f>VLOOKUP(A292,BASE.!$A$1:$T$878,11,FALSE)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2" s="124" t="str">
        <f>VLOOKUP(A292,BASE.!$A$1:$T$878,12,FALSE)</f>
        <v xml:space="preserve">Carlos Justiniano Nº 1123, comuna de Providencia, Región Metropolitana.
</v>
      </c>
      <c r="M292" s="124" t="str">
        <f>VLOOKUP(A292,BASE.!$A$1:$T$878,13,FALSE)</f>
        <v>XIII</v>
      </c>
      <c r="N292" s="124" t="str">
        <f>VLOOKUP(A292,BASE.!$A$1:$T$878,14,FALSE)</f>
        <v>Providencia</v>
      </c>
      <c r="O292" s="124" t="str">
        <f>VLOOKUP(A292,BASE.!$A$1:$T$878,15,FALSE)</f>
        <v>Fono 223393900- 223393901</v>
      </c>
      <c r="P292" s="124">
        <f>VLOOKUP(A292,BASE.!$A$1:$T$878,16,FALSE)</f>
        <v>0</v>
      </c>
      <c r="Q292" s="185">
        <f>VLOOKUP(A292,BASE.!$A$1:$T$878,17,FALSE)</f>
        <v>0</v>
      </c>
      <c r="R292" s="124" t="str">
        <f>VLOOKUP(A292,BASE.!$A$1:$T$878,18,FALSE)</f>
        <v>93401: Institución de Asistencia Social</v>
      </c>
      <c r="S292" s="124" t="str">
        <f>VLOOKUP(A292,BASE.!$A$1:$T$878,19,FALSE)</f>
        <v>Certificado Financiero, correspondiente al año 2019, aprobado por el Sub Departamento de Supervisión Financiera Nacional.</v>
      </c>
      <c r="T292" s="182">
        <f>VLOOKUP(A292,BASE.!$A$1:$T$878,20,FALSE)</f>
        <v>37970</v>
      </c>
      <c r="U292" s="124">
        <v>6570</v>
      </c>
      <c r="V292" s="181">
        <v>1369463</v>
      </c>
      <c r="W292" s="181">
        <v>5320434</v>
      </c>
      <c r="X292" s="183">
        <v>44255</v>
      </c>
      <c r="Y292" s="166" t="s">
        <v>7879</v>
      </c>
      <c r="Z292" s="166" t="s">
        <v>7880</v>
      </c>
      <c r="AA292" s="124" t="s">
        <v>7909</v>
      </c>
    </row>
    <row r="293" spans="1:27" x14ac:dyDescent="0.2">
      <c r="A293" s="124">
        <v>6570</v>
      </c>
      <c r="B293" s="124" t="s">
        <v>8306</v>
      </c>
      <c r="C293" s="185">
        <v>717150007</v>
      </c>
      <c r="D293" s="124" t="str">
        <f>VLOOKUP(A293,BASE.!$A$1:$T$878,4,FALSE)</f>
        <v>Corporación de Derecho Privado.</v>
      </c>
      <c r="E293" s="124" t="str">
        <f>VLOOKUP(A293,BASE.!$A$1:$T$878,5,FALSE)</f>
        <v xml:space="preserve">Otorgada por Decreto Supremo Nº 972, de fecha 25 de julio de  1990, del Ministerio de Justicia, publicado en el Diario Oficial el día 13 de agosto de 1990. </v>
      </c>
      <c r="F293" s="124" t="str">
        <f>VLOOKUP(A293,BASE.!$A$1:$T$878,6,FALSE)</f>
        <v xml:space="preserve">Certificado de vigencia, folio Nº 500233447698, de fecha 18 de junio de 2019, del Servicio de Registro Civil e Identificación.
</v>
      </c>
      <c r="G293" s="124" t="str">
        <f>VLOOKUP(A293,BASE.!$A$1:$T$878,7,FALSE)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3" s="124" t="str">
        <f>VLOOKUP(A293,BASE.!$A$1:$T$878,8,FALSE)</f>
        <v xml:space="preserve">Presidente: Exequiel González Balbontín
Vicepresidenta: María Patricia Contreras Largo
Secretaria: María Francisca Concha Contreras
Tesorera: Sandra Cepeda Zepeda
</v>
      </c>
      <c r="I293" s="124" t="str">
        <f>VLOOKUP(A293,BASE.!$A$1:$T$878,9,FALSE)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3" s="124" t="str">
        <f>VLOOKUP(A293,BASE.!$A$1:$T$878,10,FALSE)</f>
        <v>21 de marzo de 2019 a 21 de marzo de 2022</v>
      </c>
      <c r="K293" s="124" t="str">
        <f>VLOOKUP(A293,BASE.!$A$1:$T$878,11,FALSE)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3" s="124" t="str">
        <f>VLOOKUP(A293,BASE.!$A$1:$T$878,12,FALSE)</f>
        <v xml:space="preserve">Carlos Justiniano Nº 1123, comuna de Providencia, Región Metropolitana.
</v>
      </c>
      <c r="M293" s="124" t="str">
        <f>VLOOKUP(A293,BASE.!$A$1:$T$878,13,FALSE)</f>
        <v>XIII</v>
      </c>
      <c r="N293" s="124" t="str">
        <f>VLOOKUP(A293,BASE.!$A$1:$T$878,14,FALSE)</f>
        <v>Providencia</v>
      </c>
      <c r="O293" s="124" t="str">
        <f>VLOOKUP(A293,BASE.!$A$1:$T$878,15,FALSE)</f>
        <v>Fono 223393900- 223393901</v>
      </c>
      <c r="P293" s="124">
        <f>VLOOKUP(A293,BASE.!$A$1:$T$878,16,FALSE)</f>
        <v>0</v>
      </c>
      <c r="Q293" s="185">
        <f>VLOOKUP(A293,BASE.!$A$1:$T$878,17,FALSE)</f>
        <v>0</v>
      </c>
      <c r="R293" s="124" t="str">
        <f>VLOOKUP(A293,BASE.!$A$1:$T$878,18,FALSE)</f>
        <v>93401: Institución de Asistencia Social</v>
      </c>
      <c r="S293" s="124" t="str">
        <f>VLOOKUP(A293,BASE.!$A$1:$T$878,19,FALSE)</f>
        <v>Certificado Financiero, correspondiente al año 2019, aprobado por el Sub Departamento de Supervisión Financiera Nacional.</v>
      </c>
      <c r="T293" s="182">
        <f>VLOOKUP(A293,BASE.!$A$1:$T$878,20,FALSE)</f>
        <v>37970</v>
      </c>
      <c r="U293" s="124">
        <v>6570</v>
      </c>
      <c r="V293" s="181">
        <v>14636760</v>
      </c>
      <c r="W293" s="181">
        <v>29078363</v>
      </c>
      <c r="X293" s="183">
        <v>44255</v>
      </c>
      <c r="Y293" s="166" t="s">
        <v>7879</v>
      </c>
      <c r="Z293" s="166" t="s">
        <v>7880</v>
      </c>
      <c r="AA293" s="124" t="s">
        <v>8014</v>
      </c>
    </row>
    <row r="294" spans="1:27" x14ac:dyDescent="0.2">
      <c r="A294" s="124">
        <v>6570</v>
      </c>
      <c r="B294" s="124" t="s">
        <v>8306</v>
      </c>
      <c r="C294" s="185">
        <v>717150007</v>
      </c>
      <c r="D294" s="124" t="str">
        <f>VLOOKUP(A294,BASE.!$A$1:$T$878,4,FALSE)</f>
        <v>Corporación de Derecho Privado.</v>
      </c>
      <c r="E294" s="124" t="str">
        <f>VLOOKUP(A294,BASE.!$A$1:$T$878,5,FALSE)</f>
        <v xml:space="preserve">Otorgada por Decreto Supremo Nº 972, de fecha 25 de julio de  1990, del Ministerio de Justicia, publicado en el Diario Oficial el día 13 de agosto de 1990. </v>
      </c>
      <c r="F294" s="124" t="str">
        <f>VLOOKUP(A294,BASE.!$A$1:$T$878,6,FALSE)</f>
        <v xml:space="preserve">Certificado de vigencia, folio Nº 500233447698, de fecha 18 de junio de 2019, del Servicio de Registro Civil e Identificación.
</v>
      </c>
      <c r="G294" s="124" t="str">
        <f>VLOOKUP(A294,BASE.!$A$1:$T$878,7,FALSE)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4" s="124" t="str">
        <f>VLOOKUP(A294,BASE.!$A$1:$T$878,8,FALSE)</f>
        <v xml:space="preserve">Presidente: Exequiel González Balbontín
Vicepresidenta: María Patricia Contreras Largo
Secretaria: María Francisca Concha Contreras
Tesorera: Sandra Cepeda Zepeda
</v>
      </c>
      <c r="I294" s="124" t="str">
        <f>VLOOKUP(A294,BASE.!$A$1:$T$878,9,FALSE)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4" s="124" t="str">
        <f>VLOOKUP(A294,BASE.!$A$1:$T$878,10,FALSE)</f>
        <v>21 de marzo de 2019 a 21 de marzo de 2022</v>
      </c>
      <c r="K294" s="124" t="str">
        <f>VLOOKUP(A294,BASE.!$A$1:$T$878,11,FALSE)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4" s="124" t="str">
        <f>VLOOKUP(A294,BASE.!$A$1:$T$878,12,FALSE)</f>
        <v xml:space="preserve">Carlos Justiniano Nº 1123, comuna de Providencia, Región Metropolitana.
</v>
      </c>
      <c r="M294" s="124" t="str">
        <f>VLOOKUP(A294,BASE.!$A$1:$T$878,13,FALSE)</f>
        <v>XIII</v>
      </c>
      <c r="N294" s="124" t="str">
        <f>VLOOKUP(A294,BASE.!$A$1:$T$878,14,FALSE)</f>
        <v>Providencia</v>
      </c>
      <c r="O294" s="124" t="str">
        <f>VLOOKUP(A294,BASE.!$A$1:$T$878,15,FALSE)</f>
        <v>Fono 223393900- 223393901</v>
      </c>
      <c r="P294" s="124">
        <f>VLOOKUP(A294,BASE.!$A$1:$T$878,16,FALSE)</f>
        <v>0</v>
      </c>
      <c r="Q294" s="185">
        <f>VLOOKUP(A294,BASE.!$A$1:$T$878,17,FALSE)</f>
        <v>0</v>
      </c>
      <c r="R294" s="124" t="str">
        <f>VLOOKUP(A294,BASE.!$A$1:$T$878,18,FALSE)</f>
        <v>93401: Institución de Asistencia Social</v>
      </c>
      <c r="S294" s="124" t="str">
        <f>VLOOKUP(A294,BASE.!$A$1:$T$878,19,FALSE)</f>
        <v>Certificado Financiero, correspondiente al año 2019, aprobado por el Sub Departamento de Supervisión Financiera Nacional.</v>
      </c>
      <c r="T294" s="182">
        <f>VLOOKUP(A294,BASE.!$A$1:$T$878,20,FALSE)</f>
        <v>37970</v>
      </c>
      <c r="U294" s="124">
        <v>6570</v>
      </c>
      <c r="V294" s="181">
        <v>65037212</v>
      </c>
      <c r="W294" s="181">
        <v>125560438</v>
      </c>
      <c r="X294" s="183">
        <v>44255</v>
      </c>
      <c r="Y294" s="166" t="s">
        <v>7879</v>
      </c>
      <c r="Z294" s="166" t="s">
        <v>7880</v>
      </c>
      <c r="AA294" s="124" t="s">
        <v>7902</v>
      </c>
    </row>
    <row r="295" spans="1:27" x14ac:dyDescent="0.2">
      <c r="A295" s="124">
        <v>6570</v>
      </c>
      <c r="B295" s="124" t="s">
        <v>8306</v>
      </c>
      <c r="C295" s="185">
        <v>717150007</v>
      </c>
      <c r="D295" s="124" t="str">
        <f>VLOOKUP(A295,BASE.!$A$1:$T$878,4,FALSE)</f>
        <v>Corporación de Derecho Privado.</v>
      </c>
      <c r="E295" s="124" t="str">
        <f>VLOOKUP(A295,BASE.!$A$1:$T$878,5,FALSE)</f>
        <v xml:space="preserve">Otorgada por Decreto Supremo Nº 972, de fecha 25 de julio de  1990, del Ministerio de Justicia, publicado en el Diario Oficial el día 13 de agosto de 1990. </v>
      </c>
      <c r="F295" s="124" t="str">
        <f>VLOOKUP(A295,BASE.!$A$1:$T$878,6,FALSE)</f>
        <v xml:space="preserve">Certificado de vigencia, folio Nº 500233447698, de fecha 18 de junio de 2019, del Servicio de Registro Civil e Identificación.
</v>
      </c>
      <c r="G295" s="124" t="str">
        <f>VLOOKUP(A295,BASE.!$A$1:$T$878,7,FALSE)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5" s="124" t="str">
        <f>VLOOKUP(A295,BASE.!$A$1:$T$878,8,FALSE)</f>
        <v xml:space="preserve">Presidente: Exequiel González Balbontín
Vicepresidenta: María Patricia Contreras Largo
Secretaria: María Francisca Concha Contreras
Tesorera: Sandra Cepeda Zepeda
</v>
      </c>
      <c r="I295" s="124" t="str">
        <f>VLOOKUP(A295,BASE.!$A$1:$T$878,9,FALSE)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5" s="124" t="str">
        <f>VLOOKUP(A295,BASE.!$A$1:$T$878,10,FALSE)</f>
        <v>21 de marzo de 2019 a 21 de marzo de 2022</v>
      </c>
      <c r="K295" s="124" t="str">
        <f>VLOOKUP(A295,BASE.!$A$1:$T$878,11,FALSE)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5" s="124" t="str">
        <f>VLOOKUP(A295,BASE.!$A$1:$T$878,12,FALSE)</f>
        <v xml:space="preserve">Carlos Justiniano Nº 1123, comuna de Providencia, Región Metropolitana.
</v>
      </c>
      <c r="M295" s="124" t="str">
        <f>VLOOKUP(A295,BASE.!$A$1:$T$878,13,FALSE)</f>
        <v>XIII</v>
      </c>
      <c r="N295" s="124" t="str">
        <f>VLOOKUP(A295,BASE.!$A$1:$T$878,14,FALSE)</f>
        <v>Providencia</v>
      </c>
      <c r="O295" s="124" t="str">
        <f>VLOOKUP(A295,BASE.!$A$1:$T$878,15,FALSE)</f>
        <v>Fono 223393900- 223393901</v>
      </c>
      <c r="P295" s="124">
        <f>VLOOKUP(A295,BASE.!$A$1:$T$878,16,FALSE)</f>
        <v>0</v>
      </c>
      <c r="Q295" s="185">
        <f>VLOOKUP(A295,BASE.!$A$1:$T$878,17,FALSE)</f>
        <v>0</v>
      </c>
      <c r="R295" s="124" t="str">
        <f>VLOOKUP(A295,BASE.!$A$1:$T$878,18,FALSE)</f>
        <v>93401: Institución de Asistencia Social</v>
      </c>
      <c r="S295" s="124" t="str">
        <f>VLOOKUP(A295,BASE.!$A$1:$T$878,19,FALSE)</f>
        <v>Certificado Financiero, correspondiente al año 2019, aprobado por el Sub Departamento de Supervisión Financiera Nacional.</v>
      </c>
      <c r="T295" s="182">
        <f>VLOOKUP(A295,BASE.!$A$1:$T$878,20,FALSE)</f>
        <v>37970</v>
      </c>
      <c r="U295" s="124">
        <v>6570</v>
      </c>
      <c r="V295" s="181">
        <v>22882686</v>
      </c>
      <c r="W295" s="181">
        <v>63034989</v>
      </c>
      <c r="X295" s="183">
        <v>44255</v>
      </c>
      <c r="Y295" s="166" t="s">
        <v>7879</v>
      </c>
      <c r="Z295" s="166" t="s">
        <v>7880</v>
      </c>
      <c r="AA295" s="124" t="s">
        <v>162</v>
      </c>
    </row>
    <row r="296" spans="1:27" x14ac:dyDescent="0.2">
      <c r="A296" s="124">
        <v>6570</v>
      </c>
      <c r="B296" s="124" t="s">
        <v>8306</v>
      </c>
      <c r="C296" s="185">
        <v>717150007</v>
      </c>
      <c r="D296" s="124" t="str">
        <f>VLOOKUP(A296,BASE.!$A$1:$T$878,4,FALSE)</f>
        <v>Corporación de Derecho Privado.</v>
      </c>
      <c r="E296" s="124" t="str">
        <f>VLOOKUP(A296,BASE.!$A$1:$T$878,5,FALSE)</f>
        <v xml:space="preserve">Otorgada por Decreto Supremo Nº 972, de fecha 25 de julio de  1990, del Ministerio de Justicia, publicado en el Diario Oficial el día 13 de agosto de 1990. </v>
      </c>
      <c r="F296" s="124" t="str">
        <f>VLOOKUP(A296,BASE.!$A$1:$T$878,6,FALSE)</f>
        <v xml:space="preserve">Certificado de vigencia, folio Nº 500233447698, de fecha 18 de junio de 2019, del Servicio de Registro Civil e Identificación.
</v>
      </c>
      <c r="G296" s="124" t="str">
        <f>VLOOKUP(A296,BASE.!$A$1:$T$878,7,FALSE)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6" s="124" t="str">
        <f>VLOOKUP(A296,BASE.!$A$1:$T$878,8,FALSE)</f>
        <v xml:space="preserve">Presidente: Exequiel González Balbontín
Vicepresidenta: María Patricia Contreras Largo
Secretaria: María Francisca Concha Contreras
Tesorera: Sandra Cepeda Zepeda
</v>
      </c>
      <c r="I296" s="124" t="str">
        <f>VLOOKUP(A296,BASE.!$A$1:$T$878,9,FALSE)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6" s="124" t="str">
        <f>VLOOKUP(A296,BASE.!$A$1:$T$878,10,FALSE)</f>
        <v>21 de marzo de 2019 a 21 de marzo de 2022</v>
      </c>
      <c r="K296" s="124" t="str">
        <f>VLOOKUP(A296,BASE.!$A$1:$T$878,11,FALSE)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6" s="124" t="str">
        <f>VLOOKUP(A296,BASE.!$A$1:$T$878,12,FALSE)</f>
        <v xml:space="preserve">Carlos Justiniano Nº 1123, comuna de Providencia, Región Metropolitana.
</v>
      </c>
      <c r="M296" s="124" t="str">
        <f>VLOOKUP(A296,BASE.!$A$1:$T$878,13,FALSE)</f>
        <v>XIII</v>
      </c>
      <c r="N296" s="124" t="str">
        <f>VLOOKUP(A296,BASE.!$A$1:$T$878,14,FALSE)</f>
        <v>Providencia</v>
      </c>
      <c r="O296" s="124" t="str">
        <f>VLOOKUP(A296,BASE.!$A$1:$T$878,15,FALSE)</f>
        <v>Fono 223393900- 223393901</v>
      </c>
      <c r="P296" s="124">
        <f>VLOOKUP(A296,BASE.!$A$1:$T$878,16,FALSE)</f>
        <v>0</v>
      </c>
      <c r="Q296" s="185">
        <f>VLOOKUP(A296,BASE.!$A$1:$T$878,17,FALSE)</f>
        <v>0</v>
      </c>
      <c r="R296" s="124" t="str">
        <f>VLOOKUP(A296,BASE.!$A$1:$T$878,18,FALSE)</f>
        <v>93401: Institución de Asistencia Social</v>
      </c>
      <c r="S296" s="124" t="str">
        <f>VLOOKUP(A296,BASE.!$A$1:$T$878,19,FALSE)</f>
        <v>Certificado Financiero, correspondiente al año 2019, aprobado por el Sub Departamento de Supervisión Financiera Nacional.</v>
      </c>
      <c r="T296" s="182">
        <f>VLOOKUP(A296,BASE.!$A$1:$T$878,20,FALSE)</f>
        <v>37970</v>
      </c>
      <c r="U296" s="124">
        <v>6570</v>
      </c>
      <c r="V296" s="181">
        <v>15271192</v>
      </c>
      <c r="W296" s="181">
        <v>30144892</v>
      </c>
      <c r="X296" s="183">
        <v>44255</v>
      </c>
      <c r="Y296" s="166" t="s">
        <v>7879</v>
      </c>
      <c r="Z296" s="166" t="s">
        <v>7880</v>
      </c>
      <c r="AA296" s="124" t="s">
        <v>7959</v>
      </c>
    </row>
    <row r="297" spans="1:27" x14ac:dyDescent="0.2">
      <c r="A297" s="124">
        <v>6570</v>
      </c>
      <c r="B297" s="124" t="s">
        <v>8306</v>
      </c>
      <c r="C297" s="185">
        <v>717150007</v>
      </c>
      <c r="D297" s="124" t="str">
        <f>VLOOKUP(A297,BASE.!$A$1:$T$878,4,FALSE)</f>
        <v>Corporación de Derecho Privado.</v>
      </c>
      <c r="E297" s="124" t="str">
        <f>VLOOKUP(A297,BASE.!$A$1:$T$878,5,FALSE)</f>
        <v xml:space="preserve">Otorgada por Decreto Supremo Nº 972, de fecha 25 de julio de  1990, del Ministerio de Justicia, publicado en el Diario Oficial el día 13 de agosto de 1990. </v>
      </c>
      <c r="F297" s="124" t="str">
        <f>VLOOKUP(A297,BASE.!$A$1:$T$878,6,FALSE)</f>
        <v xml:space="preserve">Certificado de vigencia, folio Nº 500233447698, de fecha 18 de junio de 2019, del Servicio de Registro Civil e Identificación.
</v>
      </c>
      <c r="G297" s="124" t="str">
        <f>VLOOKUP(A297,BASE.!$A$1:$T$878,7,FALSE)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7" s="124" t="str">
        <f>VLOOKUP(A297,BASE.!$A$1:$T$878,8,FALSE)</f>
        <v xml:space="preserve">Presidente: Exequiel González Balbontín
Vicepresidenta: María Patricia Contreras Largo
Secretaria: María Francisca Concha Contreras
Tesorera: Sandra Cepeda Zepeda
</v>
      </c>
      <c r="I297" s="124" t="str">
        <f>VLOOKUP(A297,BASE.!$A$1:$T$878,9,FALSE)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7" s="124" t="str">
        <f>VLOOKUP(A297,BASE.!$A$1:$T$878,10,FALSE)</f>
        <v>21 de marzo de 2019 a 21 de marzo de 2022</v>
      </c>
      <c r="K297" s="124" t="str">
        <f>VLOOKUP(A297,BASE.!$A$1:$T$878,11,FALSE)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7" s="124" t="str">
        <f>VLOOKUP(A297,BASE.!$A$1:$T$878,12,FALSE)</f>
        <v xml:space="preserve">Carlos Justiniano Nº 1123, comuna de Providencia, Región Metropolitana.
</v>
      </c>
      <c r="M297" s="124" t="str">
        <f>VLOOKUP(A297,BASE.!$A$1:$T$878,13,FALSE)</f>
        <v>XIII</v>
      </c>
      <c r="N297" s="124" t="str">
        <f>VLOOKUP(A297,BASE.!$A$1:$T$878,14,FALSE)</f>
        <v>Providencia</v>
      </c>
      <c r="O297" s="124" t="str">
        <f>VLOOKUP(A297,BASE.!$A$1:$T$878,15,FALSE)</f>
        <v>Fono 223393900- 223393901</v>
      </c>
      <c r="P297" s="124">
        <f>VLOOKUP(A297,BASE.!$A$1:$T$878,16,FALSE)</f>
        <v>0</v>
      </c>
      <c r="Q297" s="185">
        <f>VLOOKUP(A297,BASE.!$A$1:$T$878,17,FALSE)</f>
        <v>0</v>
      </c>
      <c r="R297" s="124" t="str">
        <f>VLOOKUP(A297,BASE.!$A$1:$T$878,18,FALSE)</f>
        <v>93401: Institución de Asistencia Social</v>
      </c>
      <c r="S297" s="124" t="str">
        <f>VLOOKUP(A297,BASE.!$A$1:$T$878,19,FALSE)</f>
        <v>Certificado Financiero, correspondiente al año 2019, aprobado por el Sub Departamento de Supervisión Financiera Nacional.</v>
      </c>
      <c r="T297" s="182">
        <f>VLOOKUP(A297,BASE.!$A$1:$T$878,20,FALSE)</f>
        <v>37970</v>
      </c>
      <c r="U297" s="124">
        <v>6570</v>
      </c>
      <c r="V297" s="181">
        <v>10261248</v>
      </c>
      <c r="W297" s="181">
        <v>21324156</v>
      </c>
      <c r="X297" s="183">
        <v>44255</v>
      </c>
      <c r="Y297" s="166" t="s">
        <v>7879</v>
      </c>
      <c r="Z297" s="166" t="s">
        <v>7880</v>
      </c>
      <c r="AA297" s="124" t="s">
        <v>7891</v>
      </c>
    </row>
    <row r="298" spans="1:27" x14ac:dyDescent="0.2">
      <c r="A298" s="124">
        <v>6570</v>
      </c>
      <c r="B298" s="124" t="s">
        <v>8306</v>
      </c>
      <c r="C298" s="185">
        <v>717150007</v>
      </c>
      <c r="D298" s="124" t="str">
        <f>VLOOKUP(A298,BASE.!$A$1:$T$878,4,FALSE)</f>
        <v>Corporación de Derecho Privado.</v>
      </c>
      <c r="E298" s="124" t="str">
        <f>VLOOKUP(A298,BASE.!$A$1:$T$878,5,FALSE)</f>
        <v xml:space="preserve">Otorgada por Decreto Supremo Nº 972, de fecha 25 de julio de  1990, del Ministerio de Justicia, publicado en el Diario Oficial el día 13 de agosto de 1990. </v>
      </c>
      <c r="F298" s="124" t="str">
        <f>VLOOKUP(A298,BASE.!$A$1:$T$878,6,FALSE)</f>
        <v xml:space="preserve">Certificado de vigencia, folio Nº 500233447698, de fecha 18 de junio de 2019, del Servicio de Registro Civil e Identificación.
</v>
      </c>
      <c r="G298" s="124" t="str">
        <f>VLOOKUP(A298,BASE.!$A$1:$T$878,7,FALSE)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8" s="124" t="str">
        <f>VLOOKUP(A298,BASE.!$A$1:$T$878,8,FALSE)</f>
        <v xml:space="preserve">Presidente: Exequiel González Balbontín
Vicepresidenta: María Patricia Contreras Largo
Secretaria: María Francisca Concha Contreras
Tesorera: Sandra Cepeda Zepeda
</v>
      </c>
      <c r="I298" s="124" t="str">
        <f>VLOOKUP(A298,BASE.!$A$1:$T$878,9,FALSE)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8" s="124" t="str">
        <f>VLOOKUP(A298,BASE.!$A$1:$T$878,10,FALSE)</f>
        <v>21 de marzo de 2019 a 21 de marzo de 2022</v>
      </c>
      <c r="K298" s="124" t="str">
        <f>VLOOKUP(A298,BASE.!$A$1:$T$878,11,FALSE)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8" s="124" t="str">
        <f>VLOOKUP(A298,BASE.!$A$1:$T$878,12,FALSE)</f>
        <v xml:space="preserve">Carlos Justiniano Nº 1123, comuna de Providencia, Región Metropolitana.
</v>
      </c>
      <c r="M298" s="124" t="str">
        <f>VLOOKUP(A298,BASE.!$A$1:$T$878,13,FALSE)</f>
        <v>XIII</v>
      </c>
      <c r="N298" s="124" t="str">
        <f>VLOOKUP(A298,BASE.!$A$1:$T$878,14,FALSE)</f>
        <v>Providencia</v>
      </c>
      <c r="O298" s="124" t="str">
        <f>VLOOKUP(A298,BASE.!$A$1:$T$878,15,FALSE)</f>
        <v>Fono 223393900- 223393901</v>
      </c>
      <c r="P298" s="124">
        <f>VLOOKUP(A298,BASE.!$A$1:$T$878,16,FALSE)</f>
        <v>0</v>
      </c>
      <c r="Q298" s="185">
        <f>VLOOKUP(A298,BASE.!$A$1:$T$878,17,FALSE)</f>
        <v>0</v>
      </c>
      <c r="R298" s="124" t="str">
        <f>VLOOKUP(A298,BASE.!$A$1:$T$878,18,FALSE)</f>
        <v>93401: Institución de Asistencia Social</v>
      </c>
      <c r="S298" s="124" t="str">
        <f>VLOOKUP(A298,BASE.!$A$1:$T$878,19,FALSE)</f>
        <v>Certificado Financiero, correspondiente al año 2019, aprobado por el Sub Departamento de Supervisión Financiera Nacional.</v>
      </c>
      <c r="T298" s="182">
        <f>VLOOKUP(A298,BASE.!$A$1:$T$878,20,FALSE)</f>
        <v>37970</v>
      </c>
      <c r="U298" s="124">
        <v>6570</v>
      </c>
      <c r="V298" s="181">
        <v>46696954</v>
      </c>
      <c r="W298" s="181">
        <v>124466250</v>
      </c>
      <c r="X298" s="183">
        <v>44255</v>
      </c>
      <c r="Y298" s="166" t="s">
        <v>7879</v>
      </c>
      <c r="Z298" s="166" t="s">
        <v>7880</v>
      </c>
      <c r="AA298" s="124" t="s">
        <v>7954</v>
      </c>
    </row>
    <row r="299" spans="1:27" x14ac:dyDescent="0.2">
      <c r="A299" s="124">
        <v>6570</v>
      </c>
      <c r="B299" s="124" t="s">
        <v>8306</v>
      </c>
      <c r="C299" s="185">
        <v>717150007</v>
      </c>
      <c r="D299" s="124" t="str">
        <f>VLOOKUP(A299,BASE.!$A$1:$T$878,4,FALSE)</f>
        <v>Corporación de Derecho Privado.</v>
      </c>
      <c r="E299" s="124" t="str">
        <f>VLOOKUP(A299,BASE.!$A$1:$T$878,5,FALSE)</f>
        <v xml:space="preserve">Otorgada por Decreto Supremo Nº 972, de fecha 25 de julio de  1990, del Ministerio de Justicia, publicado en el Diario Oficial el día 13 de agosto de 1990. </v>
      </c>
      <c r="F299" s="124" t="str">
        <f>VLOOKUP(A299,BASE.!$A$1:$T$878,6,FALSE)</f>
        <v xml:space="preserve">Certificado de vigencia, folio Nº 500233447698, de fecha 18 de junio de 2019, del Servicio de Registro Civil e Identificación.
</v>
      </c>
      <c r="G299" s="124" t="str">
        <f>VLOOKUP(A299,BASE.!$A$1:$T$878,7,FALSE)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9" s="124" t="str">
        <f>VLOOKUP(A299,BASE.!$A$1:$T$878,8,FALSE)</f>
        <v xml:space="preserve">Presidente: Exequiel González Balbontín
Vicepresidenta: María Patricia Contreras Largo
Secretaria: María Francisca Concha Contreras
Tesorera: Sandra Cepeda Zepeda
</v>
      </c>
      <c r="I299" s="124" t="str">
        <f>VLOOKUP(A299,BASE.!$A$1:$T$878,9,FALSE)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9" s="124" t="str">
        <f>VLOOKUP(A299,BASE.!$A$1:$T$878,10,FALSE)</f>
        <v>21 de marzo de 2019 a 21 de marzo de 2022</v>
      </c>
      <c r="K299" s="124" t="str">
        <f>VLOOKUP(A299,BASE.!$A$1:$T$878,11,FALSE)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9" s="124" t="str">
        <f>VLOOKUP(A299,BASE.!$A$1:$T$878,12,FALSE)</f>
        <v xml:space="preserve">Carlos Justiniano Nº 1123, comuna de Providencia, Región Metropolitana.
</v>
      </c>
      <c r="M299" s="124" t="str">
        <f>VLOOKUP(A299,BASE.!$A$1:$T$878,13,FALSE)</f>
        <v>XIII</v>
      </c>
      <c r="N299" s="124" t="str">
        <f>VLOOKUP(A299,BASE.!$A$1:$T$878,14,FALSE)</f>
        <v>Providencia</v>
      </c>
      <c r="O299" s="124" t="str">
        <f>VLOOKUP(A299,BASE.!$A$1:$T$878,15,FALSE)</f>
        <v>Fono 223393900- 223393901</v>
      </c>
      <c r="P299" s="124">
        <f>VLOOKUP(A299,BASE.!$A$1:$T$878,16,FALSE)</f>
        <v>0</v>
      </c>
      <c r="Q299" s="185">
        <f>VLOOKUP(A299,BASE.!$A$1:$T$878,17,FALSE)</f>
        <v>0</v>
      </c>
      <c r="R299" s="124" t="str">
        <f>VLOOKUP(A299,BASE.!$A$1:$T$878,18,FALSE)</f>
        <v>93401: Institución de Asistencia Social</v>
      </c>
      <c r="S299" s="124" t="str">
        <f>VLOOKUP(A299,BASE.!$A$1:$T$878,19,FALSE)</f>
        <v>Certificado Financiero, correspondiente al año 2019, aprobado por el Sub Departamento de Supervisión Financiera Nacional.</v>
      </c>
      <c r="T299" s="182">
        <f>VLOOKUP(A299,BASE.!$A$1:$T$878,20,FALSE)</f>
        <v>37970</v>
      </c>
      <c r="U299" s="124">
        <v>6570</v>
      </c>
      <c r="V299" s="181">
        <v>19309676</v>
      </c>
      <c r="W299" s="181">
        <v>38240023</v>
      </c>
      <c r="X299" s="183">
        <v>44255</v>
      </c>
      <c r="Y299" s="166" t="s">
        <v>7879</v>
      </c>
      <c r="Z299" s="166" t="s">
        <v>7880</v>
      </c>
      <c r="AA299" s="124" t="s">
        <v>7892</v>
      </c>
    </row>
    <row r="300" spans="1:27" x14ac:dyDescent="0.2">
      <c r="A300" s="124">
        <v>6570</v>
      </c>
      <c r="B300" s="124" t="s">
        <v>8306</v>
      </c>
      <c r="C300" s="185">
        <v>717150007</v>
      </c>
      <c r="D300" s="124" t="str">
        <f>VLOOKUP(A300,BASE.!$A$1:$T$878,4,FALSE)</f>
        <v>Corporación de Derecho Privado.</v>
      </c>
      <c r="E300" s="124" t="str">
        <f>VLOOKUP(A300,BASE.!$A$1:$T$878,5,FALSE)</f>
        <v xml:space="preserve">Otorgada por Decreto Supremo Nº 972, de fecha 25 de julio de  1990, del Ministerio de Justicia, publicado en el Diario Oficial el día 13 de agosto de 1990. </v>
      </c>
      <c r="F300" s="124" t="str">
        <f>VLOOKUP(A300,BASE.!$A$1:$T$878,6,FALSE)</f>
        <v xml:space="preserve">Certificado de vigencia, folio Nº 500233447698, de fecha 18 de junio de 2019, del Servicio de Registro Civil e Identificación.
</v>
      </c>
      <c r="G300" s="124" t="str">
        <f>VLOOKUP(A300,BASE.!$A$1:$T$878,7,FALSE)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0" s="124" t="str">
        <f>VLOOKUP(A300,BASE.!$A$1:$T$878,8,FALSE)</f>
        <v xml:space="preserve">Presidente: Exequiel González Balbontín
Vicepresidenta: María Patricia Contreras Largo
Secretaria: María Francisca Concha Contreras
Tesorera: Sandra Cepeda Zepeda
</v>
      </c>
      <c r="I300" s="124" t="str">
        <f>VLOOKUP(A300,BASE.!$A$1:$T$878,9,FALSE)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0" s="124" t="str">
        <f>VLOOKUP(A300,BASE.!$A$1:$T$878,10,FALSE)</f>
        <v>21 de marzo de 2019 a 21 de marzo de 2022</v>
      </c>
      <c r="K300" s="124" t="str">
        <f>VLOOKUP(A300,BASE.!$A$1:$T$878,11,FALSE)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0" s="124" t="str">
        <f>VLOOKUP(A300,BASE.!$A$1:$T$878,12,FALSE)</f>
        <v xml:space="preserve">Carlos Justiniano Nº 1123, comuna de Providencia, Región Metropolitana.
</v>
      </c>
      <c r="M300" s="124" t="str">
        <f>VLOOKUP(A300,BASE.!$A$1:$T$878,13,FALSE)</f>
        <v>XIII</v>
      </c>
      <c r="N300" s="124" t="str">
        <f>VLOOKUP(A300,BASE.!$A$1:$T$878,14,FALSE)</f>
        <v>Providencia</v>
      </c>
      <c r="O300" s="124" t="str">
        <f>VLOOKUP(A300,BASE.!$A$1:$T$878,15,FALSE)</f>
        <v>Fono 223393900- 223393901</v>
      </c>
      <c r="P300" s="124">
        <f>VLOOKUP(A300,BASE.!$A$1:$T$878,16,FALSE)</f>
        <v>0</v>
      </c>
      <c r="Q300" s="185">
        <f>VLOOKUP(A300,BASE.!$A$1:$T$878,17,FALSE)</f>
        <v>0</v>
      </c>
      <c r="R300" s="124" t="str">
        <f>VLOOKUP(A300,BASE.!$A$1:$T$878,18,FALSE)</f>
        <v>93401: Institución de Asistencia Social</v>
      </c>
      <c r="S300" s="124" t="str">
        <f>VLOOKUP(A300,BASE.!$A$1:$T$878,19,FALSE)</f>
        <v>Certificado Financiero, correspondiente al año 2019, aprobado por el Sub Departamento de Supervisión Financiera Nacional.</v>
      </c>
      <c r="T300" s="182">
        <f>VLOOKUP(A300,BASE.!$A$1:$T$878,20,FALSE)</f>
        <v>37970</v>
      </c>
      <c r="U300" s="124">
        <v>6570</v>
      </c>
      <c r="V300" s="181">
        <v>13708386</v>
      </c>
      <c r="W300" s="181">
        <v>44232392</v>
      </c>
      <c r="X300" s="183">
        <v>44255</v>
      </c>
      <c r="Y300" s="166" t="s">
        <v>7879</v>
      </c>
      <c r="Z300" s="166" t="s">
        <v>7880</v>
      </c>
      <c r="AA300" s="124" t="s">
        <v>7913</v>
      </c>
    </row>
    <row r="301" spans="1:27" x14ac:dyDescent="0.2">
      <c r="A301" s="124">
        <v>6570</v>
      </c>
      <c r="B301" s="124" t="s">
        <v>8306</v>
      </c>
      <c r="C301" s="185">
        <v>717150007</v>
      </c>
      <c r="D301" s="124" t="str">
        <f>VLOOKUP(A301,BASE.!$A$1:$T$878,4,FALSE)</f>
        <v>Corporación de Derecho Privado.</v>
      </c>
      <c r="E301" s="124" t="str">
        <f>VLOOKUP(A301,BASE.!$A$1:$T$878,5,FALSE)</f>
        <v xml:space="preserve">Otorgada por Decreto Supremo Nº 972, de fecha 25 de julio de  1990, del Ministerio de Justicia, publicado en el Diario Oficial el día 13 de agosto de 1990. </v>
      </c>
      <c r="F301" s="124" t="str">
        <f>VLOOKUP(A301,BASE.!$A$1:$T$878,6,FALSE)</f>
        <v xml:space="preserve">Certificado de vigencia, folio Nº 500233447698, de fecha 18 de junio de 2019, del Servicio de Registro Civil e Identificación.
</v>
      </c>
      <c r="G301" s="124" t="str">
        <f>VLOOKUP(A301,BASE.!$A$1:$T$878,7,FALSE)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1" s="124" t="str">
        <f>VLOOKUP(A301,BASE.!$A$1:$T$878,8,FALSE)</f>
        <v xml:space="preserve">Presidente: Exequiel González Balbontín
Vicepresidenta: María Patricia Contreras Largo
Secretaria: María Francisca Concha Contreras
Tesorera: Sandra Cepeda Zepeda
</v>
      </c>
      <c r="I301" s="124" t="str">
        <f>VLOOKUP(A301,BASE.!$A$1:$T$878,9,FALSE)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1" s="124" t="str">
        <f>VLOOKUP(A301,BASE.!$A$1:$T$878,10,FALSE)</f>
        <v>21 de marzo de 2019 a 21 de marzo de 2022</v>
      </c>
      <c r="K301" s="124" t="str">
        <f>VLOOKUP(A301,BASE.!$A$1:$T$878,11,FALSE)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1" s="124" t="str">
        <f>VLOOKUP(A301,BASE.!$A$1:$T$878,12,FALSE)</f>
        <v xml:space="preserve">Carlos Justiniano Nº 1123, comuna de Providencia, Región Metropolitana.
</v>
      </c>
      <c r="M301" s="124" t="str">
        <f>VLOOKUP(A301,BASE.!$A$1:$T$878,13,FALSE)</f>
        <v>XIII</v>
      </c>
      <c r="N301" s="124" t="str">
        <f>VLOOKUP(A301,BASE.!$A$1:$T$878,14,FALSE)</f>
        <v>Providencia</v>
      </c>
      <c r="O301" s="124" t="str">
        <f>VLOOKUP(A301,BASE.!$A$1:$T$878,15,FALSE)</f>
        <v>Fono 223393900- 223393901</v>
      </c>
      <c r="P301" s="124">
        <f>VLOOKUP(A301,BASE.!$A$1:$T$878,16,FALSE)</f>
        <v>0</v>
      </c>
      <c r="Q301" s="185">
        <f>VLOOKUP(A301,BASE.!$A$1:$T$878,17,FALSE)</f>
        <v>0</v>
      </c>
      <c r="R301" s="124" t="str">
        <f>VLOOKUP(A301,BASE.!$A$1:$T$878,18,FALSE)</f>
        <v>93401: Institución de Asistencia Social</v>
      </c>
      <c r="S301" s="124" t="str">
        <f>VLOOKUP(A301,BASE.!$A$1:$T$878,19,FALSE)</f>
        <v>Certificado Financiero, correspondiente al año 2019, aprobado por el Sub Departamento de Supervisión Financiera Nacional.</v>
      </c>
      <c r="T301" s="182">
        <f>VLOOKUP(A301,BASE.!$A$1:$T$878,20,FALSE)</f>
        <v>37970</v>
      </c>
      <c r="U301" s="124">
        <v>6570</v>
      </c>
      <c r="V301" s="181">
        <v>0</v>
      </c>
      <c r="W301" s="181">
        <v>14390208</v>
      </c>
      <c r="X301" s="183">
        <v>44255</v>
      </c>
      <c r="Y301" s="166" t="s">
        <v>7879</v>
      </c>
      <c r="Z301" s="166" t="s">
        <v>7880</v>
      </c>
      <c r="AA301" s="124" t="s">
        <v>7949</v>
      </c>
    </row>
    <row r="302" spans="1:27" x14ac:dyDescent="0.2">
      <c r="A302" s="124">
        <v>6570</v>
      </c>
      <c r="B302" s="124" t="s">
        <v>8306</v>
      </c>
      <c r="C302" s="185">
        <v>717150007</v>
      </c>
      <c r="D302" s="124" t="str">
        <f>VLOOKUP(A302,BASE.!$A$1:$T$878,4,FALSE)</f>
        <v>Corporación de Derecho Privado.</v>
      </c>
      <c r="E302" s="124" t="str">
        <f>VLOOKUP(A302,BASE.!$A$1:$T$878,5,FALSE)</f>
        <v xml:space="preserve">Otorgada por Decreto Supremo Nº 972, de fecha 25 de julio de  1990, del Ministerio de Justicia, publicado en el Diario Oficial el día 13 de agosto de 1990. </v>
      </c>
      <c r="F302" s="124" t="str">
        <f>VLOOKUP(A302,BASE.!$A$1:$T$878,6,FALSE)</f>
        <v xml:space="preserve">Certificado de vigencia, folio Nº 500233447698, de fecha 18 de junio de 2019, del Servicio de Registro Civil e Identificación.
</v>
      </c>
      <c r="G302" s="124" t="str">
        <f>VLOOKUP(A302,BASE.!$A$1:$T$878,7,FALSE)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2" s="124" t="str">
        <f>VLOOKUP(A302,BASE.!$A$1:$T$878,8,FALSE)</f>
        <v xml:space="preserve">Presidente: Exequiel González Balbontín
Vicepresidenta: María Patricia Contreras Largo
Secretaria: María Francisca Concha Contreras
Tesorera: Sandra Cepeda Zepeda
</v>
      </c>
      <c r="I302" s="124" t="str">
        <f>VLOOKUP(A302,BASE.!$A$1:$T$878,9,FALSE)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2" s="124" t="str">
        <f>VLOOKUP(A302,BASE.!$A$1:$T$878,10,FALSE)</f>
        <v>21 de marzo de 2019 a 21 de marzo de 2022</v>
      </c>
      <c r="K302" s="124" t="str">
        <f>VLOOKUP(A302,BASE.!$A$1:$T$878,11,FALSE)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2" s="124" t="str">
        <f>VLOOKUP(A302,BASE.!$A$1:$T$878,12,FALSE)</f>
        <v xml:space="preserve">Carlos Justiniano Nº 1123, comuna de Providencia, Región Metropolitana.
</v>
      </c>
      <c r="M302" s="124" t="str">
        <f>VLOOKUP(A302,BASE.!$A$1:$T$878,13,FALSE)</f>
        <v>XIII</v>
      </c>
      <c r="N302" s="124" t="str">
        <f>VLOOKUP(A302,BASE.!$A$1:$T$878,14,FALSE)</f>
        <v>Providencia</v>
      </c>
      <c r="O302" s="124" t="str">
        <f>VLOOKUP(A302,BASE.!$A$1:$T$878,15,FALSE)</f>
        <v>Fono 223393900- 223393901</v>
      </c>
      <c r="P302" s="124">
        <f>VLOOKUP(A302,BASE.!$A$1:$T$878,16,FALSE)</f>
        <v>0</v>
      </c>
      <c r="Q302" s="185">
        <f>VLOOKUP(A302,BASE.!$A$1:$T$878,17,FALSE)</f>
        <v>0</v>
      </c>
      <c r="R302" s="124" t="str">
        <f>VLOOKUP(A302,BASE.!$A$1:$T$878,18,FALSE)</f>
        <v>93401: Institución de Asistencia Social</v>
      </c>
      <c r="S302" s="124" t="str">
        <f>VLOOKUP(A302,BASE.!$A$1:$T$878,19,FALSE)</f>
        <v>Certificado Financiero, correspondiente al año 2019, aprobado por el Sub Departamento de Supervisión Financiera Nacional.</v>
      </c>
      <c r="T302" s="182">
        <f>VLOOKUP(A302,BASE.!$A$1:$T$878,20,FALSE)</f>
        <v>37970</v>
      </c>
      <c r="U302" s="124">
        <v>6570</v>
      </c>
      <c r="V302" s="181">
        <v>0</v>
      </c>
      <c r="W302" s="181">
        <v>0</v>
      </c>
      <c r="X302" s="183">
        <v>44255</v>
      </c>
      <c r="Y302" s="166" t="s">
        <v>7879</v>
      </c>
      <c r="Z302" s="166" t="s">
        <v>7880</v>
      </c>
      <c r="AA302" s="124" t="s">
        <v>7966</v>
      </c>
    </row>
    <row r="303" spans="1:27" x14ac:dyDescent="0.2">
      <c r="A303" s="124">
        <v>6570</v>
      </c>
      <c r="B303" s="124" t="s">
        <v>8306</v>
      </c>
      <c r="C303" s="185">
        <v>717150007</v>
      </c>
      <c r="D303" s="124" t="str">
        <f>VLOOKUP(A303,BASE.!$A$1:$T$878,4,FALSE)</f>
        <v>Corporación de Derecho Privado.</v>
      </c>
      <c r="E303" s="124" t="str">
        <f>VLOOKUP(A303,BASE.!$A$1:$T$878,5,FALSE)</f>
        <v xml:space="preserve">Otorgada por Decreto Supremo Nº 972, de fecha 25 de julio de  1990, del Ministerio de Justicia, publicado en el Diario Oficial el día 13 de agosto de 1990. </v>
      </c>
      <c r="F303" s="124" t="str">
        <f>VLOOKUP(A303,BASE.!$A$1:$T$878,6,FALSE)</f>
        <v xml:space="preserve">Certificado de vigencia, folio Nº 500233447698, de fecha 18 de junio de 2019, del Servicio de Registro Civil e Identificación.
</v>
      </c>
      <c r="G303" s="124" t="str">
        <f>VLOOKUP(A303,BASE.!$A$1:$T$878,7,FALSE)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3" s="124" t="str">
        <f>VLOOKUP(A303,BASE.!$A$1:$T$878,8,FALSE)</f>
        <v xml:space="preserve">Presidente: Exequiel González Balbontín
Vicepresidenta: María Patricia Contreras Largo
Secretaria: María Francisca Concha Contreras
Tesorera: Sandra Cepeda Zepeda
</v>
      </c>
      <c r="I303" s="124" t="str">
        <f>VLOOKUP(A303,BASE.!$A$1:$T$878,9,FALSE)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3" s="124" t="str">
        <f>VLOOKUP(A303,BASE.!$A$1:$T$878,10,FALSE)</f>
        <v>21 de marzo de 2019 a 21 de marzo de 2022</v>
      </c>
      <c r="K303" s="124" t="str">
        <f>VLOOKUP(A303,BASE.!$A$1:$T$878,11,FALSE)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3" s="124" t="str">
        <f>VLOOKUP(A303,BASE.!$A$1:$T$878,12,FALSE)</f>
        <v xml:space="preserve">Carlos Justiniano Nº 1123, comuna de Providencia, Región Metropolitana.
</v>
      </c>
      <c r="M303" s="124" t="str">
        <f>VLOOKUP(A303,BASE.!$A$1:$T$878,13,FALSE)</f>
        <v>XIII</v>
      </c>
      <c r="N303" s="124" t="str">
        <f>VLOOKUP(A303,BASE.!$A$1:$T$878,14,FALSE)</f>
        <v>Providencia</v>
      </c>
      <c r="O303" s="124" t="str">
        <f>VLOOKUP(A303,BASE.!$A$1:$T$878,15,FALSE)</f>
        <v>Fono 223393900- 223393901</v>
      </c>
      <c r="P303" s="124">
        <f>VLOOKUP(A303,BASE.!$A$1:$T$878,16,FALSE)</f>
        <v>0</v>
      </c>
      <c r="Q303" s="185">
        <f>VLOOKUP(A303,BASE.!$A$1:$T$878,17,FALSE)</f>
        <v>0</v>
      </c>
      <c r="R303" s="124" t="str">
        <f>VLOOKUP(A303,BASE.!$A$1:$T$878,18,FALSE)</f>
        <v>93401: Institución de Asistencia Social</v>
      </c>
      <c r="S303" s="124" t="str">
        <f>VLOOKUP(A303,BASE.!$A$1:$T$878,19,FALSE)</f>
        <v>Certificado Financiero, correspondiente al año 2019, aprobado por el Sub Departamento de Supervisión Financiera Nacional.</v>
      </c>
      <c r="T303" s="182">
        <f>VLOOKUP(A303,BASE.!$A$1:$T$878,20,FALSE)</f>
        <v>37970</v>
      </c>
      <c r="U303" s="124">
        <v>6570</v>
      </c>
      <c r="V303" s="181">
        <v>12009384</v>
      </c>
      <c r="W303" s="181">
        <v>20312168</v>
      </c>
      <c r="X303" s="183">
        <v>44255</v>
      </c>
      <c r="Y303" s="166" t="s">
        <v>7879</v>
      </c>
      <c r="Z303" s="166" t="s">
        <v>7880</v>
      </c>
      <c r="AA303" s="124" t="s">
        <v>250</v>
      </c>
    </row>
    <row r="304" spans="1:27" x14ac:dyDescent="0.2">
      <c r="A304" s="124">
        <v>6570</v>
      </c>
      <c r="B304" s="124" t="s">
        <v>8306</v>
      </c>
      <c r="C304" s="185">
        <v>717150007</v>
      </c>
      <c r="D304" s="124" t="str">
        <f>VLOOKUP(A304,BASE.!$A$1:$T$878,4,FALSE)</f>
        <v>Corporación de Derecho Privado.</v>
      </c>
      <c r="E304" s="124" t="str">
        <f>VLOOKUP(A304,BASE.!$A$1:$T$878,5,FALSE)</f>
        <v xml:space="preserve">Otorgada por Decreto Supremo Nº 972, de fecha 25 de julio de  1990, del Ministerio de Justicia, publicado en el Diario Oficial el día 13 de agosto de 1990. </v>
      </c>
      <c r="F304" s="124" t="str">
        <f>VLOOKUP(A304,BASE.!$A$1:$T$878,6,FALSE)</f>
        <v xml:space="preserve">Certificado de vigencia, folio Nº 500233447698, de fecha 18 de junio de 2019, del Servicio de Registro Civil e Identificación.
</v>
      </c>
      <c r="G304" s="124" t="str">
        <f>VLOOKUP(A304,BASE.!$A$1:$T$878,7,FALSE)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4" s="124" t="str">
        <f>VLOOKUP(A304,BASE.!$A$1:$T$878,8,FALSE)</f>
        <v xml:space="preserve">Presidente: Exequiel González Balbontín
Vicepresidenta: María Patricia Contreras Largo
Secretaria: María Francisca Concha Contreras
Tesorera: Sandra Cepeda Zepeda
</v>
      </c>
      <c r="I304" s="124" t="str">
        <f>VLOOKUP(A304,BASE.!$A$1:$T$878,9,FALSE)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4" s="124" t="str">
        <f>VLOOKUP(A304,BASE.!$A$1:$T$878,10,FALSE)</f>
        <v>21 de marzo de 2019 a 21 de marzo de 2022</v>
      </c>
      <c r="K304" s="124" t="str">
        <f>VLOOKUP(A304,BASE.!$A$1:$T$878,11,FALSE)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4" s="124" t="str">
        <f>VLOOKUP(A304,BASE.!$A$1:$T$878,12,FALSE)</f>
        <v xml:space="preserve">Carlos Justiniano Nº 1123, comuna de Providencia, Región Metropolitana.
</v>
      </c>
      <c r="M304" s="124" t="str">
        <f>VLOOKUP(A304,BASE.!$A$1:$T$878,13,FALSE)</f>
        <v>XIII</v>
      </c>
      <c r="N304" s="124" t="str">
        <f>VLOOKUP(A304,BASE.!$A$1:$T$878,14,FALSE)</f>
        <v>Providencia</v>
      </c>
      <c r="O304" s="124" t="str">
        <f>VLOOKUP(A304,BASE.!$A$1:$T$878,15,FALSE)</f>
        <v>Fono 223393900- 223393901</v>
      </c>
      <c r="P304" s="124">
        <f>VLOOKUP(A304,BASE.!$A$1:$T$878,16,FALSE)</f>
        <v>0</v>
      </c>
      <c r="Q304" s="185">
        <f>VLOOKUP(A304,BASE.!$A$1:$T$878,17,FALSE)</f>
        <v>0</v>
      </c>
      <c r="R304" s="124" t="str">
        <f>VLOOKUP(A304,BASE.!$A$1:$T$878,18,FALSE)</f>
        <v>93401: Institución de Asistencia Social</v>
      </c>
      <c r="S304" s="124" t="str">
        <f>VLOOKUP(A304,BASE.!$A$1:$T$878,19,FALSE)</f>
        <v>Certificado Financiero, correspondiente al año 2019, aprobado por el Sub Departamento de Supervisión Financiera Nacional.</v>
      </c>
      <c r="T304" s="182">
        <f>VLOOKUP(A304,BASE.!$A$1:$T$878,20,FALSE)</f>
        <v>37970</v>
      </c>
      <c r="U304" s="124">
        <v>6570</v>
      </c>
      <c r="V304" s="181">
        <v>98363664</v>
      </c>
      <c r="W304" s="181">
        <v>192822755</v>
      </c>
      <c r="X304" s="183">
        <v>44255</v>
      </c>
      <c r="Y304" s="166" t="s">
        <v>7879</v>
      </c>
      <c r="Z304" s="166" t="s">
        <v>7880</v>
      </c>
      <c r="AA304" s="124" t="s">
        <v>187</v>
      </c>
    </row>
    <row r="305" spans="1:27" x14ac:dyDescent="0.2">
      <c r="A305" s="124">
        <v>6570</v>
      </c>
      <c r="B305" s="124" t="s">
        <v>8306</v>
      </c>
      <c r="C305" s="185">
        <v>717150007</v>
      </c>
      <c r="D305" s="124" t="str">
        <f>VLOOKUP(A305,BASE.!$A$1:$T$878,4,FALSE)</f>
        <v>Corporación de Derecho Privado.</v>
      </c>
      <c r="E305" s="124" t="str">
        <f>VLOOKUP(A305,BASE.!$A$1:$T$878,5,FALSE)</f>
        <v xml:space="preserve">Otorgada por Decreto Supremo Nº 972, de fecha 25 de julio de  1990, del Ministerio de Justicia, publicado en el Diario Oficial el día 13 de agosto de 1990. </v>
      </c>
      <c r="F305" s="124" t="str">
        <f>VLOOKUP(A305,BASE.!$A$1:$T$878,6,FALSE)</f>
        <v xml:space="preserve">Certificado de vigencia, folio Nº 500233447698, de fecha 18 de junio de 2019, del Servicio de Registro Civil e Identificación.
</v>
      </c>
      <c r="G305" s="124" t="str">
        <f>VLOOKUP(A305,BASE.!$A$1:$T$878,7,FALSE)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5" s="124" t="str">
        <f>VLOOKUP(A305,BASE.!$A$1:$T$878,8,FALSE)</f>
        <v xml:space="preserve">Presidente: Exequiel González Balbontín
Vicepresidenta: María Patricia Contreras Largo
Secretaria: María Francisca Concha Contreras
Tesorera: Sandra Cepeda Zepeda
</v>
      </c>
      <c r="I305" s="124" t="str">
        <f>VLOOKUP(A305,BASE.!$A$1:$T$878,9,FALSE)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5" s="124" t="str">
        <f>VLOOKUP(A305,BASE.!$A$1:$T$878,10,FALSE)</f>
        <v>21 de marzo de 2019 a 21 de marzo de 2022</v>
      </c>
      <c r="K305" s="124" t="str">
        <f>VLOOKUP(A305,BASE.!$A$1:$T$878,11,FALSE)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5" s="124" t="str">
        <f>VLOOKUP(A305,BASE.!$A$1:$T$878,12,FALSE)</f>
        <v xml:space="preserve">Carlos Justiniano Nº 1123, comuna de Providencia, Región Metropolitana.
</v>
      </c>
      <c r="M305" s="124" t="str">
        <f>VLOOKUP(A305,BASE.!$A$1:$T$878,13,FALSE)</f>
        <v>XIII</v>
      </c>
      <c r="N305" s="124" t="str">
        <f>VLOOKUP(A305,BASE.!$A$1:$T$878,14,FALSE)</f>
        <v>Providencia</v>
      </c>
      <c r="O305" s="124" t="str">
        <f>VLOOKUP(A305,BASE.!$A$1:$T$878,15,FALSE)</f>
        <v>Fono 223393900- 223393901</v>
      </c>
      <c r="P305" s="124">
        <f>VLOOKUP(A305,BASE.!$A$1:$T$878,16,FALSE)</f>
        <v>0</v>
      </c>
      <c r="Q305" s="185">
        <f>VLOOKUP(A305,BASE.!$A$1:$T$878,17,FALSE)</f>
        <v>0</v>
      </c>
      <c r="R305" s="124" t="str">
        <f>VLOOKUP(A305,BASE.!$A$1:$T$878,18,FALSE)</f>
        <v>93401: Institución de Asistencia Social</v>
      </c>
      <c r="S305" s="124" t="str">
        <f>VLOOKUP(A305,BASE.!$A$1:$T$878,19,FALSE)</f>
        <v>Certificado Financiero, correspondiente al año 2019, aprobado por el Sub Departamento de Supervisión Financiera Nacional.</v>
      </c>
      <c r="T305" s="182">
        <f>VLOOKUP(A305,BASE.!$A$1:$T$878,20,FALSE)</f>
        <v>37970</v>
      </c>
      <c r="U305" s="124">
        <v>6570</v>
      </c>
      <c r="V305" s="181">
        <v>36803607</v>
      </c>
      <c r="W305" s="181">
        <v>71834942</v>
      </c>
      <c r="X305" s="183">
        <v>44255</v>
      </c>
      <c r="Y305" s="166" t="s">
        <v>7879</v>
      </c>
      <c r="Z305" s="166" t="s">
        <v>7880</v>
      </c>
      <c r="AA305" s="124" t="s">
        <v>7944</v>
      </c>
    </row>
    <row r="306" spans="1:27" x14ac:dyDescent="0.2">
      <c r="A306" s="124">
        <v>6570</v>
      </c>
      <c r="B306" s="124" t="s">
        <v>8306</v>
      </c>
      <c r="C306" s="185">
        <v>717150007</v>
      </c>
      <c r="D306" s="124" t="str">
        <f>VLOOKUP(A306,BASE.!$A$1:$T$878,4,FALSE)</f>
        <v>Corporación de Derecho Privado.</v>
      </c>
      <c r="E306" s="124" t="str">
        <f>VLOOKUP(A306,BASE.!$A$1:$T$878,5,FALSE)</f>
        <v xml:space="preserve">Otorgada por Decreto Supremo Nº 972, de fecha 25 de julio de  1990, del Ministerio de Justicia, publicado en el Diario Oficial el día 13 de agosto de 1990. </v>
      </c>
      <c r="F306" s="124" t="str">
        <f>VLOOKUP(A306,BASE.!$A$1:$T$878,6,FALSE)</f>
        <v xml:space="preserve">Certificado de vigencia, folio Nº 500233447698, de fecha 18 de junio de 2019, del Servicio de Registro Civil e Identificación.
</v>
      </c>
      <c r="G306" s="124" t="str">
        <f>VLOOKUP(A306,BASE.!$A$1:$T$878,7,FALSE)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6" s="124" t="str">
        <f>VLOOKUP(A306,BASE.!$A$1:$T$878,8,FALSE)</f>
        <v xml:space="preserve">Presidente: Exequiel González Balbontín
Vicepresidenta: María Patricia Contreras Largo
Secretaria: María Francisca Concha Contreras
Tesorera: Sandra Cepeda Zepeda
</v>
      </c>
      <c r="I306" s="124" t="str">
        <f>VLOOKUP(A306,BASE.!$A$1:$T$878,9,FALSE)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6" s="124" t="str">
        <f>VLOOKUP(A306,BASE.!$A$1:$T$878,10,FALSE)</f>
        <v>21 de marzo de 2019 a 21 de marzo de 2022</v>
      </c>
      <c r="K306" s="124" t="str">
        <f>VLOOKUP(A306,BASE.!$A$1:$T$878,11,FALSE)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6" s="124" t="str">
        <f>VLOOKUP(A306,BASE.!$A$1:$T$878,12,FALSE)</f>
        <v xml:space="preserve">Carlos Justiniano Nº 1123, comuna de Providencia, Región Metropolitana.
</v>
      </c>
      <c r="M306" s="124" t="str">
        <f>VLOOKUP(A306,BASE.!$A$1:$T$878,13,FALSE)</f>
        <v>XIII</v>
      </c>
      <c r="N306" s="124" t="str">
        <f>VLOOKUP(A306,BASE.!$A$1:$T$878,14,FALSE)</f>
        <v>Providencia</v>
      </c>
      <c r="O306" s="124" t="str">
        <f>VLOOKUP(A306,BASE.!$A$1:$T$878,15,FALSE)</f>
        <v>Fono 223393900- 223393901</v>
      </c>
      <c r="P306" s="124">
        <f>VLOOKUP(A306,BASE.!$A$1:$T$878,16,FALSE)</f>
        <v>0</v>
      </c>
      <c r="Q306" s="185">
        <f>VLOOKUP(A306,BASE.!$A$1:$T$878,17,FALSE)</f>
        <v>0</v>
      </c>
      <c r="R306" s="124" t="str">
        <f>VLOOKUP(A306,BASE.!$A$1:$T$878,18,FALSE)</f>
        <v>93401: Institución de Asistencia Social</v>
      </c>
      <c r="S306" s="124" t="str">
        <f>VLOOKUP(A306,BASE.!$A$1:$T$878,19,FALSE)</f>
        <v>Certificado Financiero, correspondiente al año 2019, aprobado por el Sub Departamento de Supervisión Financiera Nacional.</v>
      </c>
      <c r="T306" s="182">
        <f>VLOOKUP(A306,BASE.!$A$1:$T$878,20,FALSE)</f>
        <v>37970</v>
      </c>
      <c r="U306" s="124">
        <v>6570</v>
      </c>
      <c r="V306" s="181">
        <v>62129512</v>
      </c>
      <c r="W306" s="181">
        <v>99006140</v>
      </c>
      <c r="X306" s="183">
        <v>44255</v>
      </c>
      <c r="Y306" s="166" t="s">
        <v>7879</v>
      </c>
      <c r="Z306" s="166" t="s">
        <v>7880</v>
      </c>
      <c r="AA306" s="124" t="s">
        <v>7960</v>
      </c>
    </row>
    <row r="307" spans="1:27" x14ac:dyDescent="0.2">
      <c r="A307" s="124">
        <v>6570</v>
      </c>
      <c r="B307" s="124" t="s">
        <v>8306</v>
      </c>
      <c r="C307" s="185">
        <v>717150007</v>
      </c>
      <c r="D307" s="124" t="str">
        <f>VLOOKUP(A307,BASE.!$A$1:$T$878,4,FALSE)</f>
        <v>Corporación de Derecho Privado.</v>
      </c>
      <c r="E307" s="124" t="str">
        <f>VLOOKUP(A307,BASE.!$A$1:$T$878,5,FALSE)</f>
        <v xml:space="preserve">Otorgada por Decreto Supremo Nº 972, de fecha 25 de julio de  1990, del Ministerio de Justicia, publicado en el Diario Oficial el día 13 de agosto de 1990. </v>
      </c>
      <c r="F307" s="124" t="str">
        <f>VLOOKUP(A307,BASE.!$A$1:$T$878,6,FALSE)</f>
        <v xml:space="preserve">Certificado de vigencia, folio Nº 500233447698, de fecha 18 de junio de 2019, del Servicio de Registro Civil e Identificación.
</v>
      </c>
      <c r="G307" s="124" t="str">
        <f>VLOOKUP(A307,BASE.!$A$1:$T$878,7,FALSE)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7" s="124" t="str">
        <f>VLOOKUP(A307,BASE.!$A$1:$T$878,8,FALSE)</f>
        <v xml:space="preserve">Presidente: Exequiel González Balbontín
Vicepresidenta: María Patricia Contreras Largo
Secretaria: María Francisca Concha Contreras
Tesorera: Sandra Cepeda Zepeda
</v>
      </c>
      <c r="I307" s="124" t="str">
        <f>VLOOKUP(A307,BASE.!$A$1:$T$878,9,FALSE)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7" s="124" t="str">
        <f>VLOOKUP(A307,BASE.!$A$1:$T$878,10,FALSE)</f>
        <v>21 de marzo de 2019 a 21 de marzo de 2022</v>
      </c>
      <c r="K307" s="124" t="str">
        <f>VLOOKUP(A307,BASE.!$A$1:$T$878,11,FALSE)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7" s="124" t="str">
        <f>VLOOKUP(A307,BASE.!$A$1:$T$878,12,FALSE)</f>
        <v xml:space="preserve">Carlos Justiniano Nº 1123, comuna de Providencia, Región Metropolitana.
</v>
      </c>
      <c r="M307" s="124" t="str">
        <f>VLOOKUP(A307,BASE.!$A$1:$T$878,13,FALSE)</f>
        <v>XIII</v>
      </c>
      <c r="N307" s="124" t="str">
        <f>VLOOKUP(A307,BASE.!$A$1:$T$878,14,FALSE)</f>
        <v>Providencia</v>
      </c>
      <c r="O307" s="124" t="str">
        <f>VLOOKUP(A307,BASE.!$A$1:$T$878,15,FALSE)</f>
        <v>Fono 223393900- 223393901</v>
      </c>
      <c r="P307" s="124">
        <f>VLOOKUP(A307,BASE.!$A$1:$T$878,16,FALSE)</f>
        <v>0</v>
      </c>
      <c r="Q307" s="185">
        <f>VLOOKUP(A307,BASE.!$A$1:$T$878,17,FALSE)</f>
        <v>0</v>
      </c>
      <c r="R307" s="124" t="str">
        <f>VLOOKUP(A307,BASE.!$A$1:$T$878,18,FALSE)</f>
        <v>93401: Institución de Asistencia Social</v>
      </c>
      <c r="S307" s="124" t="str">
        <f>VLOOKUP(A307,BASE.!$A$1:$T$878,19,FALSE)</f>
        <v>Certificado Financiero, correspondiente al año 2019, aprobado por el Sub Departamento de Supervisión Financiera Nacional.</v>
      </c>
      <c r="T307" s="182">
        <f>VLOOKUP(A307,BASE.!$A$1:$T$878,20,FALSE)</f>
        <v>37970</v>
      </c>
      <c r="U307" s="124">
        <v>6570</v>
      </c>
      <c r="V307" s="181">
        <v>28058100</v>
      </c>
      <c r="W307" s="181">
        <v>44091300</v>
      </c>
      <c r="X307" s="183">
        <v>44255</v>
      </c>
      <c r="Y307" s="166" t="s">
        <v>7879</v>
      </c>
      <c r="Z307" s="166" t="s">
        <v>7880</v>
      </c>
      <c r="AA307" s="124" t="s">
        <v>7977</v>
      </c>
    </row>
    <row r="308" spans="1:27" x14ac:dyDescent="0.2">
      <c r="A308" s="124">
        <v>6570</v>
      </c>
      <c r="B308" s="124" t="s">
        <v>8306</v>
      </c>
      <c r="C308" s="185">
        <v>717150007</v>
      </c>
      <c r="D308" s="124" t="str">
        <f>VLOOKUP(A308,BASE.!$A$1:$T$878,4,FALSE)</f>
        <v>Corporación de Derecho Privado.</v>
      </c>
      <c r="E308" s="124" t="str">
        <f>VLOOKUP(A308,BASE.!$A$1:$T$878,5,FALSE)</f>
        <v xml:space="preserve">Otorgada por Decreto Supremo Nº 972, de fecha 25 de julio de  1990, del Ministerio de Justicia, publicado en el Diario Oficial el día 13 de agosto de 1990. </v>
      </c>
      <c r="F308" s="124" t="str">
        <f>VLOOKUP(A308,BASE.!$A$1:$T$878,6,FALSE)</f>
        <v xml:space="preserve">Certificado de vigencia, folio Nº 500233447698, de fecha 18 de junio de 2019, del Servicio de Registro Civil e Identificación.
</v>
      </c>
      <c r="G308" s="124" t="str">
        <f>VLOOKUP(A308,BASE.!$A$1:$T$878,7,FALSE)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8" s="124" t="str">
        <f>VLOOKUP(A308,BASE.!$A$1:$T$878,8,FALSE)</f>
        <v xml:space="preserve">Presidente: Exequiel González Balbontín
Vicepresidenta: María Patricia Contreras Largo
Secretaria: María Francisca Concha Contreras
Tesorera: Sandra Cepeda Zepeda
</v>
      </c>
      <c r="I308" s="124" t="str">
        <f>VLOOKUP(A308,BASE.!$A$1:$T$878,9,FALSE)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8" s="124" t="str">
        <f>VLOOKUP(A308,BASE.!$A$1:$T$878,10,FALSE)</f>
        <v>21 de marzo de 2019 a 21 de marzo de 2022</v>
      </c>
      <c r="K308" s="124" t="str">
        <f>VLOOKUP(A308,BASE.!$A$1:$T$878,11,FALSE)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8" s="124" t="str">
        <f>VLOOKUP(A308,BASE.!$A$1:$T$878,12,FALSE)</f>
        <v xml:space="preserve">Carlos Justiniano Nº 1123, comuna de Providencia, Región Metropolitana.
</v>
      </c>
      <c r="M308" s="124" t="str">
        <f>VLOOKUP(A308,BASE.!$A$1:$T$878,13,FALSE)</f>
        <v>XIII</v>
      </c>
      <c r="N308" s="124" t="str">
        <f>VLOOKUP(A308,BASE.!$A$1:$T$878,14,FALSE)</f>
        <v>Providencia</v>
      </c>
      <c r="O308" s="124" t="str">
        <f>VLOOKUP(A308,BASE.!$A$1:$T$878,15,FALSE)</f>
        <v>Fono 223393900- 223393901</v>
      </c>
      <c r="P308" s="124">
        <f>VLOOKUP(A308,BASE.!$A$1:$T$878,16,FALSE)</f>
        <v>0</v>
      </c>
      <c r="Q308" s="185">
        <f>VLOOKUP(A308,BASE.!$A$1:$T$878,17,FALSE)</f>
        <v>0</v>
      </c>
      <c r="R308" s="124" t="str">
        <f>VLOOKUP(A308,BASE.!$A$1:$T$878,18,FALSE)</f>
        <v>93401: Institución de Asistencia Social</v>
      </c>
      <c r="S308" s="124" t="str">
        <f>VLOOKUP(A308,BASE.!$A$1:$T$878,19,FALSE)</f>
        <v>Certificado Financiero, correspondiente al año 2019, aprobado por el Sub Departamento de Supervisión Financiera Nacional.</v>
      </c>
      <c r="T308" s="182">
        <f>VLOOKUP(A308,BASE.!$A$1:$T$878,20,FALSE)</f>
        <v>37970</v>
      </c>
      <c r="U308" s="124">
        <v>6570</v>
      </c>
      <c r="V308" s="181">
        <v>11574936</v>
      </c>
      <c r="W308" s="181">
        <v>23840506</v>
      </c>
      <c r="X308" s="183">
        <v>44255</v>
      </c>
      <c r="Y308" s="166" t="s">
        <v>7879</v>
      </c>
      <c r="Z308" s="166" t="s">
        <v>7880</v>
      </c>
      <c r="AA308" s="124" t="s">
        <v>7941</v>
      </c>
    </row>
    <row r="309" spans="1:27" x14ac:dyDescent="0.2">
      <c r="A309" s="124">
        <v>6570</v>
      </c>
      <c r="B309" s="124" t="s">
        <v>8306</v>
      </c>
      <c r="C309" s="185">
        <v>717150007</v>
      </c>
      <c r="D309" s="124" t="str">
        <f>VLOOKUP(A309,BASE.!$A$1:$T$878,4,FALSE)</f>
        <v>Corporación de Derecho Privado.</v>
      </c>
      <c r="E309" s="124" t="str">
        <f>VLOOKUP(A309,BASE.!$A$1:$T$878,5,FALSE)</f>
        <v xml:space="preserve">Otorgada por Decreto Supremo Nº 972, de fecha 25 de julio de  1990, del Ministerio de Justicia, publicado en el Diario Oficial el día 13 de agosto de 1990. </v>
      </c>
      <c r="F309" s="124" t="str">
        <f>VLOOKUP(A309,BASE.!$A$1:$T$878,6,FALSE)</f>
        <v xml:space="preserve">Certificado de vigencia, folio Nº 500233447698, de fecha 18 de junio de 2019, del Servicio de Registro Civil e Identificación.
</v>
      </c>
      <c r="G309" s="124" t="str">
        <f>VLOOKUP(A309,BASE.!$A$1:$T$878,7,FALSE)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9" s="124" t="str">
        <f>VLOOKUP(A309,BASE.!$A$1:$T$878,8,FALSE)</f>
        <v xml:space="preserve">Presidente: Exequiel González Balbontín
Vicepresidenta: María Patricia Contreras Largo
Secretaria: María Francisca Concha Contreras
Tesorera: Sandra Cepeda Zepeda
</v>
      </c>
      <c r="I309" s="124" t="str">
        <f>VLOOKUP(A309,BASE.!$A$1:$T$878,9,FALSE)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9" s="124" t="str">
        <f>VLOOKUP(A309,BASE.!$A$1:$T$878,10,FALSE)</f>
        <v>21 de marzo de 2019 a 21 de marzo de 2022</v>
      </c>
      <c r="K309" s="124" t="str">
        <f>VLOOKUP(A309,BASE.!$A$1:$T$878,11,FALSE)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9" s="124" t="str">
        <f>VLOOKUP(A309,BASE.!$A$1:$T$878,12,FALSE)</f>
        <v xml:space="preserve">Carlos Justiniano Nº 1123, comuna de Providencia, Región Metropolitana.
</v>
      </c>
      <c r="M309" s="124" t="str">
        <f>VLOOKUP(A309,BASE.!$A$1:$T$878,13,FALSE)</f>
        <v>XIII</v>
      </c>
      <c r="N309" s="124" t="str">
        <f>VLOOKUP(A309,BASE.!$A$1:$T$878,14,FALSE)</f>
        <v>Providencia</v>
      </c>
      <c r="O309" s="124" t="str">
        <f>VLOOKUP(A309,BASE.!$A$1:$T$878,15,FALSE)</f>
        <v>Fono 223393900- 223393901</v>
      </c>
      <c r="P309" s="124">
        <f>VLOOKUP(A309,BASE.!$A$1:$T$878,16,FALSE)</f>
        <v>0</v>
      </c>
      <c r="Q309" s="185">
        <f>VLOOKUP(A309,BASE.!$A$1:$T$878,17,FALSE)</f>
        <v>0</v>
      </c>
      <c r="R309" s="124" t="str">
        <f>VLOOKUP(A309,BASE.!$A$1:$T$878,18,FALSE)</f>
        <v>93401: Institución de Asistencia Social</v>
      </c>
      <c r="S309" s="124" t="str">
        <f>VLOOKUP(A309,BASE.!$A$1:$T$878,19,FALSE)</f>
        <v>Certificado Financiero, correspondiente al año 2019, aprobado por el Sub Departamento de Supervisión Financiera Nacional.</v>
      </c>
      <c r="T309" s="182">
        <f>VLOOKUP(A309,BASE.!$A$1:$T$878,20,FALSE)</f>
        <v>37970</v>
      </c>
      <c r="U309" s="124">
        <v>6570</v>
      </c>
      <c r="V309" s="181">
        <v>1051123</v>
      </c>
      <c r="W309" s="181">
        <v>17749954</v>
      </c>
      <c r="X309" s="183">
        <v>44255</v>
      </c>
      <c r="Y309" s="166" t="s">
        <v>7879</v>
      </c>
      <c r="Z309" s="166" t="s">
        <v>7880</v>
      </c>
      <c r="AA309" s="124" t="s">
        <v>7993</v>
      </c>
    </row>
    <row r="310" spans="1:27" x14ac:dyDescent="0.2">
      <c r="A310" s="124">
        <v>6570</v>
      </c>
      <c r="B310" s="124" t="s">
        <v>8306</v>
      </c>
      <c r="C310" s="185">
        <v>717150007</v>
      </c>
      <c r="D310" s="124" t="str">
        <f>VLOOKUP(A310,BASE.!$A$1:$T$878,4,FALSE)</f>
        <v>Corporación de Derecho Privado.</v>
      </c>
      <c r="E310" s="124" t="str">
        <f>VLOOKUP(A310,BASE.!$A$1:$T$878,5,FALSE)</f>
        <v xml:space="preserve">Otorgada por Decreto Supremo Nº 972, de fecha 25 de julio de  1990, del Ministerio de Justicia, publicado en el Diario Oficial el día 13 de agosto de 1990. </v>
      </c>
      <c r="F310" s="124" t="str">
        <f>VLOOKUP(A310,BASE.!$A$1:$T$878,6,FALSE)</f>
        <v xml:space="preserve">Certificado de vigencia, folio Nº 500233447698, de fecha 18 de junio de 2019, del Servicio de Registro Civil e Identificación.
</v>
      </c>
      <c r="G310" s="124" t="str">
        <f>VLOOKUP(A310,BASE.!$A$1:$T$878,7,FALSE)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0" s="124" t="str">
        <f>VLOOKUP(A310,BASE.!$A$1:$T$878,8,FALSE)</f>
        <v xml:space="preserve">Presidente: Exequiel González Balbontín
Vicepresidenta: María Patricia Contreras Largo
Secretaria: María Francisca Concha Contreras
Tesorera: Sandra Cepeda Zepeda
</v>
      </c>
      <c r="I310" s="124" t="str">
        <f>VLOOKUP(A310,BASE.!$A$1:$T$878,9,FALSE)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0" s="124" t="str">
        <f>VLOOKUP(A310,BASE.!$A$1:$T$878,10,FALSE)</f>
        <v>21 de marzo de 2019 a 21 de marzo de 2022</v>
      </c>
      <c r="K310" s="124" t="str">
        <f>VLOOKUP(A310,BASE.!$A$1:$T$878,11,FALSE)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0" s="124" t="str">
        <f>VLOOKUP(A310,BASE.!$A$1:$T$878,12,FALSE)</f>
        <v xml:space="preserve">Carlos Justiniano Nº 1123, comuna de Providencia, Región Metropolitana.
</v>
      </c>
      <c r="M310" s="124" t="str">
        <f>VLOOKUP(A310,BASE.!$A$1:$T$878,13,FALSE)</f>
        <v>XIII</v>
      </c>
      <c r="N310" s="124" t="str">
        <f>VLOOKUP(A310,BASE.!$A$1:$T$878,14,FALSE)</f>
        <v>Providencia</v>
      </c>
      <c r="O310" s="124" t="str">
        <f>VLOOKUP(A310,BASE.!$A$1:$T$878,15,FALSE)</f>
        <v>Fono 223393900- 223393901</v>
      </c>
      <c r="P310" s="124">
        <f>VLOOKUP(A310,BASE.!$A$1:$T$878,16,FALSE)</f>
        <v>0</v>
      </c>
      <c r="Q310" s="185">
        <f>VLOOKUP(A310,BASE.!$A$1:$T$878,17,FALSE)</f>
        <v>0</v>
      </c>
      <c r="R310" s="124" t="str">
        <f>VLOOKUP(A310,BASE.!$A$1:$T$878,18,FALSE)</f>
        <v>93401: Institución de Asistencia Social</v>
      </c>
      <c r="S310" s="124" t="str">
        <f>VLOOKUP(A310,BASE.!$A$1:$T$878,19,FALSE)</f>
        <v>Certificado Financiero, correspondiente al año 2019, aprobado por el Sub Departamento de Supervisión Financiera Nacional.</v>
      </c>
      <c r="T310" s="182">
        <f>VLOOKUP(A310,BASE.!$A$1:$T$878,20,FALSE)</f>
        <v>37970</v>
      </c>
      <c r="U310" s="124">
        <v>6570</v>
      </c>
      <c r="V310" s="181">
        <v>9138924</v>
      </c>
      <c r="W310" s="181">
        <v>16606266</v>
      </c>
      <c r="X310" s="183">
        <v>44255</v>
      </c>
      <c r="Y310" s="166" t="s">
        <v>7879</v>
      </c>
      <c r="Z310" s="166" t="s">
        <v>7880</v>
      </c>
      <c r="AA310" s="124" t="s">
        <v>7994</v>
      </c>
    </row>
    <row r="311" spans="1:27" x14ac:dyDescent="0.2">
      <c r="A311" s="124">
        <v>6570</v>
      </c>
      <c r="B311" s="124" t="s">
        <v>8306</v>
      </c>
      <c r="C311" s="185">
        <v>717150007</v>
      </c>
      <c r="D311" s="124" t="str">
        <f>VLOOKUP(A311,BASE.!$A$1:$T$878,4,FALSE)</f>
        <v>Corporación de Derecho Privado.</v>
      </c>
      <c r="E311" s="124" t="str">
        <f>VLOOKUP(A311,BASE.!$A$1:$T$878,5,FALSE)</f>
        <v xml:space="preserve">Otorgada por Decreto Supremo Nº 972, de fecha 25 de julio de  1990, del Ministerio de Justicia, publicado en el Diario Oficial el día 13 de agosto de 1990. </v>
      </c>
      <c r="F311" s="124" t="str">
        <f>VLOOKUP(A311,BASE.!$A$1:$T$878,6,FALSE)</f>
        <v xml:space="preserve">Certificado de vigencia, folio Nº 500233447698, de fecha 18 de junio de 2019, del Servicio de Registro Civil e Identificación.
</v>
      </c>
      <c r="G311" s="124" t="str">
        <f>VLOOKUP(A311,BASE.!$A$1:$T$878,7,FALSE)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1" s="124" t="str">
        <f>VLOOKUP(A311,BASE.!$A$1:$T$878,8,FALSE)</f>
        <v xml:space="preserve">Presidente: Exequiel González Balbontín
Vicepresidenta: María Patricia Contreras Largo
Secretaria: María Francisca Concha Contreras
Tesorera: Sandra Cepeda Zepeda
</v>
      </c>
      <c r="I311" s="124" t="str">
        <f>VLOOKUP(A311,BASE.!$A$1:$T$878,9,FALSE)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1" s="124" t="str">
        <f>VLOOKUP(A311,BASE.!$A$1:$T$878,10,FALSE)</f>
        <v>21 de marzo de 2019 a 21 de marzo de 2022</v>
      </c>
      <c r="K311" s="124" t="str">
        <f>VLOOKUP(A311,BASE.!$A$1:$T$878,11,FALSE)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1" s="124" t="str">
        <f>VLOOKUP(A311,BASE.!$A$1:$T$878,12,FALSE)</f>
        <v xml:space="preserve">Carlos Justiniano Nº 1123, comuna de Providencia, Región Metropolitana.
</v>
      </c>
      <c r="M311" s="124" t="str">
        <f>VLOOKUP(A311,BASE.!$A$1:$T$878,13,FALSE)</f>
        <v>XIII</v>
      </c>
      <c r="N311" s="124" t="str">
        <f>VLOOKUP(A311,BASE.!$A$1:$T$878,14,FALSE)</f>
        <v>Providencia</v>
      </c>
      <c r="O311" s="124" t="str">
        <f>VLOOKUP(A311,BASE.!$A$1:$T$878,15,FALSE)</f>
        <v>Fono 223393900- 223393901</v>
      </c>
      <c r="P311" s="124">
        <f>VLOOKUP(A311,BASE.!$A$1:$T$878,16,FALSE)</f>
        <v>0</v>
      </c>
      <c r="Q311" s="185">
        <f>VLOOKUP(A311,BASE.!$A$1:$T$878,17,FALSE)</f>
        <v>0</v>
      </c>
      <c r="R311" s="124" t="str">
        <f>VLOOKUP(A311,BASE.!$A$1:$T$878,18,FALSE)</f>
        <v>93401: Institución de Asistencia Social</v>
      </c>
      <c r="S311" s="124" t="str">
        <f>VLOOKUP(A311,BASE.!$A$1:$T$878,19,FALSE)</f>
        <v>Certificado Financiero, correspondiente al año 2019, aprobado por el Sub Departamento de Supervisión Financiera Nacional.</v>
      </c>
      <c r="T311" s="182">
        <f>VLOOKUP(A311,BASE.!$A$1:$T$878,20,FALSE)</f>
        <v>37970</v>
      </c>
      <c r="U311" s="124">
        <v>6570</v>
      </c>
      <c r="V311" s="181">
        <v>27521419</v>
      </c>
      <c r="W311" s="181">
        <v>49861356</v>
      </c>
      <c r="X311" s="183">
        <v>44255</v>
      </c>
      <c r="Y311" s="166" t="s">
        <v>7879</v>
      </c>
      <c r="Z311" s="166" t="s">
        <v>7880</v>
      </c>
      <c r="AA311" s="124" t="s">
        <v>7979</v>
      </c>
    </row>
    <row r="312" spans="1:27" x14ac:dyDescent="0.2">
      <c r="A312" s="124">
        <v>6570</v>
      </c>
      <c r="B312" s="124" t="s">
        <v>8306</v>
      </c>
      <c r="C312" s="185">
        <v>717150007</v>
      </c>
      <c r="D312" s="124" t="str">
        <f>VLOOKUP(A312,BASE.!$A$1:$T$878,4,FALSE)</f>
        <v>Corporación de Derecho Privado.</v>
      </c>
      <c r="E312" s="124" t="str">
        <f>VLOOKUP(A312,BASE.!$A$1:$T$878,5,FALSE)</f>
        <v xml:space="preserve">Otorgada por Decreto Supremo Nº 972, de fecha 25 de julio de  1990, del Ministerio de Justicia, publicado en el Diario Oficial el día 13 de agosto de 1990. </v>
      </c>
      <c r="F312" s="124" t="str">
        <f>VLOOKUP(A312,BASE.!$A$1:$T$878,6,FALSE)</f>
        <v xml:space="preserve">Certificado de vigencia, folio Nº 500233447698, de fecha 18 de junio de 2019, del Servicio de Registro Civil e Identificación.
</v>
      </c>
      <c r="G312" s="124" t="str">
        <f>VLOOKUP(A312,BASE.!$A$1:$T$878,7,FALSE)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2" s="124" t="str">
        <f>VLOOKUP(A312,BASE.!$A$1:$T$878,8,FALSE)</f>
        <v xml:space="preserve">Presidente: Exequiel González Balbontín
Vicepresidenta: María Patricia Contreras Largo
Secretaria: María Francisca Concha Contreras
Tesorera: Sandra Cepeda Zepeda
</v>
      </c>
      <c r="I312" s="124" t="str">
        <f>VLOOKUP(A312,BASE.!$A$1:$T$878,9,FALSE)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2" s="124" t="str">
        <f>VLOOKUP(A312,BASE.!$A$1:$T$878,10,FALSE)</f>
        <v>21 de marzo de 2019 a 21 de marzo de 2022</v>
      </c>
      <c r="K312" s="124" t="str">
        <f>VLOOKUP(A312,BASE.!$A$1:$T$878,11,FALSE)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2" s="124" t="str">
        <f>VLOOKUP(A312,BASE.!$A$1:$T$878,12,FALSE)</f>
        <v xml:space="preserve">Carlos Justiniano Nº 1123, comuna de Providencia, Región Metropolitana.
</v>
      </c>
      <c r="M312" s="124" t="str">
        <f>VLOOKUP(A312,BASE.!$A$1:$T$878,13,FALSE)</f>
        <v>XIII</v>
      </c>
      <c r="N312" s="124" t="str">
        <f>VLOOKUP(A312,BASE.!$A$1:$T$878,14,FALSE)</f>
        <v>Providencia</v>
      </c>
      <c r="O312" s="124" t="str">
        <f>VLOOKUP(A312,BASE.!$A$1:$T$878,15,FALSE)</f>
        <v>Fono 223393900- 223393901</v>
      </c>
      <c r="P312" s="124">
        <f>VLOOKUP(A312,BASE.!$A$1:$T$878,16,FALSE)</f>
        <v>0</v>
      </c>
      <c r="Q312" s="185">
        <f>VLOOKUP(A312,BASE.!$A$1:$T$878,17,FALSE)</f>
        <v>0</v>
      </c>
      <c r="R312" s="124" t="str">
        <f>VLOOKUP(A312,BASE.!$A$1:$T$878,18,FALSE)</f>
        <v>93401: Institución de Asistencia Social</v>
      </c>
      <c r="S312" s="124" t="str">
        <f>VLOOKUP(A312,BASE.!$A$1:$T$878,19,FALSE)</f>
        <v>Certificado Financiero, correspondiente al año 2019, aprobado por el Sub Departamento de Supervisión Financiera Nacional.</v>
      </c>
      <c r="T312" s="182">
        <f>VLOOKUP(A312,BASE.!$A$1:$T$878,20,FALSE)</f>
        <v>37970</v>
      </c>
      <c r="U312" s="124">
        <v>6570</v>
      </c>
      <c r="V312" s="181">
        <v>17724444</v>
      </c>
      <c r="W312" s="181">
        <v>35563706</v>
      </c>
      <c r="X312" s="183">
        <v>44255</v>
      </c>
      <c r="Y312" s="166" t="s">
        <v>7879</v>
      </c>
      <c r="Z312" s="166" t="s">
        <v>7880</v>
      </c>
      <c r="AA312" s="124" t="s">
        <v>7921</v>
      </c>
    </row>
    <row r="313" spans="1:27" x14ac:dyDescent="0.2">
      <c r="A313" s="124">
        <v>6570</v>
      </c>
      <c r="B313" s="124" t="s">
        <v>8306</v>
      </c>
      <c r="C313" s="185">
        <v>717150007</v>
      </c>
      <c r="D313" s="124" t="str">
        <f>VLOOKUP(A313,BASE.!$A$1:$T$878,4,FALSE)</f>
        <v>Corporación de Derecho Privado.</v>
      </c>
      <c r="E313" s="124" t="str">
        <f>VLOOKUP(A313,BASE.!$A$1:$T$878,5,FALSE)</f>
        <v xml:space="preserve">Otorgada por Decreto Supremo Nº 972, de fecha 25 de julio de  1990, del Ministerio de Justicia, publicado en el Diario Oficial el día 13 de agosto de 1990. </v>
      </c>
      <c r="F313" s="124" t="str">
        <f>VLOOKUP(A313,BASE.!$A$1:$T$878,6,FALSE)</f>
        <v xml:space="preserve">Certificado de vigencia, folio Nº 500233447698, de fecha 18 de junio de 2019, del Servicio de Registro Civil e Identificación.
</v>
      </c>
      <c r="G313" s="124" t="str">
        <f>VLOOKUP(A313,BASE.!$A$1:$T$878,7,FALSE)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3" s="124" t="str">
        <f>VLOOKUP(A313,BASE.!$A$1:$T$878,8,FALSE)</f>
        <v xml:space="preserve">Presidente: Exequiel González Balbontín
Vicepresidenta: María Patricia Contreras Largo
Secretaria: María Francisca Concha Contreras
Tesorera: Sandra Cepeda Zepeda
</v>
      </c>
      <c r="I313" s="124" t="str">
        <f>VLOOKUP(A313,BASE.!$A$1:$T$878,9,FALSE)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3" s="124" t="str">
        <f>VLOOKUP(A313,BASE.!$A$1:$T$878,10,FALSE)</f>
        <v>21 de marzo de 2019 a 21 de marzo de 2022</v>
      </c>
      <c r="K313" s="124" t="str">
        <f>VLOOKUP(A313,BASE.!$A$1:$T$878,11,FALSE)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3" s="124" t="str">
        <f>VLOOKUP(A313,BASE.!$A$1:$T$878,12,FALSE)</f>
        <v xml:space="preserve">Carlos Justiniano Nº 1123, comuna de Providencia, Región Metropolitana.
</v>
      </c>
      <c r="M313" s="124" t="str">
        <f>VLOOKUP(A313,BASE.!$A$1:$T$878,13,FALSE)</f>
        <v>XIII</v>
      </c>
      <c r="N313" s="124" t="str">
        <f>VLOOKUP(A313,BASE.!$A$1:$T$878,14,FALSE)</f>
        <v>Providencia</v>
      </c>
      <c r="O313" s="124" t="str">
        <f>VLOOKUP(A313,BASE.!$A$1:$T$878,15,FALSE)</f>
        <v>Fono 223393900- 223393901</v>
      </c>
      <c r="P313" s="124">
        <f>VLOOKUP(A313,BASE.!$A$1:$T$878,16,FALSE)</f>
        <v>0</v>
      </c>
      <c r="Q313" s="185">
        <f>VLOOKUP(A313,BASE.!$A$1:$T$878,17,FALSE)</f>
        <v>0</v>
      </c>
      <c r="R313" s="124" t="str">
        <f>VLOOKUP(A313,BASE.!$A$1:$T$878,18,FALSE)</f>
        <v>93401: Institución de Asistencia Social</v>
      </c>
      <c r="S313" s="124" t="str">
        <f>VLOOKUP(A313,BASE.!$A$1:$T$878,19,FALSE)</f>
        <v>Certificado Financiero, correspondiente al año 2019, aprobado por el Sub Departamento de Supervisión Financiera Nacional.</v>
      </c>
      <c r="T313" s="182">
        <f>VLOOKUP(A313,BASE.!$A$1:$T$878,20,FALSE)</f>
        <v>37970</v>
      </c>
      <c r="U313" s="124">
        <v>6570</v>
      </c>
      <c r="V313" s="181">
        <v>0</v>
      </c>
      <c r="W313" s="181">
        <v>1779168</v>
      </c>
      <c r="X313" s="183">
        <v>44255</v>
      </c>
      <c r="Y313" s="166" t="s">
        <v>7879</v>
      </c>
      <c r="Z313" s="166" t="s">
        <v>7880</v>
      </c>
      <c r="AA313" s="124" t="s">
        <v>7922</v>
      </c>
    </row>
    <row r="314" spans="1:27" x14ac:dyDescent="0.2">
      <c r="A314" s="124">
        <v>6570</v>
      </c>
      <c r="B314" s="124" t="s">
        <v>8306</v>
      </c>
      <c r="C314" s="185">
        <v>717150007</v>
      </c>
      <c r="D314" s="124" t="str">
        <f>VLOOKUP(A314,BASE.!$A$1:$T$878,4,FALSE)</f>
        <v>Corporación de Derecho Privado.</v>
      </c>
      <c r="E314" s="124" t="str">
        <f>VLOOKUP(A314,BASE.!$A$1:$T$878,5,FALSE)</f>
        <v xml:space="preserve">Otorgada por Decreto Supremo Nº 972, de fecha 25 de julio de  1990, del Ministerio de Justicia, publicado en el Diario Oficial el día 13 de agosto de 1990. </v>
      </c>
      <c r="F314" s="124" t="str">
        <f>VLOOKUP(A314,BASE.!$A$1:$T$878,6,FALSE)</f>
        <v xml:space="preserve">Certificado de vigencia, folio Nº 500233447698, de fecha 18 de junio de 2019, del Servicio de Registro Civil e Identificación.
</v>
      </c>
      <c r="G314" s="124" t="str">
        <f>VLOOKUP(A314,BASE.!$A$1:$T$878,7,FALSE)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4" s="124" t="str">
        <f>VLOOKUP(A314,BASE.!$A$1:$T$878,8,FALSE)</f>
        <v xml:space="preserve">Presidente: Exequiel González Balbontín
Vicepresidenta: María Patricia Contreras Largo
Secretaria: María Francisca Concha Contreras
Tesorera: Sandra Cepeda Zepeda
</v>
      </c>
      <c r="I314" s="124" t="str">
        <f>VLOOKUP(A314,BASE.!$A$1:$T$878,9,FALSE)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4" s="124" t="str">
        <f>VLOOKUP(A314,BASE.!$A$1:$T$878,10,FALSE)</f>
        <v>21 de marzo de 2019 a 21 de marzo de 2022</v>
      </c>
      <c r="K314" s="124" t="str">
        <f>VLOOKUP(A314,BASE.!$A$1:$T$878,11,FALSE)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4" s="124" t="str">
        <f>VLOOKUP(A314,BASE.!$A$1:$T$878,12,FALSE)</f>
        <v xml:space="preserve">Carlos Justiniano Nº 1123, comuna de Providencia, Región Metropolitana.
</v>
      </c>
      <c r="M314" s="124" t="str">
        <f>VLOOKUP(A314,BASE.!$A$1:$T$878,13,FALSE)</f>
        <v>XIII</v>
      </c>
      <c r="N314" s="124" t="str">
        <f>VLOOKUP(A314,BASE.!$A$1:$T$878,14,FALSE)</f>
        <v>Providencia</v>
      </c>
      <c r="O314" s="124" t="str">
        <f>VLOOKUP(A314,BASE.!$A$1:$T$878,15,FALSE)</f>
        <v>Fono 223393900- 223393901</v>
      </c>
      <c r="P314" s="124">
        <f>VLOOKUP(A314,BASE.!$A$1:$T$878,16,FALSE)</f>
        <v>0</v>
      </c>
      <c r="Q314" s="185">
        <f>VLOOKUP(A314,BASE.!$A$1:$T$878,17,FALSE)</f>
        <v>0</v>
      </c>
      <c r="R314" s="124" t="str">
        <f>VLOOKUP(A314,BASE.!$A$1:$T$878,18,FALSE)</f>
        <v>93401: Institución de Asistencia Social</v>
      </c>
      <c r="S314" s="124" t="str">
        <f>VLOOKUP(A314,BASE.!$A$1:$T$878,19,FALSE)</f>
        <v>Certificado Financiero, correspondiente al año 2019, aprobado por el Sub Departamento de Supervisión Financiera Nacional.</v>
      </c>
      <c r="T314" s="182">
        <f>VLOOKUP(A314,BASE.!$A$1:$T$878,20,FALSE)</f>
        <v>37970</v>
      </c>
      <c r="U314" s="124">
        <v>6570</v>
      </c>
      <c r="V314" s="181">
        <v>24485902</v>
      </c>
      <c r="W314" s="181">
        <v>45153773</v>
      </c>
      <c r="X314" s="183">
        <v>44255</v>
      </c>
      <c r="Y314" s="166" t="s">
        <v>7879</v>
      </c>
      <c r="Z314" s="166" t="s">
        <v>7880</v>
      </c>
      <c r="AA314" s="124" t="s">
        <v>7996</v>
      </c>
    </row>
    <row r="315" spans="1:27" x14ac:dyDescent="0.2">
      <c r="A315" s="124">
        <v>6570</v>
      </c>
      <c r="B315" s="124" t="s">
        <v>8306</v>
      </c>
      <c r="C315" s="185">
        <v>717150007</v>
      </c>
      <c r="D315" s="124" t="str">
        <f>VLOOKUP(A315,BASE.!$A$1:$T$878,4,FALSE)</f>
        <v>Corporación de Derecho Privado.</v>
      </c>
      <c r="E315" s="124" t="str">
        <f>VLOOKUP(A315,BASE.!$A$1:$T$878,5,FALSE)</f>
        <v xml:space="preserve">Otorgada por Decreto Supremo Nº 972, de fecha 25 de julio de  1990, del Ministerio de Justicia, publicado en el Diario Oficial el día 13 de agosto de 1990. </v>
      </c>
      <c r="F315" s="124" t="str">
        <f>VLOOKUP(A315,BASE.!$A$1:$T$878,6,FALSE)</f>
        <v xml:space="preserve">Certificado de vigencia, folio Nº 500233447698, de fecha 18 de junio de 2019, del Servicio de Registro Civil e Identificación.
</v>
      </c>
      <c r="G315" s="124" t="str">
        <f>VLOOKUP(A315,BASE.!$A$1:$T$878,7,FALSE)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5" s="124" t="str">
        <f>VLOOKUP(A315,BASE.!$A$1:$T$878,8,FALSE)</f>
        <v xml:space="preserve">Presidente: Exequiel González Balbontín
Vicepresidenta: María Patricia Contreras Largo
Secretaria: María Francisca Concha Contreras
Tesorera: Sandra Cepeda Zepeda
</v>
      </c>
      <c r="I315" s="124" t="str">
        <f>VLOOKUP(A315,BASE.!$A$1:$T$878,9,FALSE)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5" s="124" t="str">
        <f>VLOOKUP(A315,BASE.!$A$1:$T$878,10,FALSE)</f>
        <v>21 de marzo de 2019 a 21 de marzo de 2022</v>
      </c>
      <c r="K315" s="124" t="str">
        <f>VLOOKUP(A315,BASE.!$A$1:$T$878,11,FALSE)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5" s="124" t="str">
        <f>VLOOKUP(A315,BASE.!$A$1:$T$878,12,FALSE)</f>
        <v xml:space="preserve">Carlos Justiniano Nº 1123, comuna de Providencia, Región Metropolitana.
</v>
      </c>
      <c r="M315" s="124" t="str">
        <f>VLOOKUP(A315,BASE.!$A$1:$T$878,13,FALSE)</f>
        <v>XIII</v>
      </c>
      <c r="N315" s="124" t="str">
        <f>VLOOKUP(A315,BASE.!$A$1:$T$878,14,FALSE)</f>
        <v>Providencia</v>
      </c>
      <c r="O315" s="124" t="str">
        <f>VLOOKUP(A315,BASE.!$A$1:$T$878,15,FALSE)</f>
        <v>Fono 223393900- 223393901</v>
      </c>
      <c r="P315" s="124">
        <f>VLOOKUP(A315,BASE.!$A$1:$T$878,16,FALSE)</f>
        <v>0</v>
      </c>
      <c r="Q315" s="185">
        <f>VLOOKUP(A315,BASE.!$A$1:$T$878,17,FALSE)</f>
        <v>0</v>
      </c>
      <c r="R315" s="124" t="str">
        <f>VLOOKUP(A315,BASE.!$A$1:$T$878,18,FALSE)</f>
        <v>93401: Institución de Asistencia Social</v>
      </c>
      <c r="S315" s="124" t="str">
        <f>VLOOKUP(A315,BASE.!$A$1:$T$878,19,FALSE)</f>
        <v>Certificado Financiero, correspondiente al año 2019, aprobado por el Sub Departamento de Supervisión Financiera Nacional.</v>
      </c>
      <c r="T315" s="182">
        <f>VLOOKUP(A315,BASE.!$A$1:$T$878,20,FALSE)</f>
        <v>37970</v>
      </c>
      <c r="U315" s="124">
        <v>6570</v>
      </c>
      <c r="V315" s="181">
        <v>63086332</v>
      </c>
      <c r="W315" s="181">
        <v>117995732</v>
      </c>
      <c r="X315" s="183">
        <v>44255</v>
      </c>
      <c r="Y315" s="166" t="s">
        <v>7879</v>
      </c>
      <c r="Z315" s="166" t="s">
        <v>7880</v>
      </c>
      <c r="AA315" s="124" t="s">
        <v>7946</v>
      </c>
    </row>
    <row r="316" spans="1:27" x14ac:dyDescent="0.2">
      <c r="A316" s="124">
        <v>6570</v>
      </c>
      <c r="B316" s="124" t="s">
        <v>8306</v>
      </c>
      <c r="C316" s="185">
        <v>717150007</v>
      </c>
      <c r="D316" s="124" t="str">
        <f>VLOOKUP(A316,BASE.!$A$1:$T$878,4,FALSE)</f>
        <v>Corporación de Derecho Privado.</v>
      </c>
      <c r="E316" s="124" t="str">
        <f>VLOOKUP(A316,BASE.!$A$1:$T$878,5,FALSE)</f>
        <v xml:space="preserve">Otorgada por Decreto Supremo Nº 972, de fecha 25 de julio de  1990, del Ministerio de Justicia, publicado en el Diario Oficial el día 13 de agosto de 1990. </v>
      </c>
      <c r="F316" s="124" t="str">
        <f>VLOOKUP(A316,BASE.!$A$1:$T$878,6,FALSE)</f>
        <v xml:space="preserve">Certificado de vigencia, folio Nº 500233447698, de fecha 18 de junio de 2019, del Servicio de Registro Civil e Identificación.
</v>
      </c>
      <c r="G316" s="124" t="str">
        <f>VLOOKUP(A316,BASE.!$A$1:$T$878,7,FALSE)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6" s="124" t="str">
        <f>VLOOKUP(A316,BASE.!$A$1:$T$878,8,FALSE)</f>
        <v xml:space="preserve">Presidente: Exequiel González Balbontín
Vicepresidenta: María Patricia Contreras Largo
Secretaria: María Francisca Concha Contreras
Tesorera: Sandra Cepeda Zepeda
</v>
      </c>
      <c r="I316" s="124" t="str">
        <f>VLOOKUP(A316,BASE.!$A$1:$T$878,9,FALSE)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6" s="124" t="str">
        <f>VLOOKUP(A316,BASE.!$A$1:$T$878,10,FALSE)</f>
        <v>21 de marzo de 2019 a 21 de marzo de 2022</v>
      </c>
      <c r="K316" s="124" t="str">
        <f>VLOOKUP(A316,BASE.!$A$1:$T$878,11,FALSE)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6" s="124" t="str">
        <f>VLOOKUP(A316,BASE.!$A$1:$T$878,12,FALSE)</f>
        <v xml:space="preserve">Carlos Justiniano Nº 1123, comuna de Providencia, Región Metropolitana.
</v>
      </c>
      <c r="M316" s="124" t="str">
        <f>VLOOKUP(A316,BASE.!$A$1:$T$878,13,FALSE)</f>
        <v>XIII</v>
      </c>
      <c r="N316" s="124" t="str">
        <f>VLOOKUP(A316,BASE.!$A$1:$T$878,14,FALSE)</f>
        <v>Providencia</v>
      </c>
      <c r="O316" s="124" t="str">
        <f>VLOOKUP(A316,BASE.!$A$1:$T$878,15,FALSE)</f>
        <v>Fono 223393900- 223393901</v>
      </c>
      <c r="P316" s="124">
        <f>VLOOKUP(A316,BASE.!$A$1:$T$878,16,FALSE)</f>
        <v>0</v>
      </c>
      <c r="Q316" s="185">
        <f>VLOOKUP(A316,BASE.!$A$1:$T$878,17,FALSE)</f>
        <v>0</v>
      </c>
      <c r="R316" s="124" t="str">
        <f>VLOOKUP(A316,BASE.!$A$1:$T$878,18,FALSE)</f>
        <v>93401: Institución de Asistencia Social</v>
      </c>
      <c r="S316" s="124" t="str">
        <f>VLOOKUP(A316,BASE.!$A$1:$T$878,19,FALSE)</f>
        <v>Certificado Financiero, correspondiente al año 2019, aprobado por el Sub Departamento de Supervisión Financiera Nacional.</v>
      </c>
      <c r="T316" s="182">
        <f>VLOOKUP(A316,BASE.!$A$1:$T$878,20,FALSE)</f>
        <v>37970</v>
      </c>
      <c r="U316" s="124">
        <v>6570</v>
      </c>
      <c r="V316" s="181">
        <v>8844120</v>
      </c>
      <c r="W316" s="181">
        <v>21933417</v>
      </c>
      <c r="X316" s="183">
        <v>44255</v>
      </c>
      <c r="Y316" s="166" t="s">
        <v>7879</v>
      </c>
      <c r="Z316" s="166" t="s">
        <v>7880</v>
      </c>
      <c r="AA316" s="124" t="s">
        <v>7956</v>
      </c>
    </row>
    <row r="317" spans="1:27" x14ac:dyDescent="0.2">
      <c r="A317" s="124">
        <v>6570</v>
      </c>
      <c r="B317" s="124" t="s">
        <v>8306</v>
      </c>
      <c r="C317" s="185">
        <v>717150007</v>
      </c>
      <c r="D317" s="124" t="str">
        <f>VLOOKUP(A317,BASE.!$A$1:$T$878,4,FALSE)</f>
        <v>Corporación de Derecho Privado.</v>
      </c>
      <c r="E317" s="124" t="str">
        <f>VLOOKUP(A317,BASE.!$A$1:$T$878,5,FALSE)</f>
        <v xml:space="preserve">Otorgada por Decreto Supremo Nº 972, de fecha 25 de julio de  1990, del Ministerio de Justicia, publicado en el Diario Oficial el día 13 de agosto de 1990. </v>
      </c>
      <c r="F317" s="124" t="str">
        <f>VLOOKUP(A317,BASE.!$A$1:$T$878,6,FALSE)</f>
        <v xml:space="preserve">Certificado de vigencia, folio Nº 500233447698, de fecha 18 de junio de 2019, del Servicio de Registro Civil e Identificación.
</v>
      </c>
      <c r="G317" s="124" t="str">
        <f>VLOOKUP(A317,BASE.!$A$1:$T$878,7,FALSE)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7" s="124" t="str">
        <f>VLOOKUP(A317,BASE.!$A$1:$T$878,8,FALSE)</f>
        <v xml:space="preserve">Presidente: Exequiel González Balbontín
Vicepresidenta: María Patricia Contreras Largo
Secretaria: María Francisca Concha Contreras
Tesorera: Sandra Cepeda Zepeda
</v>
      </c>
      <c r="I317" s="124" t="str">
        <f>VLOOKUP(A317,BASE.!$A$1:$T$878,9,FALSE)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7" s="124" t="str">
        <f>VLOOKUP(A317,BASE.!$A$1:$T$878,10,FALSE)</f>
        <v>21 de marzo de 2019 a 21 de marzo de 2022</v>
      </c>
      <c r="K317" s="124" t="str">
        <f>VLOOKUP(A317,BASE.!$A$1:$T$878,11,FALSE)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7" s="124" t="str">
        <f>VLOOKUP(A317,BASE.!$A$1:$T$878,12,FALSE)</f>
        <v xml:space="preserve">Carlos Justiniano Nº 1123, comuna de Providencia, Región Metropolitana.
</v>
      </c>
      <c r="M317" s="124" t="str">
        <f>VLOOKUP(A317,BASE.!$A$1:$T$878,13,FALSE)</f>
        <v>XIII</v>
      </c>
      <c r="N317" s="124" t="str">
        <f>VLOOKUP(A317,BASE.!$A$1:$T$878,14,FALSE)</f>
        <v>Providencia</v>
      </c>
      <c r="O317" s="124" t="str">
        <f>VLOOKUP(A317,BASE.!$A$1:$T$878,15,FALSE)</f>
        <v>Fono 223393900- 223393901</v>
      </c>
      <c r="P317" s="124">
        <f>VLOOKUP(A317,BASE.!$A$1:$T$878,16,FALSE)</f>
        <v>0</v>
      </c>
      <c r="Q317" s="185">
        <f>VLOOKUP(A317,BASE.!$A$1:$T$878,17,FALSE)</f>
        <v>0</v>
      </c>
      <c r="R317" s="124" t="str">
        <f>VLOOKUP(A317,BASE.!$A$1:$T$878,18,FALSE)</f>
        <v>93401: Institución de Asistencia Social</v>
      </c>
      <c r="S317" s="124" t="str">
        <f>VLOOKUP(A317,BASE.!$A$1:$T$878,19,FALSE)</f>
        <v>Certificado Financiero, correspondiente al año 2019, aprobado por el Sub Departamento de Supervisión Financiera Nacional.</v>
      </c>
      <c r="T317" s="182">
        <f>VLOOKUP(A317,BASE.!$A$1:$T$878,20,FALSE)</f>
        <v>37970</v>
      </c>
      <c r="U317" s="124">
        <v>6570</v>
      </c>
      <c r="V317" s="181">
        <v>24049800</v>
      </c>
      <c r="W317" s="181">
        <v>25575000</v>
      </c>
      <c r="X317" s="183">
        <v>44255</v>
      </c>
      <c r="Y317" s="166" t="s">
        <v>7879</v>
      </c>
      <c r="Z317" s="166" t="s">
        <v>7880</v>
      </c>
      <c r="AA317" s="124" t="s">
        <v>7951</v>
      </c>
    </row>
    <row r="318" spans="1:27" x14ac:dyDescent="0.2">
      <c r="A318" s="124">
        <v>6570</v>
      </c>
      <c r="B318" s="124" t="s">
        <v>8306</v>
      </c>
      <c r="C318" s="185">
        <v>717150007</v>
      </c>
      <c r="D318" s="124" t="str">
        <f>VLOOKUP(A318,BASE.!$A$1:$T$878,4,FALSE)</f>
        <v>Corporación de Derecho Privado.</v>
      </c>
      <c r="E318" s="124" t="str">
        <f>VLOOKUP(A318,BASE.!$A$1:$T$878,5,FALSE)</f>
        <v xml:space="preserve">Otorgada por Decreto Supremo Nº 972, de fecha 25 de julio de  1990, del Ministerio de Justicia, publicado en el Diario Oficial el día 13 de agosto de 1990. </v>
      </c>
      <c r="F318" s="124" t="str">
        <f>VLOOKUP(A318,BASE.!$A$1:$T$878,6,FALSE)</f>
        <v xml:space="preserve">Certificado de vigencia, folio Nº 500233447698, de fecha 18 de junio de 2019, del Servicio de Registro Civil e Identificación.
</v>
      </c>
      <c r="G318" s="124" t="str">
        <f>VLOOKUP(A318,BASE.!$A$1:$T$878,7,FALSE)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8" s="124" t="str">
        <f>VLOOKUP(A318,BASE.!$A$1:$T$878,8,FALSE)</f>
        <v xml:space="preserve">Presidente: Exequiel González Balbontín
Vicepresidenta: María Patricia Contreras Largo
Secretaria: María Francisca Concha Contreras
Tesorera: Sandra Cepeda Zepeda
</v>
      </c>
      <c r="I318" s="124" t="str">
        <f>VLOOKUP(A318,BASE.!$A$1:$T$878,9,FALSE)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8" s="124" t="str">
        <f>VLOOKUP(A318,BASE.!$A$1:$T$878,10,FALSE)</f>
        <v>21 de marzo de 2019 a 21 de marzo de 2022</v>
      </c>
      <c r="K318" s="124" t="str">
        <f>VLOOKUP(A318,BASE.!$A$1:$T$878,11,FALSE)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8" s="124" t="str">
        <f>VLOOKUP(A318,BASE.!$A$1:$T$878,12,FALSE)</f>
        <v xml:space="preserve">Carlos Justiniano Nº 1123, comuna de Providencia, Región Metropolitana.
</v>
      </c>
      <c r="M318" s="124" t="str">
        <f>VLOOKUP(A318,BASE.!$A$1:$T$878,13,FALSE)</f>
        <v>XIII</v>
      </c>
      <c r="N318" s="124" t="str">
        <f>VLOOKUP(A318,BASE.!$A$1:$T$878,14,FALSE)</f>
        <v>Providencia</v>
      </c>
      <c r="O318" s="124" t="str">
        <f>VLOOKUP(A318,BASE.!$A$1:$T$878,15,FALSE)</f>
        <v>Fono 223393900- 223393901</v>
      </c>
      <c r="P318" s="124">
        <f>VLOOKUP(A318,BASE.!$A$1:$T$878,16,FALSE)</f>
        <v>0</v>
      </c>
      <c r="Q318" s="185">
        <f>VLOOKUP(A318,BASE.!$A$1:$T$878,17,FALSE)</f>
        <v>0</v>
      </c>
      <c r="R318" s="124" t="str">
        <f>VLOOKUP(A318,BASE.!$A$1:$T$878,18,FALSE)</f>
        <v>93401: Institución de Asistencia Social</v>
      </c>
      <c r="S318" s="124" t="str">
        <f>VLOOKUP(A318,BASE.!$A$1:$T$878,19,FALSE)</f>
        <v>Certificado Financiero, correspondiente al año 2019, aprobado por el Sub Departamento de Supervisión Financiera Nacional.</v>
      </c>
      <c r="T318" s="182">
        <f>VLOOKUP(A318,BASE.!$A$1:$T$878,20,FALSE)</f>
        <v>37970</v>
      </c>
      <c r="U318" s="124">
        <v>6570</v>
      </c>
      <c r="V318" s="181">
        <v>16033200</v>
      </c>
      <c r="W318" s="181">
        <v>32066400</v>
      </c>
      <c r="X318" s="183">
        <v>44255</v>
      </c>
      <c r="Y318" s="166" t="s">
        <v>7879</v>
      </c>
      <c r="Z318" s="166" t="s">
        <v>7880</v>
      </c>
      <c r="AA318" s="124" t="s">
        <v>7961</v>
      </c>
    </row>
    <row r="319" spans="1:27" x14ac:dyDescent="0.2">
      <c r="A319" s="124">
        <v>6570</v>
      </c>
      <c r="B319" s="124" t="s">
        <v>8306</v>
      </c>
      <c r="C319" s="185">
        <v>717150007</v>
      </c>
      <c r="D319" s="124" t="str">
        <f>VLOOKUP(A319,BASE.!$A$1:$T$878,4,FALSE)</f>
        <v>Corporación de Derecho Privado.</v>
      </c>
      <c r="E319" s="124" t="str">
        <f>VLOOKUP(A319,BASE.!$A$1:$T$878,5,FALSE)</f>
        <v xml:space="preserve">Otorgada por Decreto Supremo Nº 972, de fecha 25 de julio de  1990, del Ministerio de Justicia, publicado en el Diario Oficial el día 13 de agosto de 1990. </v>
      </c>
      <c r="F319" s="124" t="str">
        <f>VLOOKUP(A319,BASE.!$A$1:$T$878,6,FALSE)</f>
        <v xml:space="preserve">Certificado de vigencia, folio Nº 500233447698, de fecha 18 de junio de 2019, del Servicio de Registro Civil e Identificación.
</v>
      </c>
      <c r="G319" s="124" t="str">
        <f>VLOOKUP(A319,BASE.!$A$1:$T$878,7,FALSE)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9" s="124" t="str">
        <f>VLOOKUP(A319,BASE.!$A$1:$T$878,8,FALSE)</f>
        <v xml:space="preserve">Presidente: Exequiel González Balbontín
Vicepresidenta: María Patricia Contreras Largo
Secretaria: María Francisca Concha Contreras
Tesorera: Sandra Cepeda Zepeda
</v>
      </c>
      <c r="I319" s="124" t="str">
        <f>VLOOKUP(A319,BASE.!$A$1:$T$878,9,FALSE)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9" s="124" t="str">
        <f>VLOOKUP(A319,BASE.!$A$1:$T$878,10,FALSE)</f>
        <v>21 de marzo de 2019 a 21 de marzo de 2022</v>
      </c>
      <c r="K319" s="124" t="str">
        <f>VLOOKUP(A319,BASE.!$A$1:$T$878,11,FALSE)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9" s="124" t="str">
        <f>VLOOKUP(A319,BASE.!$A$1:$T$878,12,FALSE)</f>
        <v xml:space="preserve">Carlos Justiniano Nº 1123, comuna de Providencia, Región Metropolitana.
</v>
      </c>
      <c r="M319" s="124" t="str">
        <f>VLOOKUP(A319,BASE.!$A$1:$T$878,13,FALSE)</f>
        <v>XIII</v>
      </c>
      <c r="N319" s="124" t="str">
        <f>VLOOKUP(A319,BASE.!$A$1:$T$878,14,FALSE)</f>
        <v>Providencia</v>
      </c>
      <c r="O319" s="124" t="str">
        <f>VLOOKUP(A319,BASE.!$A$1:$T$878,15,FALSE)</f>
        <v>Fono 223393900- 223393901</v>
      </c>
      <c r="P319" s="124">
        <f>VLOOKUP(A319,BASE.!$A$1:$T$878,16,FALSE)</f>
        <v>0</v>
      </c>
      <c r="Q319" s="185">
        <f>VLOOKUP(A319,BASE.!$A$1:$T$878,17,FALSE)</f>
        <v>0</v>
      </c>
      <c r="R319" s="124" t="str">
        <f>VLOOKUP(A319,BASE.!$A$1:$T$878,18,FALSE)</f>
        <v>93401: Institución de Asistencia Social</v>
      </c>
      <c r="S319" s="124" t="str">
        <f>VLOOKUP(A319,BASE.!$A$1:$T$878,19,FALSE)</f>
        <v>Certificado Financiero, correspondiente al año 2019, aprobado por el Sub Departamento de Supervisión Financiera Nacional.</v>
      </c>
      <c r="T319" s="182">
        <f>VLOOKUP(A319,BASE.!$A$1:$T$878,20,FALSE)</f>
        <v>37970</v>
      </c>
      <c r="U319" s="124">
        <v>6570</v>
      </c>
      <c r="V319" s="181">
        <v>9459588</v>
      </c>
      <c r="W319" s="181">
        <v>18919176</v>
      </c>
      <c r="X319" s="183">
        <v>44255</v>
      </c>
      <c r="Y319" s="166" t="s">
        <v>7879</v>
      </c>
      <c r="Z319" s="166" t="s">
        <v>7880</v>
      </c>
      <c r="AA319" s="124" t="s">
        <v>78</v>
      </c>
    </row>
    <row r="320" spans="1:27" x14ac:dyDescent="0.2">
      <c r="A320" s="124">
        <v>6570</v>
      </c>
      <c r="B320" s="124" t="s">
        <v>8306</v>
      </c>
      <c r="C320" s="185">
        <v>717150007</v>
      </c>
      <c r="D320" s="124" t="str">
        <f>VLOOKUP(A320,BASE.!$A$1:$T$878,4,FALSE)</f>
        <v>Corporación de Derecho Privado.</v>
      </c>
      <c r="E320" s="124" t="str">
        <f>VLOOKUP(A320,BASE.!$A$1:$T$878,5,FALSE)</f>
        <v xml:space="preserve">Otorgada por Decreto Supremo Nº 972, de fecha 25 de julio de  1990, del Ministerio de Justicia, publicado en el Diario Oficial el día 13 de agosto de 1990. </v>
      </c>
      <c r="F320" s="124" t="str">
        <f>VLOOKUP(A320,BASE.!$A$1:$T$878,6,FALSE)</f>
        <v xml:space="preserve">Certificado de vigencia, folio Nº 500233447698, de fecha 18 de junio de 2019, del Servicio de Registro Civil e Identificación.
</v>
      </c>
      <c r="G320" s="124" t="str">
        <f>VLOOKUP(A320,BASE.!$A$1:$T$878,7,FALSE)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0" s="124" t="str">
        <f>VLOOKUP(A320,BASE.!$A$1:$T$878,8,FALSE)</f>
        <v xml:space="preserve">Presidente: Exequiel González Balbontín
Vicepresidenta: María Patricia Contreras Largo
Secretaria: María Francisca Concha Contreras
Tesorera: Sandra Cepeda Zepeda
</v>
      </c>
      <c r="I320" s="124" t="str">
        <f>VLOOKUP(A320,BASE.!$A$1:$T$878,9,FALSE)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0" s="124" t="str">
        <f>VLOOKUP(A320,BASE.!$A$1:$T$878,10,FALSE)</f>
        <v>21 de marzo de 2019 a 21 de marzo de 2022</v>
      </c>
      <c r="K320" s="124" t="str">
        <f>VLOOKUP(A320,BASE.!$A$1:$T$878,11,FALSE)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0" s="124" t="str">
        <f>VLOOKUP(A320,BASE.!$A$1:$T$878,12,FALSE)</f>
        <v xml:space="preserve">Carlos Justiniano Nº 1123, comuna de Providencia, Región Metropolitana.
</v>
      </c>
      <c r="M320" s="124" t="str">
        <f>VLOOKUP(A320,BASE.!$A$1:$T$878,13,FALSE)</f>
        <v>XIII</v>
      </c>
      <c r="N320" s="124" t="str">
        <f>VLOOKUP(A320,BASE.!$A$1:$T$878,14,FALSE)</f>
        <v>Providencia</v>
      </c>
      <c r="O320" s="124" t="str">
        <f>VLOOKUP(A320,BASE.!$A$1:$T$878,15,FALSE)</f>
        <v>Fono 223393900- 223393901</v>
      </c>
      <c r="P320" s="124">
        <f>VLOOKUP(A320,BASE.!$A$1:$T$878,16,FALSE)</f>
        <v>0</v>
      </c>
      <c r="Q320" s="185">
        <f>VLOOKUP(A320,BASE.!$A$1:$T$878,17,FALSE)</f>
        <v>0</v>
      </c>
      <c r="R320" s="124" t="str">
        <f>VLOOKUP(A320,BASE.!$A$1:$T$878,18,FALSE)</f>
        <v>93401: Institución de Asistencia Social</v>
      </c>
      <c r="S320" s="124" t="str">
        <f>VLOOKUP(A320,BASE.!$A$1:$T$878,19,FALSE)</f>
        <v>Certificado Financiero, correspondiente al año 2019, aprobado por el Sub Departamento de Supervisión Financiera Nacional.</v>
      </c>
      <c r="T320" s="182">
        <f>VLOOKUP(A320,BASE.!$A$1:$T$878,20,FALSE)</f>
        <v>37970</v>
      </c>
      <c r="U320" s="124">
        <v>6570</v>
      </c>
      <c r="V320" s="181">
        <v>14147144</v>
      </c>
      <c r="W320" s="181">
        <v>28963200</v>
      </c>
      <c r="X320" s="183">
        <v>44255</v>
      </c>
      <c r="Y320" s="166" t="s">
        <v>7879</v>
      </c>
      <c r="Z320" s="166" t="s">
        <v>7880</v>
      </c>
      <c r="AA320" s="124" t="s">
        <v>7926</v>
      </c>
    </row>
    <row r="321" spans="1:27" x14ac:dyDescent="0.2">
      <c r="A321" s="124">
        <v>6570</v>
      </c>
      <c r="B321" s="124" t="s">
        <v>8306</v>
      </c>
      <c r="C321" s="185">
        <v>717150007</v>
      </c>
      <c r="D321" s="124" t="str">
        <f>VLOOKUP(A321,BASE.!$A$1:$T$878,4,FALSE)</f>
        <v>Corporación de Derecho Privado.</v>
      </c>
      <c r="E321" s="124" t="str">
        <f>VLOOKUP(A321,BASE.!$A$1:$T$878,5,FALSE)</f>
        <v xml:space="preserve">Otorgada por Decreto Supremo Nº 972, de fecha 25 de julio de  1990, del Ministerio de Justicia, publicado en el Diario Oficial el día 13 de agosto de 1990. </v>
      </c>
      <c r="F321" s="124" t="str">
        <f>VLOOKUP(A321,BASE.!$A$1:$T$878,6,FALSE)</f>
        <v xml:space="preserve">Certificado de vigencia, folio Nº 500233447698, de fecha 18 de junio de 2019, del Servicio de Registro Civil e Identificación.
</v>
      </c>
      <c r="G321" s="124" t="str">
        <f>VLOOKUP(A321,BASE.!$A$1:$T$878,7,FALSE)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1" s="124" t="str">
        <f>VLOOKUP(A321,BASE.!$A$1:$T$878,8,FALSE)</f>
        <v xml:space="preserve">Presidente: Exequiel González Balbontín
Vicepresidenta: María Patricia Contreras Largo
Secretaria: María Francisca Concha Contreras
Tesorera: Sandra Cepeda Zepeda
</v>
      </c>
      <c r="I321" s="124" t="str">
        <f>VLOOKUP(A321,BASE.!$A$1:$T$878,9,FALSE)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1" s="124" t="str">
        <f>VLOOKUP(A321,BASE.!$A$1:$T$878,10,FALSE)</f>
        <v>21 de marzo de 2019 a 21 de marzo de 2022</v>
      </c>
      <c r="K321" s="124" t="str">
        <f>VLOOKUP(A321,BASE.!$A$1:$T$878,11,FALSE)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1" s="124" t="str">
        <f>VLOOKUP(A321,BASE.!$A$1:$T$878,12,FALSE)</f>
        <v xml:space="preserve">Carlos Justiniano Nº 1123, comuna de Providencia, Región Metropolitana.
</v>
      </c>
      <c r="M321" s="124" t="str">
        <f>VLOOKUP(A321,BASE.!$A$1:$T$878,13,FALSE)</f>
        <v>XIII</v>
      </c>
      <c r="N321" s="124" t="str">
        <f>VLOOKUP(A321,BASE.!$A$1:$T$878,14,FALSE)</f>
        <v>Providencia</v>
      </c>
      <c r="O321" s="124" t="str">
        <f>VLOOKUP(A321,BASE.!$A$1:$T$878,15,FALSE)</f>
        <v>Fono 223393900- 223393901</v>
      </c>
      <c r="P321" s="124">
        <f>VLOOKUP(A321,BASE.!$A$1:$T$878,16,FALSE)</f>
        <v>0</v>
      </c>
      <c r="Q321" s="185">
        <f>VLOOKUP(A321,BASE.!$A$1:$T$878,17,FALSE)</f>
        <v>0</v>
      </c>
      <c r="R321" s="124" t="str">
        <f>VLOOKUP(A321,BASE.!$A$1:$T$878,18,FALSE)</f>
        <v>93401: Institución de Asistencia Social</v>
      </c>
      <c r="S321" s="124" t="str">
        <f>VLOOKUP(A321,BASE.!$A$1:$T$878,19,FALSE)</f>
        <v>Certificado Financiero, correspondiente al año 2019, aprobado por el Sub Departamento de Supervisión Financiera Nacional.</v>
      </c>
      <c r="T321" s="182">
        <f>VLOOKUP(A321,BASE.!$A$1:$T$878,20,FALSE)</f>
        <v>37970</v>
      </c>
      <c r="U321" s="124">
        <v>6570</v>
      </c>
      <c r="V321" s="181">
        <v>15035004</v>
      </c>
      <c r="W321" s="181">
        <v>35464404</v>
      </c>
      <c r="X321" s="183">
        <v>44255</v>
      </c>
      <c r="Y321" s="166" t="s">
        <v>7879</v>
      </c>
      <c r="Z321" s="166" t="s">
        <v>7880</v>
      </c>
      <c r="AA321" s="124" t="s">
        <v>7927</v>
      </c>
    </row>
    <row r="322" spans="1:27" x14ac:dyDescent="0.2">
      <c r="A322" s="124">
        <v>6570</v>
      </c>
      <c r="B322" s="124" t="s">
        <v>8306</v>
      </c>
      <c r="C322" s="185">
        <v>717150007</v>
      </c>
      <c r="D322" s="124" t="str">
        <f>VLOOKUP(A322,BASE.!$A$1:$T$878,4,FALSE)</f>
        <v>Corporación de Derecho Privado.</v>
      </c>
      <c r="E322" s="124" t="str">
        <f>VLOOKUP(A322,BASE.!$A$1:$T$878,5,FALSE)</f>
        <v xml:space="preserve">Otorgada por Decreto Supremo Nº 972, de fecha 25 de julio de  1990, del Ministerio de Justicia, publicado en el Diario Oficial el día 13 de agosto de 1990. </v>
      </c>
      <c r="F322" s="124" t="str">
        <f>VLOOKUP(A322,BASE.!$A$1:$T$878,6,FALSE)</f>
        <v xml:space="preserve">Certificado de vigencia, folio Nº 500233447698, de fecha 18 de junio de 2019, del Servicio de Registro Civil e Identificación.
</v>
      </c>
      <c r="G322" s="124" t="str">
        <f>VLOOKUP(A322,BASE.!$A$1:$T$878,7,FALSE)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2" s="124" t="str">
        <f>VLOOKUP(A322,BASE.!$A$1:$T$878,8,FALSE)</f>
        <v xml:space="preserve">Presidente: Exequiel González Balbontín
Vicepresidenta: María Patricia Contreras Largo
Secretaria: María Francisca Concha Contreras
Tesorera: Sandra Cepeda Zepeda
</v>
      </c>
      <c r="I322" s="124" t="str">
        <f>VLOOKUP(A322,BASE.!$A$1:$T$878,9,FALSE)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2" s="124" t="str">
        <f>VLOOKUP(A322,BASE.!$A$1:$T$878,10,FALSE)</f>
        <v>21 de marzo de 2019 a 21 de marzo de 2022</v>
      </c>
      <c r="K322" s="124" t="str">
        <f>VLOOKUP(A322,BASE.!$A$1:$T$878,11,FALSE)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2" s="124" t="str">
        <f>VLOOKUP(A322,BASE.!$A$1:$T$878,12,FALSE)</f>
        <v xml:space="preserve">Carlos Justiniano Nº 1123, comuna de Providencia, Región Metropolitana.
</v>
      </c>
      <c r="M322" s="124" t="str">
        <f>VLOOKUP(A322,BASE.!$A$1:$T$878,13,FALSE)</f>
        <v>XIII</v>
      </c>
      <c r="N322" s="124" t="str">
        <f>VLOOKUP(A322,BASE.!$A$1:$T$878,14,FALSE)</f>
        <v>Providencia</v>
      </c>
      <c r="O322" s="124" t="str">
        <f>VLOOKUP(A322,BASE.!$A$1:$T$878,15,FALSE)</f>
        <v>Fono 223393900- 223393901</v>
      </c>
      <c r="P322" s="124">
        <f>VLOOKUP(A322,BASE.!$A$1:$T$878,16,FALSE)</f>
        <v>0</v>
      </c>
      <c r="Q322" s="185">
        <f>VLOOKUP(A322,BASE.!$A$1:$T$878,17,FALSE)</f>
        <v>0</v>
      </c>
      <c r="R322" s="124" t="str">
        <f>VLOOKUP(A322,BASE.!$A$1:$T$878,18,FALSE)</f>
        <v>93401: Institución de Asistencia Social</v>
      </c>
      <c r="S322" s="124" t="str">
        <f>VLOOKUP(A322,BASE.!$A$1:$T$878,19,FALSE)</f>
        <v>Certificado Financiero, correspondiente al año 2019, aprobado por el Sub Departamento de Supervisión Financiera Nacional.</v>
      </c>
      <c r="T322" s="182">
        <f>VLOOKUP(A322,BASE.!$A$1:$T$878,20,FALSE)</f>
        <v>37970</v>
      </c>
      <c r="U322" s="124">
        <v>6570</v>
      </c>
      <c r="V322" s="181">
        <v>18277848</v>
      </c>
      <c r="W322" s="181">
        <v>38383480</v>
      </c>
      <c r="X322" s="183">
        <v>44255</v>
      </c>
      <c r="Y322" s="166" t="s">
        <v>7879</v>
      </c>
      <c r="Z322" s="166" t="s">
        <v>7880</v>
      </c>
      <c r="AA322" s="124" t="s">
        <v>8015</v>
      </c>
    </row>
    <row r="323" spans="1:27" x14ac:dyDescent="0.2">
      <c r="A323" s="124">
        <v>6570</v>
      </c>
      <c r="B323" s="124" t="s">
        <v>8306</v>
      </c>
      <c r="C323" s="185">
        <v>717150007</v>
      </c>
      <c r="D323" s="124" t="str">
        <f>VLOOKUP(A323,BASE.!$A$1:$T$878,4,FALSE)</f>
        <v>Corporación de Derecho Privado.</v>
      </c>
      <c r="E323" s="124" t="str">
        <f>VLOOKUP(A323,BASE.!$A$1:$T$878,5,FALSE)</f>
        <v xml:space="preserve">Otorgada por Decreto Supremo Nº 972, de fecha 25 de julio de  1990, del Ministerio de Justicia, publicado en el Diario Oficial el día 13 de agosto de 1990. </v>
      </c>
      <c r="F323" s="124" t="str">
        <f>VLOOKUP(A323,BASE.!$A$1:$T$878,6,FALSE)</f>
        <v xml:space="preserve">Certificado de vigencia, folio Nº 500233447698, de fecha 18 de junio de 2019, del Servicio de Registro Civil e Identificación.
</v>
      </c>
      <c r="G323" s="124" t="str">
        <f>VLOOKUP(A323,BASE.!$A$1:$T$878,7,FALSE)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3" s="124" t="str">
        <f>VLOOKUP(A323,BASE.!$A$1:$T$878,8,FALSE)</f>
        <v xml:space="preserve">Presidente: Exequiel González Balbontín
Vicepresidenta: María Patricia Contreras Largo
Secretaria: María Francisca Concha Contreras
Tesorera: Sandra Cepeda Zepeda
</v>
      </c>
      <c r="I323" s="124" t="str">
        <f>VLOOKUP(A323,BASE.!$A$1:$T$878,9,FALSE)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3" s="124" t="str">
        <f>VLOOKUP(A323,BASE.!$A$1:$T$878,10,FALSE)</f>
        <v>21 de marzo de 2019 a 21 de marzo de 2022</v>
      </c>
      <c r="K323" s="124" t="str">
        <f>VLOOKUP(A323,BASE.!$A$1:$T$878,11,FALSE)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3" s="124" t="str">
        <f>VLOOKUP(A323,BASE.!$A$1:$T$878,12,FALSE)</f>
        <v xml:space="preserve">Carlos Justiniano Nº 1123, comuna de Providencia, Región Metropolitana.
</v>
      </c>
      <c r="M323" s="124" t="str">
        <f>VLOOKUP(A323,BASE.!$A$1:$T$878,13,FALSE)</f>
        <v>XIII</v>
      </c>
      <c r="N323" s="124" t="str">
        <f>VLOOKUP(A323,BASE.!$A$1:$T$878,14,FALSE)</f>
        <v>Providencia</v>
      </c>
      <c r="O323" s="124" t="str">
        <f>VLOOKUP(A323,BASE.!$A$1:$T$878,15,FALSE)</f>
        <v>Fono 223393900- 223393901</v>
      </c>
      <c r="P323" s="124">
        <f>VLOOKUP(A323,BASE.!$A$1:$T$878,16,FALSE)</f>
        <v>0</v>
      </c>
      <c r="Q323" s="185">
        <f>VLOOKUP(A323,BASE.!$A$1:$T$878,17,FALSE)</f>
        <v>0</v>
      </c>
      <c r="R323" s="124" t="str">
        <f>VLOOKUP(A323,BASE.!$A$1:$T$878,18,FALSE)</f>
        <v>93401: Institución de Asistencia Social</v>
      </c>
      <c r="S323" s="124" t="str">
        <f>VLOOKUP(A323,BASE.!$A$1:$T$878,19,FALSE)</f>
        <v>Certificado Financiero, correspondiente al año 2019, aprobado por el Sub Departamento de Supervisión Financiera Nacional.</v>
      </c>
      <c r="T323" s="182">
        <f>VLOOKUP(A323,BASE.!$A$1:$T$878,20,FALSE)</f>
        <v>37970</v>
      </c>
      <c r="U323" s="124">
        <v>6570</v>
      </c>
      <c r="V323" s="181">
        <v>45618817</v>
      </c>
      <c r="W323" s="181">
        <v>82961153</v>
      </c>
      <c r="X323" s="183">
        <v>44255</v>
      </c>
      <c r="Y323" s="166" t="s">
        <v>7879</v>
      </c>
      <c r="Z323" s="166" t="s">
        <v>7880</v>
      </c>
      <c r="AA323" s="124" t="s">
        <v>7958</v>
      </c>
    </row>
    <row r="324" spans="1:27" x14ac:dyDescent="0.2">
      <c r="A324" s="124">
        <v>6570</v>
      </c>
      <c r="B324" s="124" t="s">
        <v>8306</v>
      </c>
      <c r="C324" s="185">
        <v>717150007</v>
      </c>
      <c r="D324" s="124" t="str">
        <f>VLOOKUP(A324,BASE.!$A$1:$T$878,4,FALSE)</f>
        <v>Corporación de Derecho Privado.</v>
      </c>
      <c r="E324" s="124" t="str">
        <f>VLOOKUP(A324,BASE.!$A$1:$T$878,5,FALSE)</f>
        <v xml:space="preserve">Otorgada por Decreto Supremo Nº 972, de fecha 25 de julio de  1990, del Ministerio de Justicia, publicado en el Diario Oficial el día 13 de agosto de 1990. </v>
      </c>
      <c r="F324" s="124" t="str">
        <f>VLOOKUP(A324,BASE.!$A$1:$T$878,6,FALSE)</f>
        <v xml:space="preserve">Certificado de vigencia, folio Nº 500233447698, de fecha 18 de junio de 2019, del Servicio de Registro Civil e Identificación.
</v>
      </c>
      <c r="G324" s="124" t="str">
        <f>VLOOKUP(A324,BASE.!$A$1:$T$878,7,FALSE)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4" s="124" t="str">
        <f>VLOOKUP(A324,BASE.!$A$1:$T$878,8,FALSE)</f>
        <v xml:space="preserve">Presidente: Exequiel González Balbontín
Vicepresidenta: María Patricia Contreras Largo
Secretaria: María Francisca Concha Contreras
Tesorera: Sandra Cepeda Zepeda
</v>
      </c>
      <c r="I324" s="124" t="str">
        <f>VLOOKUP(A324,BASE.!$A$1:$T$878,9,FALSE)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4" s="124" t="str">
        <f>VLOOKUP(A324,BASE.!$A$1:$T$878,10,FALSE)</f>
        <v>21 de marzo de 2019 a 21 de marzo de 2022</v>
      </c>
      <c r="K324" s="124" t="str">
        <f>VLOOKUP(A324,BASE.!$A$1:$T$878,11,FALSE)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4" s="124" t="str">
        <f>VLOOKUP(A324,BASE.!$A$1:$T$878,12,FALSE)</f>
        <v xml:space="preserve">Carlos Justiniano Nº 1123, comuna de Providencia, Región Metropolitana.
</v>
      </c>
      <c r="M324" s="124" t="str">
        <f>VLOOKUP(A324,BASE.!$A$1:$T$878,13,FALSE)</f>
        <v>XIII</v>
      </c>
      <c r="N324" s="124" t="str">
        <f>VLOOKUP(A324,BASE.!$A$1:$T$878,14,FALSE)</f>
        <v>Providencia</v>
      </c>
      <c r="O324" s="124" t="str">
        <f>VLOOKUP(A324,BASE.!$A$1:$T$878,15,FALSE)</f>
        <v>Fono 223393900- 223393901</v>
      </c>
      <c r="P324" s="124">
        <f>VLOOKUP(A324,BASE.!$A$1:$T$878,16,FALSE)</f>
        <v>0</v>
      </c>
      <c r="Q324" s="185">
        <f>VLOOKUP(A324,BASE.!$A$1:$T$878,17,FALSE)</f>
        <v>0</v>
      </c>
      <c r="R324" s="124" t="str">
        <f>VLOOKUP(A324,BASE.!$A$1:$T$878,18,FALSE)</f>
        <v>93401: Institución de Asistencia Social</v>
      </c>
      <c r="S324" s="124" t="str">
        <f>VLOOKUP(A324,BASE.!$A$1:$T$878,19,FALSE)</f>
        <v>Certificado Financiero, correspondiente al año 2019, aprobado por el Sub Departamento de Supervisión Financiera Nacional.</v>
      </c>
      <c r="T324" s="182">
        <f>VLOOKUP(A324,BASE.!$A$1:$T$878,20,FALSE)</f>
        <v>37970</v>
      </c>
      <c r="U324" s="124">
        <v>6570</v>
      </c>
      <c r="V324" s="181">
        <v>16250424</v>
      </c>
      <c r="W324" s="181">
        <v>30473424</v>
      </c>
      <c r="X324" s="183">
        <v>44255</v>
      </c>
      <c r="Y324" s="166" t="s">
        <v>7879</v>
      </c>
      <c r="Z324" s="166" t="s">
        <v>7880</v>
      </c>
      <c r="AA324" s="124" t="s">
        <v>8016</v>
      </c>
    </row>
    <row r="325" spans="1:27" x14ac:dyDescent="0.2">
      <c r="A325" s="124">
        <v>6570</v>
      </c>
      <c r="B325" s="124" t="s">
        <v>8306</v>
      </c>
      <c r="C325" s="185">
        <v>717150007</v>
      </c>
      <c r="D325" s="124" t="str">
        <f>VLOOKUP(A325,BASE.!$A$1:$T$878,4,FALSE)</f>
        <v>Corporación de Derecho Privado.</v>
      </c>
      <c r="E325" s="124" t="str">
        <f>VLOOKUP(A325,BASE.!$A$1:$T$878,5,FALSE)</f>
        <v xml:space="preserve">Otorgada por Decreto Supremo Nº 972, de fecha 25 de julio de  1990, del Ministerio de Justicia, publicado en el Diario Oficial el día 13 de agosto de 1990. </v>
      </c>
      <c r="F325" s="124" t="str">
        <f>VLOOKUP(A325,BASE.!$A$1:$T$878,6,FALSE)</f>
        <v xml:space="preserve">Certificado de vigencia, folio Nº 500233447698, de fecha 18 de junio de 2019, del Servicio de Registro Civil e Identificación.
</v>
      </c>
      <c r="G325" s="124" t="str">
        <f>VLOOKUP(A325,BASE.!$A$1:$T$878,7,FALSE)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5" s="124" t="str">
        <f>VLOOKUP(A325,BASE.!$A$1:$T$878,8,FALSE)</f>
        <v xml:space="preserve">Presidente: Exequiel González Balbontín
Vicepresidenta: María Patricia Contreras Largo
Secretaria: María Francisca Concha Contreras
Tesorera: Sandra Cepeda Zepeda
</v>
      </c>
      <c r="I325" s="124" t="str">
        <f>VLOOKUP(A325,BASE.!$A$1:$T$878,9,FALSE)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5" s="124" t="str">
        <f>VLOOKUP(A325,BASE.!$A$1:$T$878,10,FALSE)</f>
        <v>21 de marzo de 2019 a 21 de marzo de 2022</v>
      </c>
      <c r="K325" s="124" t="str">
        <f>VLOOKUP(A325,BASE.!$A$1:$T$878,11,FALSE)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5" s="124" t="str">
        <f>VLOOKUP(A325,BASE.!$A$1:$T$878,12,FALSE)</f>
        <v xml:space="preserve">Carlos Justiniano Nº 1123, comuna de Providencia, Región Metropolitana.
</v>
      </c>
      <c r="M325" s="124" t="str">
        <f>VLOOKUP(A325,BASE.!$A$1:$T$878,13,FALSE)</f>
        <v>XIII</v>
      </c>
      <c r="N325" s="124" t="str">
        <f>VLOOKUP(A325,BASE.!$A$1:$T$878,14,FALSE)</f>
        <v>Providencia</v>
      </c>
      <c r="O325" s="124" t="str">
        <f>VLOOKUP(A325,BASE.!$A$1:$T$878,15,FALSE)</f>
        <v>Fono 223393900- 223393901</v>
      </c>
      <c r="P325" s="124">
        <f>VLOOKUP(A325,BASE.!$A$1:$T$878,16,FALSE)</f>
        <v>0</v>
      </c>
      <c r="Q325" s="185">
        <f>VLOOKUP(A325,BASE.!$A$1:$T$878,17,FALSE)</f>
        <v>0</v>
      </c>
      <c r="R325" s="124" t="str">
        <f>VLOOKUP(A325,BASE.!$A$1:$T$878,18,FALSE)</f>
        <v>93401: Institución de Asistencia Social</v>
      </c>
      <c r="S325" s="124" t="str">
        <f>VLOOKUP(A325,BASE.!$A$1:$T$878,19,FALSE)</f>
        <v>Certificado Financiero, correspondiente al año 2019, aprobado por el Sub Departamento de Supervisión Financiera Nacional.</v>
      </c>
      <c r="T325" s="182">
        <f>VLOOKUP(A325,BASE.!$A$1:$T$878,20,FALSE)</f>
        <v>37970</v>
      </c>
      <c r="U325" s="124">
        <v>6570</v>
      </c>
      <c r="V325" s="181">
        <v>56670638</v>
      </c>
      <c r="W325" s="181">
        <v>113002166</v>
      </c>
      <c r="X325" s="183">
        <v>44255</v>
      </c>
      <c r="Y325" s="166" t="s">
        <v>7879</v>
      </c>
      <c r="Z325" s="166" t="s">
        <v>7880</v>
      </c>
      <c r="AA325" s="124" t="s">
        <v>7898</v>
      </c>
    </row>
    <row r="326" spans="1:27" x14ac:dyDescent="0.2">
      <c r="A326" s="124">
        <v>6570</v>
      </c>
      <c r="B326" s="124" t="s">
        <v>8306</v>
      </c>
      <c r="C326" s="185">
        <v>717150007</v>
      </c>
      <c r="D326" s="124" t="str">
        <f>VLOOKUP(A326,BASE.!$A$1:$T$878,4,FALSE)</f>
        <v>Corporación de Derecho Privado.</v>
      </c>
      <c r="E326" s="124" t="str">
        <f>VLOOKUP(A326,BASE.!$A$1:$T$878,5,FALSE)</f>
        <v xml:space="preserve">Otorgada por Decreto Supremo Nº 972, de fecha 25 de julio de  1990, del Ministerio de Justicia, publicado en el Diario Oficial el día 13 de agosto de 1990. </v>
      </c>
      <c r="F326" s="124" t="str">
        <f>VLOOKUP(A326,BASE.!$A$1:$T$878,6,FALSE)</f>
        <v xml:space="preserve">Certificado de vigencia, folio Nº 500233447698, de fecha 18 de junio de 2019, del Servicio de Registro Civil e Identificación.
</v>
      </c>
      <c r="G326" s="124" t="str">
        <f>VLOOKUP(A326,BASE.!$A$1:$T$878,7,FALSE)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6" s="124" t="str">
        <f>VLOOKUP(A326,BASE.!$A$1:$T$878,8,FALSE)</f>
        <v xml:space="preserve">Presidente: Exequiel González Balbontín
Vicepresidenta: María Patricia Contreras Largo
Secretaria: María Francisca Concha Contreras
Tesorera: Sandra Cepeda Zepeda
</v>
      </c>
      <c r="I326" s="124" t="str">
        <f>VLOOKUP(A326,BASE.!$A$1:$T$878,9,FALSE)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6" s="124" t="str">
        <f>VLOOKUP(A326,BASE.!$A$1:$T$878,10,FALSE)</f>
        <v>21 de marzo de 2019 a 21 de marzo de 2022</v>
      </c>
      <c r="K326" s="124" t="str">
        <f>VLOOKUP(A326,BASE.!$A$1:$T$878,11,FALSE)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6" s="124" t="str">
        <f>VLOOKUP(A326,BASE.!$A$1:$T$878,12,FALSE)</f>
        <v xml:space="preserve">Carlos Justiniano Nº 1123, comuna de Providencia, Región Metropolitana.
</v>
      </c>
      <c r="M326" s="124" t="str">
        <f>VLOOKUP(A326,BASE.!$A$1:$T$878,13,FALSE)</f>
        <v>XIII</v>
      </c>
      <c r="N326" s="124" t="str">
        <f>VLOOKUP(A326,BASE.!$A$1:$T$878,14,FALSE)</f>
        <v>Providencia</v>
      </c>
      <c r="O326" s="124" t="str">
        <f>VLOOKUP(A326,BASE.!$A$1:$T$878,15,FALSE)</f>
        <v>Fono 223393900- 223393901</v>
      </c>
      <c r="P326" s="124">
        <f>VLOOKUP(A326,BASE.!$A$1:$T$878,16,FALSE)</f>
        <v>0</v>
      </c>
      <c r="Q326" s="185">
        <f>VLOOKUP(A326,BASE.!$A$1:$T$878,17,FALSE)</f>
        <v>0</v>
      </c>
      <c r="R326" s="124" t="str">
        <f>VLOOKUP(A326,BASE.!$A$1:$T$878,18,FALSE)</f>
        <v>93401: Institución de Asistencia Social</v>
      </c>
      <c r="S326" s="124" t="str">
        <f>VLOOKUP(A326,BASE.!$A$1:$T$878,19,FALSE)</f>
        <v>Certificado Financiero, correspondiente al año 2019, aprobado por el Sub Departamento de Supervisión Financiera Nacional.</v>
      </c>
      <c r="T326" s="182">
        <f>VLOOKUP(A326,BASE.!$A$1:$T$878,20,FALSE)</f>
        <v>37970</v>
      </c>
      <c r="U326" s="124">
        <v>6570</v>
      </c>
      <c r="V326" s="181">
        <v>55867698</v>
      </c>
      <c r="W326" s="181">
        <v>94706832</v>
      </c>
      <c r="X326" s="183">
        <v>44255</v>
      </c>
      <c r="Y326" s="166" t="s">
        <v>7879</v>
      </c>
      <c r="Z326" s="166" t="s">
        <v>7880</v>
      </c>
      <c r="AA326" s="124" t="s">
        <v>7967</v>
      </c>
    </row>
    <row r="327" spans="1:27" x14ac:dyDescent="0.2">
      <c r="A327" s="124">
        <v>6570</v>
      </c>
      <c r="B327" s="124" t="s">
        <v>8306</v>
      </c>
      <c r="C327" s="185">
        <v>717150007</v>
      </c>
      <c r="D327" s="124" t="str">
        <f>VLOOKUP(A327,BASE.!$A$1:$T$878,4,FALSE)</f>
        <v>Corporación de Derecho Privado.</v>
      </c>
      <c r="E327" s="124" t="str">
        <f>VLOOKUP(A327,BASE.!$A$1:$T$878,5,FALSE)</f>
        <v xml:space="preserve">Otorgada por Decreto Supremo Nº 972, de fecha 25 de julio de  1990, del Ministerio de Justicia, publicado en el Diario Oficial el día 13 de agosto de 1990. </v>
      </c>
      <c r="F327" s="124" t="str">
        <f>VLOOKUP(A327,BASE.!$A$1:$T$878,6,FALSE)</f>
        <v xml:space="preserve">Certificado de vigencia, folio Nº 500233447698, de fecha 18 de junio de 2019, del Servicio de Registro Civil e Identificación.
</v>
      </c>
      <c r="G327" s="124" t="str">
        <f>VLOOKUP(A327,BASE.!$A$1:$T$878,7,FALSE)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7" s="124" t="str">
        <f>VLOOKUP(A327,BASE.!$A$1:$T$878,8,FALSE)</f>
        <v xml:space="preserve">Presidente: Exequiel González Balbontín
Vicepresidenta: María Patricia Contreras Largo
Secretaria: María Francisca Concha Contreras
Tesorera: Sandra Cepeda Zepeda
</v>
      </c>
      <c r="I327" s="124" t="str">
        <f>VLOOKUP(A327,BASE.!$A$1:$T$878,9,FALSE)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7" s="124" t="str">
        <f>VLOOKUP(A327,BASE.!$A$1:$T$878,10,FALSE)</f>
        <v>21 de marzo de 2019 a 21 de marzo de 2022</v>
      </c>
      <c r="K327" s="124" t="str">
        <f>VLOOKUP(A327,BASE.!$A$1:$T$878,11,FALSE)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7" s="124" t="str">
        <f>VLOOKUP(A327,BASE.!$A$1:$T$878,12,FALSE)</f>
        <v xml:space="preserve">Carlos Justiniano Nº 1123, comuna de Providencia, Región Metropolitana.
</v>
      </c>
      <c r="M327" s="124" t="str">
        <f>VLOOKUP(A327,BASE.!$A$1:$T$878,13,FALSE)</f>
        <v>XIII</v>
      </c>
      <c r="N327" s="124" t="str">
        <f>VLOOKUP(A327,BASE.!$A$1:$T$878,14,FALSE)</f>
        <v>Providencia</v>
      </c>
      <c r="O327" s="124" t="str">
        <f>VLOOKUP(A327,BASE.!$A$1:$T$878,15,FALSE)</f>
        <v>Fono 223393900- 223393901</v>
      </c>
      <c r="P327" s="124">
        <f>VLOOKUP(A327,BASE.!$A$1:$T$878,16,FALSE)</f>
        <v>0</v>
      </c>
      <c r="Q327" s="185">
        <f>VLOOKUP(A327,BASE.!$A$1:$T$878,17,FALSE)</f>
        <v>0</v>
      </c>
      <c r="R327" s="124" t="str">
        <f>VLOOKUP(A327,BASE.!$A$1:$T$878,18,FALSE)</f>
        <v>93401: Institución de Asistencia Social</v>
      </c>
      <c r="S327" s="124" t="str">
        <f>VLOOKUP(A327,BASE.!$A$1:$T$878,19,FALSE)</f>
        <v>Certificado Financiero, correspondiente al año 2019, aprobado por el Sub Departamento de Supervisión Financiera Nacional.</v>
      </c>
      <c r="T327" s="182">
        <f>VLOOKUP(A327,BASE.!$A$1:$T$878,20,FALSE)</f>
        <v>37970</v>
      </c>
      <c r="U327" s="124">
        <v>6570</v>
      </c>
      <c r="V327" s="181">
        <v>24039456</v>
      </c>
      <c r="W327" s="181">
        <v>48078912</v>
      </c>
      <c r="X327" s="183">
        <v>44255</v>
      </c>
      <c r="Y327" s="166" t="s">
        <v>7879</v>
      </c>
      <c r="Z327" s="166" t="s">
        <v>7880</v>
      </c>
      <c r="AA327" s="124" t="s">
        <v>7968</v>
      </c>
    </row>
    <row r="328" spans="1:27" x14ac:dyDescent="0.2">
      <c r="A328" s="124">
        <v>6570</v>
      </c>
      <c r="B328" s="124" t="s">
        <v>8306</v>
      </c>
      <c r="C328" s="185">
        <v>717150007</v>
      </c>
      <c r="D328" s="124" t="str">
        <f>VLOOKUP(A328,BASE.!$A$1:$T$878,4,FALSE)</f>
        <v>Corporación de Derecho Privado.</v>
      </c>
      <c r="E328" s="124" t="str">
        <f>VLOOKUP(A328,BASE.!$A$1:$T$878,5,FALSE)</f>
        <v xml:space="preserve">Otorgada por Decreto Supremo Nº 972, de fecha 25 de julio de  1990, del Ministerio de Justicia, publicado en el Diario Oficial el día 13 de agosto de 1990. </v>
      </c>
      <c r="F328" s="124" t="str">
        <f>VLOOKUP(A328,BASE.!$A$1:$T$878,6,FALSE)</f>
        <v xml:space="preserve">Certificado de vigencia, folio Nº 500233447698, de fecha 18 de junio de 2019, del Servicio de Registro Civil e Identificación.
</v>
      </c>
      <c r="G328" s="124" t="str">
        <f>VLOOKUP(A328,BASE.!$A$1:$T$878,7,FALSE)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8" s="124" t="str">
        <f>VLOOKUP(A328,BASE.!$A$1:$T$878,8,FALSE)</f>
        <v xml:space="preserve">Presidente: Exequiel González Balbontín
Vicepresidenta: María Patricia Contreras Largo
Secretaria: María Francisca Concha Contreras
Tesorera: Sandra Cepeda Zepeda
</v>
      </c>
      <c r="I328" s="124" t="str">
        <f>VLOOKUP(A328,BASE.!$A$1:$T$878,9,FALSE)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8" s="124" t="str">
        <f>VLOOKUP(A328,BASE.!$A$1:$T$878,10,FALSE)</f>
        <v>21 de marzo de 2019 a 21 de marzo de 2022</v>
      </c>
      <c r="K328" s="124" t="str">
        <f>VLOOKUP(A328,BASE.!$A$1:$T$878,11,FALSE)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8" s="124" t="str">
        <f>VLOOKUP(A328,BASE.!$A$1:$T$878,12,FALSE)</f>
        <v xml:space="preserve">Carlos Justiniano Nº 1123, comuna de Providencia, Región Metropolitana.
</v>
      </c>
      <c r="M328" s="124" t="str">
        <f>VLOOKUP(A328,BASE.!$A$1:$T$878,13,FALSE)</f>
        <v>XIII</v>
      </c>
      <c r="N328" s="124" t="str">
        <f>VLOOKUP(A328,BASE.!$A$1:$T$878,14,FALSE)</f>
        <v>Providencia</v>
      </c>
      <c r="O328" s="124" t="str">
        <f>VLOOKUP(A328,BASE.!$A$1:$T$878,15,FALSE)</f>
        <v>Fono 223393900- 223393901</v>
      </c>
      <c r="P328" s="124">
        <f>VLOOKUP(A328,BASE.!$A$1:$T$878,16,FALSE)</f>
        <v>0</v>
      </c>
      <c r="Q328" s="185">
        <f>VLOOKUP(A328,BASE.!$A$1:$T$878,17,FALSE)</f>
        <v>0</v>
      </c>
      <c r="R328" s="124" t="str">
        <f>VLOOKUP(A328,BASE.!$A$1:$T$878,18,FALSE)</f>
        <v>93401: Institución de Asistencia Social</v>
      </c>
      <c r="S328" s="124" t="str">
        <f>VLOOKUP(A328,BASE.!$A$1:$T$878,19,FALSE)</f>
        <v>Certificado Financiero, correspondiente al año 2019, aprobado por el Sub Departamento de Supervisión Financiera Nacional.</v>
      </c>
      <c r="T328" s="182">
        <f>VLOOKUP(A328,BASE.!$A$1:$T$878,20,FALSE)</f>
        <v>37970</v>
      </c>
      <c r="U328" s="124">
        <v>6570</v>
      </c>
      <c r="V328" s="181">
        <v>0</v>
      </c>
      <c r="W328" s="181">
        <v>12750704</v>
      </c>
      <c r="X328" s="183">
        <v>44255</v>
      </c>
      <c r="Y328" s="166" t="s">
        <v>7879</v>
      </c>
      <c r="Z328" s="166" t="s">
        <v>7880</v>
      </c>
      <c r="AA328" s="124" t="s">
        <v>7969</v>
      </c>
    </row>
    <row r="329" spans="1:27" x14ac:dyDescent="0.2">
      <c r="A329" s="124">
        <v>6570</v>
      </c>
      <c r="B329" s="124" t="s">
        <v>8306</v>
      </c>
      <c r="C329" s="185">
        <v>717150007</v>
      </c>
      <c r="D329" s="124" t="str">
        <f>VLOOKUP(A329,BASE.!$A$1:$T$878,4,FALSE)</f>
        <v>Corporación de Derecho Privado.</v>
      </c>
      <c r="E329" s="124" t="str">
        <f>VLOOKUP(A329,BASE.!$A$1:$T$878,5,FALSE)</f>
        <v xml:space="preserve">Otorgada por Decreto Supremo Nº 972, de fecha 25 de julio de  1990, del Ministerio de Justicia, publicado en el Diario Oficial el día 13 de agosto de 1990. </v>
      </c>
      <c r="F329" s="124" t="str">
        <f>VLOOKUP(A329,BASE.!$A$1:$T$878,6,FALSE)</f>
        <v xml:space="preserve">Certificado de vigencia, folio Nº 500233447698, de fecha 18 de junio de 2019, del Servicio de Registro Civil e Identificación.
</v>
      </c>
      <c r="G329" s="124" t="str">
        <f>VLOOKUP(A329,BASE.!$A$1:$T$878,7,FALSE)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9" s="124" t="str">
        <f>VLOOKUP(A329,BASE.!$A$1:$T$878,8,FALSE)</f>
        <v xml:space="preserve">Presidente: Exequiel González Balbontín
Vicepresidenta: María Patricia Contreras Largo
Secretaria: María Francisca Concha Contreras
Tesorera: Sandra Cepeda Zepeda
</v>
      </c>
      <c r="I329" s="124" t="str">
        <f>VLOOKUP(A329,BASE.!$A$1:$T$878,9,FALSE)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9" s="124" t="str">
        <f>VLOOKUP(A329,BASE.!$A$1:$T$878,10,FALSE)</f>
        <v>21 de marzo de 2019 a 21 de marzo de 2022</v>
      </c>
      <c r="K329" s="124" t="str">
        <f>VLOOKUP(A329,BASE.!$A$1:$T$878,11,FALSE)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9" s="124" t="str">
        <f>VLOOKUP(A329,BASE.!$A$1:$T$878,12,FALSE)</f>
        <v xml:space="preserve">Carlos Justiniano Nº 1123, comuna de Providencia, Región Metropolitana.
</v>
      </c>
      <c r="M329" s="124" t="str">
        <f>VLOOKUP(A329,BASE.!$A$1:$T$878,13,FALSE)</f>
        <v>XIII</v>
      </c>
      <c r="N329" s="124" t="str">
        <f>VLOOKUP(A329,BASE.!$A$1:$T$878,14,FALSE)</f>
        <v>Providencia</v>
      </c>
      <c r="O329" s="124" t="str">
        <f>VLOOKUP(A329,BASE.!$A$1:$T$878,15,FALSE)</f>
        <v>Fono 223393900- 223393901</v>
      </c>
      <c r="P329" s="124">
        <f>VLOOKUP(A329,BASE.!$A$1:$T$878,16,FALSE)</f>
        <v>0</v>
      </c>
      <c r="Q329" s="185">
        <f>VLOOKUP(A329,BASE.!$A$1:$T$878,17,FALSE)</f>
        <v>0</v>
      </c>
      <c r="R329" s="124" t="str">
        <f>VLOOKUP(A329,BASE.!$A$1:$T$878,18,FALSE)</f>
        <v>93401: Institución de Asistencia Social</v>
      </c>
      <c r="S329" s="124" t="str">
        <f>VLOOKUP(A329,BASE.!$A$1:$T$878,19,FALSE)</f>
        <v>Certificado Financiero, correspondiente al año 2019, aprobado por el Sub Departamento de Supervisión Financiera Nacional.</v>
      </c>
      <c r="T329" s="182">
        <f>VLOOKUP(A329,BASE.!$A$1:$T$878,20,FALSE)</f>
        <v>37970</v>
      </c>
      <c r="U329" s="124">
        <v>6570</v>
      </c>
      <c r="V329" s="181">
        <v>10601151</v>
      </c>
      <c r="W329" s="181">
        <v>17912290</v>
      </c>
      <c r="X329" s="183">
        <v>44255</v>
      </c>
      <c r="Y329" s="166" t="s">
        <v>7879</v>
      </c>
      <c r="Z329" s="166" t="s">
        <v>7880</v>
      </c>
      <c r="AA329" s="124" t="s">
        <v>7981</v>
      </c>
    </row>
    <row r="330" spans="1:27" x14ac:dyDescent="0.2">
      <c r="A330" s="124">
        <v>6570</v>
      </c>
      <c r="B330" s="124" t="s">
        <v>8306</v>
      </c>
      <c r="C330" s="185">
        <v>717150007</v>
      </c>
      <c r="D330" s="124" t="str">
        <f>VLOOKUP(A330,BASE.!$A$1:$T$878,4,FALSE)</f>
        <v>Corporación de Derecho Privado.</v>
      </c>
      <c r="E330" s="124" t="str">
        <f>VLOOKUP(A330,BASE.!$A$1:$T$878,5,FALSE)</f>
        <v xml:space="preserve">Otorgada por Decreto Supremo Nº 972, de fecha 25 de julio de  1990, del Ministerio de Justicia, publicado en el Diario Oficial el día 13 de agosto de 1990. </v>
      </c>
      <c r="F330" s="124" t="str">
        <f>VLOOKUP(A330,BASE.!$A$1:$T$878,6,FALSE)</f>
        <v xml:space="preserve">Certificado de vigencia, folio Nº 500233447698, de fecha 18 de junio de 2019, del Servicio de Registro Civil e Identificación.
</v>
      </c>
      <c r="G330" s="124" t="str">
        <f>VLOOKUP(A330,BASE.!$A$1:$T$878,7,FALSE)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0" s="124" t="str">
        <f>VLOOKUP(A330,BASE.!$A$1:$T$878,8,FALSE)</f>
        <v xml:space="preserve">Presidente: Exequiel González Balbontín
Vicepresidenta: María Patricia Contreras Largo
Secretaria: María Francisca Concha Contreras
Tesorera: Sandra Cepeda Zepeda
</v>
      </c>
      <c r="I330" s="124" t="str">
        <f>VLOOKUP(A330,BASE.!$A$1:$T$878,9,FALSE)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0" s="124" t="str">
        <f>VLOOKUP(A330,BASE.!$A$1:$T$878,10,FALSE)</f>
        <v>21 de marzo de 2019 a 21 de marzo de 2022</v>
      </c>
      <c r="K330" s="124" t="str">
        <f>VLOOKUP(A330,BASE.!$A$1:$T$878,11,FALSE)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30" s="124" t="str">
        <f>VLOOKUP(A330,BASE.!$A$1:$T$878,12,FALSE)</f>
        <v xml:space="preserve">Carlos Justiniano Nº 1123, comuna de Providencia, Región Metropolitana.
</v>
      </c>
      <c r="M330" s="124" t="str">
        <f>VLOOKUP(A330,BASE.!$A$1:$T$878,13,FALSE)</f>
        <v>XIII</v>
      </c>
      <c r="N330" s="124" t="str">
        <f>VLOOKUP(A330,BASE.!$A$1:$T$878,14,FALSE)</f>
        <v>Providencia</v>
      </c>
      <c r="O330" s="124" t="str">
        <f>VLOOKUP(A330,BASE.!$A$1:$T$878,15,FALSE)</f>
        <v>Fono 223393900- 223393901</v>
      </c>
      <c r="P330" s="124">
        <f>VLOOKUP(A330,BASE.!$A$1:$T$878,16,FALSE)</f>
        <v>0</v>
      </c>
      <c r="Q330" s="185">
        <f>VLOOKUP(A330,BASE.!$A$1:$T$878,17,FALSE)</f>
        <v>0</v>
      </c>
      <c r="R330" s="124" t="str">
        <f>VLOOKUP(A330,BASE.!$A$1:$T$878,18,FALSE)</f>
        <v>93401: Institución de Asistencia Social</v>
      </c>
      <c r="S330" s="124" t="str">
        <f>VLOOKUP(A330,BASE.!$A$1:$T$878,19,FALSE)</f>
        <v>Certificado Financiero, correspondiente al año 2019, aprobado por el Sub Departamento de Supervisión Financiera Nacional.</v>
      </c>
      <c r="T330" s="182">
        <f>VLOOKUP(A330,BASE.!$A$1:$T$878,20,FALSE)</f>
        <v>37970</v>
      </c>
      <c r="U330" s="124">
        <v>6570</v>
      </c>
      <c r="V330" s="181">
        <v>35471300</v>
      </c>
      <c r="W330" s="181">
        <v>70942600</v>
      </c>
      <c r="X330" s="183">
        <v>44255</v>
      </c>
      <c r="Y330" s="166" t="s">
        <v>7879</v>
      </c>
      <c r="Z330" s="166" t="s">
        <v>7880</v>
      </c>
      <c r="AA330" s="124" t="s">
        <v>7934</v>
      </c>
    </row>
    <row r="331" spans="1:27" x14ac:dyDescent="0.2">
      <c r="A331" s="124">
        <v>6570</v>
      </c>
      <c r="B331" s="124" t="s">
        <v>8306</v>
      </c>
      <c r="C331" s="185">
        <v>717150007</v>
      </c>
      <c r="D331" s="124" t="str">
        <f>VLOOKUP(A331,BASE.!$A$1:$T$878,4,FALSE)</f>
        <v>Corporación de Derecho Privado.</v>
      </c>
      <c r="E331" s="124" t="str">
        <f>VLOOKUP(A331,BASE.!$A$1:$T$878,5,FALSE)</f>
        <v xml:space="preserve">Otorgada por Decreto Supremo Nº 972, de fecha 25 de julio de  1990, del Ministerio de Justicia, publicado en el Diario Oficial el día 13 de agosto de 1990. </v>
      </c>
      <c r="F331" s="124" t="str">
        <f>VLOOKUP(A331,BASE.!$A$1:$T$878,6,FALSE)</f>
        <v xml:space="preserve">Certificado de vigencia, folio Nº 500233447698, de fecha 18 de junio de 2019, del Servicio de Registro Civil e Identificación.
</v>
      </c>
      <c r="G331" s="124" t="str">
        <f>VLOOKUP(A331,BASE.!$A$1:$T$878,7,FALSE)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1" s="124" t="str">
        <f>VLOOKUP(A331,BASE.!$A$1:$T$878,8,FALSE)</f>
        <v xml:space="preserve">Presidente: Exequiel González Balbontín
Vicepresidenta: María Patricia Contreras Largo
Secretaria: María Francisca Concha Contreras
Tesorera: Sandra Cepeda Zepeda
</v>
      </c>
      <c r="I331" s="124" t="str">
        <f>VLOOKUP(A331,BASE.!$A$1:$T$878,9,FALSE)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1" s="124" t="str">
        <f>VLOOKUP(A331,BASE.!$A$1:$T$878,10,FALSE)</f>
        <v>21 de marzo de 2019 a 21 de marzo de 2022</v>
      </c>
      <c r="K331" s="124" t="str">
        <f>VLOOKUP(A331,BASE.!$A$1:$T$878,11,FALSE)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31" s="124" t="str">
        <f>VLOOKUP(A331,BASE.!$A$1:$T$878,12,FALSE)</f>
        <v xml:space="preserve">Carlos Justiniano Nº 1123, comuna de Providencia, Región Metropolitana.
</v>
      </c>
      <c r="M331" s="124" t="str">
        <f>VLOOKUP(A331,BASE.!$A$1:$T$878,13,FALSE)</f>
        <v>XIII</v>
      </c>
      <c r="N331" s="124" t="str">
        <f>VLOOKUP(A331,BASE.!$A$1:$T$878,14,FALSE)</f>
        <v>Providencia</v>
      </c>
      <c r="O331" s="124" t="str">
        <f>VLOOKUP(A331,BASE.!$A$1:$T$878,15,FALSE)</f>
        <v>Fono 223393900- 223393901</v>
      </c>
      <c r="P331" s="124">
        <f>VLOOKUP(A331,BASE.!$A$1:$T$878,16,FALSE)</f>
        <v>0</v>
      </c>
      <c r="Q331" s="185">
        <f>VLOOKUP(A331,BASE.!$A$1:$T$878,17,FALSE)</f>
        <v>0</v>
      </c>
      <c r="R331" s="124" t="str">
        <f>VLOOKUP(A331,BASE.!$A$1:$T$878,18,FALSE)</f>
        <v>93401: Institución de Asistencia Social</v>
      </c>
      <c r="S331" s="124" t="str">
        <f>VLOOKUP(A331,BASE.!$A$1:$T$878,19,FALSE)</f>
        <v>Certificado Financiero, correspondiente al año 2019, aprobado por el Sub Departamento de Supervisión Financiera Nacional.</v>
      </c>
      <c r="T331" s="182">
        <f>VLOOKUP(A331,BASE.!$A$1:$T$878,20,FALSE)</f>
        <v>37970</v>
      </c>
      <c r="U331" s="124">
        <v>6570</v>
      </c>
      <c r="V331" s="181">
        <v>61857120</v>
      </c>
      <c r="W331" s="181">
        <v>101344108</v>
      </c>
      <c r="X331" s="183">
        <v>44255</v>
      </c>
      <c r="Y331" s="166" t="s">
        <v>7879</v>
      </c>
      <c r="Z331" s="166" t="s">
        <v>7880</v>
      </c>
      <c r="AA331" s="124" t="s">
        <v>8000</v>
      </c>
    </row>
    <row r="332" spans="1:27" x14ac:dyDescent="0.2">
      <c r="A332" s="124">
        <v>6570</v>
      </c>
      <c r="B332" s="124" t="s">
        <v>8306</v>
      </c>
      <c r="C332" s="185">
        <v>717150007</v>
      </c>
      <c r="D332" s="124" t="str">
        <f>VLOOKUP(A332,BASE.!$A$1:$T$878,4,FALSE)</f>
        <v>Corporación de Derecho Privado.</v>
      </c>
      <c r="E332" s="124" t="str">
        <f>VLOOKUP(A332,BASE.!$A$1:$T$878,5,FALSE)</f>
        <v xml:space="preserve">Otorgada por Decreto Supremo Nº 972, de fecha 25 de julio de  1990, del Ministerio de Justicia, publicado en el Diario Oficial el día 13 de agosto de 1990. </v>
      </c>
      <c r="F332" s="124" t="str">
        <f>VLOOKUP(A332,BASE.!$A$1:$T$878,6,FALSE)</f>
        <v xml:space="preserve">Certificado de vigencia, folio Nº 500233447698, de fecha 18 de junio de 2019, del Servicio de Registro Civil e Identificación.
</v>
      </c>
      <c r="G332" s="124" t="str">
        <f>VLOOKUP(A332,BASE.!$A$1:$T$878,7,FALSE)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2" s="124" t="str">
        <f>VLOOKUP(A332,BASE.!$A$1:$T$878,8,FALSE)</f>
        <v xml:space="preserve">Presidente: Exequiel González Balbontín
Vicepresidenta: María Patricia Contreras Largo
Secretaria: María Francisca Concha Contreras
Tesorera: Sandra Cepeda Zepeda
</v>
      </c>
      <c r="I332" s="124" t="str">
        <f>VLOOKUP(A332,BASE.!$A$1:$T$878,9,FALSE)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2" s="124" t="str">
        <f>VLOOKUP(A332,BASE.!$A$1:$T$878,10,FALSE)</f>
        <v>21 de marzo de 2019 a 21 de marzo de 2022</v>
      </c>
      <c r="K332" s="124" t="str">
        <f>VLOOKUP(A332,BASE.!$A$1:$T$878,11,FALSE)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32" s="124" t="str">
        <f>VLOOKUP(A332,BASE.!$A$1:$T$878,12,FALSE)</f>
        <v xml:space="preserve">Carlos Justiniano Nº 1123, comuna de Providencia, Región Metropolitana.
</v>
      </c>
      <c r="M332" s="124" t="str">
        <f>VLOOKUP(A332,BASE.!$A$1:$T$878,13,FALSE)</f>
        <v>XIII</v>
      </c>
      <c r="N332" s="124" t="str">
        <f>VLOOKUP(A332,BASE.!$A$1:$T$878,14,FALSE)</f>
        <v>Providencia</v>
      </c>
      <c r="O332" s="124" t="str">
        <f>VLOOKUP(A332,BASE.!$A$1:$T$878,15,FALSE)</f>
        <v>Fono 223393900- 223393901</v>
      </c>
      <c r="P332" s="124">
        <f>VLOOKUP(A332,BASE.!$A$1:$T$878,16,FALSE)</f>
        <v>0</v>
      </c>
      <c r="Q332" s="185">
        <f>VLOOKUP(A332,BASE.!$A$1:$T$878,17,FALSE)</f>
        <v>0</v>
      </c>
      <c r="R332" s="124" t="str">
        <f>VLOOKUP(A332,BASE.!$A$1:$T$878,18,FALSE)</f>
        <v>93401: Institución de Asistencia Social</v>
      </c>
      <c r="S332" s="124" t="str">
        <f>VLOOKUP(A332,BASE.!$A$1:$T$878,19,FALSE)</f>
        <v>Certificado Financiero, correspondiente al año 2019, aprobado por el Sub Departamento de Supervisión Financiera Nacional.</v>
      </c>
      <c r="T332" s="182">
        <f>VLOOKUP(A332,BASE.!$A$1:$T$878,20,FALSE)</f>
        <v>37970</v>
      </c>
      <c r="U332" s="124">
        <v>6570</v>
      </c>
      <c r="V332" s="181">
        <v>15319464</v>
      </c>
      <c r="W332" s="181">
        <v>30638928</v>
      </c>
      <c r="X332" s="183">
        <v>44255</v>
      </c>
      <c r="Y332" s="166" t="s">
        <v>7879</v>
      </c>
      <c r="Z332" s="166" t="s">
        <v>7880</v>
      </c>
      <c r="AA332" s="124" t="s">
        <v>7936</v>
      </c>
    </row>
    <row r="333" spans="1:27" x14ac:dyDescent="0.2">
      <c r="A333" s="124">
        <v>6570</v>
      </c>
      <c r="B333" s="124" t="s">
        <v>8306</v>
      </c>
      <c r="C333" s="185">
        <v>717150007</v>
      </c>
      <c r="D333" s="124" t="str">
        <f>VLOOKUP(A333,BASE.!$A$1:$T$878,4,FALSE)</f>
        <v>Corporación de Derecho Privado.</v>
      </c>
      <c r="E333" s="124" t="str">
        <f>VLOOKUP(A333,BASE.!$A$1:$T$878,5,FALSE)</f>
        <v xml:space="preserve">Otorgada por Decreto Supremo Nº 972, de fecha 25 de julio de  1990, del Ministerio de Justicia, publicado en el Diario Oficial el día 13 de agosto de 1990. </v>
      </c>
      <c r="F333" s="124" t="str">
        <f>VLOOKUP(A333,BASE.!$A$1:$T$878,6,FALSE)</f>
        <v xml:space="preserve">Certificado de vigencia, folio Nº 500233447698, de fecha 18 de junio de 2019, del Servicio de Registro Civil e Identificación.
</v>
      </c>
      <c r="G333" s="124" t="str">
        <f>VLOOKUP(A333,BASE.!$A$1:$T$878,7,FALSE)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3" s="124" t="str">
        <f>VLOOKUP(A333,BASE.!$A$1:$T$878,8,FALSE)</f>
        <v xml:space="preserve">Presidente: Exequiel González Balbontín
Vicepresidenta: María Patricia Contreras Largo
Secretaria: María Francisca Concha Contreras
Tesorera: Sandra Cepeda Zepeda
</v>
      </c>
      <c r="I333" s="124" t="str">
        <f>VLOOKUP(A333,BASE.!$A$1:$T$878,9,FALSE)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3" s="124" t="str">
        <f>VLOOKUP(A333,BASE.!$A$1:$T$878,10,FALSE)</f>
        <v>21 de marzo de 2019 a 21 de marzo de 2022</v>
      </c>
      <c r="K333" s="124" t="str">
        <f>VLOOKUP(A333,BASE.!$A$1:$T$878,11,FALSE)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33" s="124" t="str">
        <f>VLOOKUP(A333,BASE.!$A$1:$T$878,12,FALSE)</f>
        <v xml:space="preserve">Carlos Justiniano Nº 1123, comuna de Providencia, Región Metropolitana.
</v>
      </c>
      <c r="M333" s="124" t="str">
        <f>VLOOKUP(A333,BASE.!$A$1:$T$878,13,FALSE)</f>
        <v>XIII</v>
      </c>
      <c r="N333" s="124" t="str">
        <f>VLOOKUP(A333,BASE.!$A$1:$T$878,14,FALSE)</f>
        <v>Providencia</v>
      </c>
      <c r="O333" s="124" t="str">
        <f>VLOOKUP(A333,BASE.!$A$1:$T$878,15,FALSE)</f>
        <v>Fono 223393900- 223393901</v>
      </c>
      <c r="P333" s="124">
        <f>VLOOKUP(A333,BASE.!$A$1:$T$878,16,FALSE)</f>
        <v>0</v>
      </c>
      <c r="Q333" s="185">
        <f>VLOOKUP(A333,BASE.!$A$1:$T$878,17,FALSE)</f>
        <v>0</v>
      </c>
      <c r="R333" s="124" t="str">
        <f>VLOOKUP(A333,BASE.!$A$1:$T$878,18,FALSE)</f>
        <v>93401: Institución de Asistencia Social</v>
      </c>
      <c r="S333" s="124" t="str">
        <f>VLOOKUP(A333,BASE.!$A$1:$T$878,19,FALSE)</f>
        <v>Certificado Financiero, correspondiente al año 2019, aprobado por el Sub Departamento de Supervisión Financiera Nacional.</v>
      </c>
      <c r="T333" s="182">
        <f>VLOOKUP(A333,BASE.!$A$1:$T$878,20,FALSE)</f>
        <v>37970</v>
      </c>
      <c r="U333" s="124">
        <v>6570</v>
      </c>
      <c r="V333" s="181">
        <v>80489250</v>
      </c>
      <c r="W333" s="181">
        <v>132515130</v>
      </c>
      <c r="X333" s="183">
        <v>44255</v>
      </c>
      <c r="Y333" s="166" t="s">
        <v>7879</v>
      </c>
      <c r="Z333" s="166" t="s">
        <v>7880</v>
      </c>
      <c r="AA333" s="124" t="s">
        <v>6479</v>
      </c>
    </row>
    <row r="334" spans="1:27" x14ac:dyDescent="0.2">
      <c r="A334" s="124">
        <v>6570</v>
      </c>
      <c r="B334" s="124" t="s">
        <v>8306</v>
      </c>
      <c r="C334" s="185">
        <v>717150007</v>
      </c>
      <c r="D334" s="124" t="str">
        <f>VLOOKUP(A334,BASE.!$A$1:$T$878,4,FALSE)</f>
        <v>Corporación de Derecho Privado.</v>
      </c>
      <c r="E334" s="124" t="str">
        <f>VLOOKUP(A334,BASE.!$A$1:$T$878,5,FALSE)</f>
        <v xml:space="preserve">Otorgada por Decreto Supremo Nº 972, de fecha 25 de julio de  1990, del Ministerio de Justicia, publicado en el Diario Oficial el día 13 de agosto de 1990. </v>
      </c>
      <c r="F334" s="124" t="str">
        <f>VLOOKUP(A334,BASE.!$A$1:$T$878,6,FALSE)</f>
        <v xml:space="preserve">Certificado de vigencia, folio Nº 500233447698, de fecha 18 de junio de 2019, del Servicio de Registro Civil e Identificación.
</v>
      </c>
      <c r="G334" s="124" t="str">
        <f>VLOOKUP(A334,BASE.!$A$1:$T$878,7,FALSE)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4" s="124" t="str">
        <f>VLOOKUP(A334,BASE.!$A$1:$T$878,8,FALSE)</f>
        <v xml:space="preserve">Presidente: Exequiel González Balbontín
Vicepresidenta: María Patricia Contreras Largo
Secretaria: María Francisca Concha Contreras
Tesorera: Sandra Cepeda Zepeda
</v>
      </c>
      <c r="I334" s="124" t="str">
        <f>VLOOKUP(A334,BASE.!$A$1:$T$878,9,FALSE)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4" s="124" t="str">
        <f>VLOOKUP(A334,BASE.!$A$1:$T$878,10,FALSE)</f>
        <v>21 de marzo de 2019 a 21 de marzo de 2022</v>
      </c>
      <c r="K334" s="124" t="str">
        <f>VLOOKUP(A334,BASE.!$A$1:$T$878,11,FALSE)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34" s="124" t="str">
        <f>VLOOKUP(A334,BASE.!$A$1:$T$878,12,FALSE)</f>
        <v xml:space="preserve">Carlos Justiniano Nº 1123, comuna de Providencia, Región Metropolitana.
</v>
      </c>
      <c r="M334" s="124" t="str">
        <f>VLOOKUP(A334,BASE.!$A$1:$T$878,13,FALSE)</f>
        <v>XIII</v>
      </c>
      <c r="N334" s="124" t="str">
        <f>VLOOKUP(A334,BASE.!$A$1:$T$878,14,FALSE)</f>
        <v>Providencia</v>
      </c>
      <c r="O334" s="124" t="str">
        <f>VLOOKUP(A334,BASE.!$A$1:$T$878,15,FALSE)</f>
        <v>Fono 223393900- 223393901</v>
      </c>
      <c r="P334" s="124">
        <f>VLOOKUP(A334,BASE.!$A$1:$T$878,16,FALSE)</f>
        <v>0</v>
      </c>
      <c r="Q334" s="185">
        <f>VLOOKUP(A334,BASE.!$A$1:$T$878,17,FALSE)</f>
        <v>0</v>
      </c>
      <c r="R334" s="124" t="str">
        <f>VLOOKUP(A334,BASE.!$A$1:$T$878,18,FALSE)</f>
        <v>93401: Institución de Asistencia Social</v>
      </c>
      <c r="S334" s="124" t="str">
        <f>VLOOKUP(A334,BASE.!$A$1:$T$878,19,FALSE)</f>
        <v>Certificado Financiero, correspondiente al año 2019, aprobado por el Sub Departamento de Supervisión Financiera Nacional.</v>
      </c>
      <c r="T334" s="182">
        <f>VLOOKUP(A334,BASE.!$A$1:$T$878,20,FALSE)</f>
        <v>37970</v>
      </c>
      <c r="U334" s="124">
        <v>6570</v>
      </c>
      <c r="V334" s="181">
        <v>16353864</v>
      </c>
      <c r="W334" s="181">
        <v>51306240</v>
      </c>
      <c r="X334" s="183">
        <v>44255</v>
      </c>
      <c r="Y334" s="166" t="s">
        <v>7879</v>
      </c>
      <c r="Z334" s="166" t="s">
        <v>7880</v>
      </c>
      <c r="AA334" s="124" t="s">
        <v>7899</v>
      </c>
    </row>
    <row r="335" spans="1:27" x14ac:dyDescent="0.2">
      <c r="A335" s="124">
        <v>6580</v>
      </c>
      <c r="B335" s="124" t="s">
        <v>8307</v>
      </c>
      <c r="C335" s="185">
        <v>714523007</v>
      </c>
      <c r="D335" s="124" t="str">
        <f>VLOOKUP(A335,BASE.!$A$1:$T$878,4,FALSE)</f>
        <v>Corporación de Derecho Privado.</v>
      </c>
      <c r="E335" s="124" t="str">
        <f>VLOOKUP(A335,BASE.!$A$1:$T$878,5,FALSE)</f>
        <v xml:space="preserve">Decreto Supremo Nº1079, de 04 de noviembre de 1987, del Ministerio de Justicia. </v>
      </c>
      <c r="F335" s="124" t="str">
        <f>VLOOKUP(A335,BASE.!$A$1:$T$878,6,FALSE)</f>
        <v>Certificado de Vigencia folio Nº 500356223859, emitido por el SRCeI, con fecha 15 de noviembre de 2020.</v>
      </c>
      <c r="G335" s="124" t="str">
        <f>VLOOKUP(A335,BASE.!$A$1:$T$878,7,FALSE)</f>
        <v xml:space="preserve">Dar un hogar, cuidado, atención, educación y alimentación a menores en situación irregular.
</v>
      </c>
      <c r="H335" s="124" t="str">
        <f>VLOOKUP(A335,BASE.!$A$1:$T$878,8,FALSE)</f>
        <v xml:space="preserve">DIRECTORIO:
Presidente: Pilar Larraín Undurraga,  
Secretario: Ignacio Correa Munita,
Tesorero: René Saavedra Contreras,
Director: Rodrigo Eduardo Medina Gómez 
Director: Luisa Angélica Yevilaf Chancaqueo, 
</v>
      </c>
      <c r="I335" s="124" t="str">
        <f>VLOOKUP(A335,BASE.!$A$1:$T$878,9,FALSE)</f>
        <v>Durará un año en sus cargos</v>
      </c>
      <c r="J335" s="124" t="str">
        <f>VLOOKUP(A335,BASE.!$A$1:$T$878,10,FALSE)</f>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
      <c r="K335" s="124" t="str">
        <f>VLOOKUP(A335,BASE.!$A$1:$T$878,11,FALSE)</f>
        <v xml:space="preserve">
Presidente: Pilar Larraín Undurraga x
Se otorgan poderes a los directores René Saavedra Contreras, e Ignacio Correa Munita para que actuando conjuntamente dos cualquiera de ellos, representen a la Corporación con las más amplias facultades.
</v>
      </c>
      <c r="L335" s="124" t="str">
        <f>VLOOKUP(A335,BASE.!$A$1:$T$878,12,FALSE)</f>
        <v xml:space="preserve">Miguel Ángel N° 03420, comuna de La Pintana, Región Metropolitana
</v>
      </c>
      <c r="M335" s="124" t="str">
        <f>VLOOKUP(A335,BASE.!$A$1:$T$878,13,FALSE)</f>
        <v>XIII</v>
      </c>
      <c r="N335" s="124" t="str">
        <f>VLOOKUP(A335,BASE.!$A$1:$T$878,14,FALSE)</f>
        <v xml:space="preserve"> La Pintana</v>
      </c>
      <c r="O335" s="124" t="str">
        <f>VLOOKUP(A335,BASE.!$A$1:$T$878,15,FALSE)</f>
        <v xml:space="preserve">F. 2-25428116- 9-73322020
</v>
      </c>
      <c r="P335" s="124" t="str">
        <f>VLOOKUP(A335,BASE.!$A$1:$T$878,16,FALSE)</f>
        <v>Correo electrónico: mreyesgaldames@gmail.com</v>
      </c>
      <c r="Q335" s="185">
        <f>VLOOKUP(A335,BASE.!$A$1:$T$878,17,FALSE)</f>
        <v>0</v>
      </c>
      <c r="R335" s="124">
        <f>VLOOKUP(A335,BASE.!$A$1:$T$878,18,FALSE)</f>
        <v>93401</v>
      </c>
      <c r="S335" s="124" t="str">
        <f>VLOOKUP(A335,BASE.!$A$1:$T$878,19,FALSE)</f>
        <v xml:space="preserve">Se acompaña certificado financiero correspondiente al año 2019, aprobado por el Sub Departamento de Supervisión Financiera Nacional. </v>
      </c>
      <c r="T335" s="182">
        <f>VLOOKUP(A335,BASE.!$A$1:$T$878,20,FALSE)</f>
        <v>37970</v>
      </c>
      <c r="U335" s="124">
        <v>6580</v>
      </c>
      <c r="V335" s="181">
        <v>59753931</v>
      </c>
      <c r="W335" s="181">
        <v>78223239</v>
      </c>
      <c r="X335" s="183">
        <v>44255</v>
      </c>
      <c r="Y335" s="166" t="s">
        <v>7879</v>
      </c>
      <c r="Z335" s="166" t="s">
        <v>7880</v>
      </c>
      <c r="AA335" s="124" t="s">
        <v>7941</v>
      </c>
    </row>
    <row r="336" spans="1:27" x14ac:dyDescent="0.2">
      <c r="A336" s="124">
        <v>6650</v>
      </c>
      <c r="B336" s="124" t="s">
        <v>8308</v>
      </c>
      <c r="C336" s="185" t="s">
        <v>7871</v>
      </c>
      <c r="D336" s="124" t="str">
        <f>VLOOKUP(A336,BASE.!$A$1:$T$878,4,FALSE)</f>
        <v>Institución Eclesiástica</v>
      </c>
      <c r="E336" s="124" t="str">
        <f>VLOOKUP(A336,BASE.!$A$1:$T$878,5,FALSE)</f>
        <v>Erigida de acuerdo al Derecho Canónico, por el Arzobispado de Concepción.</v>
      </c>
      <c r="F336" s="124" t="str">
        <f>VLOOKUP(A336,BASE.!$A$1:$T$878,6,FALSE)</f>
        <v>Indefinida.</v>
      </c>
      <c r="G336" s="124" t="str">
        <f>VLOOKUP(A336,BASE.!$A$1:$T$878,7,FALSE)</f>
        <v>Actividad Religiosa</v>
      </c>
      <c r="H336" s="124" t="str">
        <f>VLOOKUP(A336,BASE.!$A$1:$T$878,8,FALSE)</f>
        <v>no tiene</v>
      </c>
      <c r="I336" s="124">
        <f>VLOOKUP(A336,BASE.!$A$1:$T$878,9,FALSE)</f>
        <v>0</v>
      </c>
      <c r="J336" s="124">
        <f>VLOOKUP(A336,BASE.!$A$1:$T$878,10,FALSE)</f>
        <v>0</v>
      </c>
      <c r="K336" s="124" t="str">
        <f>VLOOKUP(A336,BASE.!$A$1:$T$878,11,FALSE)</f>
        <v xml:space="preserve">Rvdo. Prbo. Bismarck de Jesús Valle Palacios,  </v>
      </c>
      <c r="L336" s="124" t="str">
        <f>VLOOKUP(A336,BASE.!$A$1:$T$878,12,FALSE)</f>
        <v>Diego Portales Nº245, Hualqui</v>
      </c>
      <c r="M336" s="124" t="str">
        <f>VLOOKUP(A336,BASE.!$A$1:$T$878,13,FALSE)</f>
        <v>VIII</v>
      </c>
      <c r="N336" s="124" t="str">
        <f>VLOOKUP(A336,BASE.!$A$1:$T$878,14,FALSE)</f>
        <v>Hualqui</v>
      </c>
      <c r="O336" s="124" t="str">
        <f>VLOOKUP(A336,BASE.!$A$1:$T$878,15,FALSE)</f>
        <v>41) 2780417</v>
      </c>
      <c r="P336" s="124" t="str">
        <f>VLOOKUP(A336,BASE.!$A$1:$T$878,16,FALSE)</f>
        <v>parroquihualqui@gmail.com</v>
      </c>
      <c r="Q336" s="185">
        <f>VLOOKUP(A336,BASE.!$A$1:$T$878,17,FALSE)</f>
        <v>0</v>
      </c>
      <c r="R336" s="124" t="str">
        <f>VLOOKUP(A336,BASE.!$A$1:$T$878,18,FALSE)</f>
        <v>93910: Organizaciones Religiosas.</v>
      </c>
      <c r="S336" s="124" t="str">
        <f>VLOOKUP(A336,BASE.!$A$1:$T$878,19,FALSE)</f>
        <v>Se acompañan antecedentes financieros correspondientes al año 2019, aprobados por el Sub departamento de Supervisión Nacional.</v>
      </c>
      <c r="T336" s="182">
        <f>VLOOKUP(A336,BASE.!$A$1:$T$878,20,FALSE)</f>
        <v>37970</v>
      </c>
      <c r="U336" s="124">
        <v>6650</v>
      </c>
      <c r="V336" s="181">
        <v>7075296</v>
      </c>
      <c r="W336" s="181">
        <v>14592798</v>
      </c>
      <c r="X336" s="183">
        <v>44255</v>
      </c>
      <c r="Y336" s="166" t="s">
        <v>7879</v>
      </c>
      <c r="Z336" s="166" t="s">
        <v>7880</v>
      </c>
      <c r="AA336" s="124" t="s">
        <v>8017</v>
      </c>
    </row>
    <row r="337" spans="1:27" x14ac:dyDescent="0.2">
      <c r="A337" s="124">
        <v>6690</v>
      </c>
      <c r="B337" s="124" t="s">
        <v>8309</v>
      </c>
      <c r="C337" s="185">
        <v>703553001</v>
      </c>
      <c r="D337" s="124" t="str">
        <f>VLOOKUP(A337,BASE.!$A$1:$T$878,4,FALSE)</f>
        <v>no aparece</v>
      </c>
      <c r="E337" s="124" t="str">
        <f>VLOOKUP(A337,BASE.!$A$1:$T$878,5,FALSE)</f>
        <v xml:space="preserve">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v>
      </c>
      <c r="F337" s="124" t="str">
        <f>VLOOKUP(A337,BASE.!$A$1:$T$878,6,FALSE)</f>
        <v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v>
      </c>
      <c r="G337" s="124" t="str">
        <f>VLOOKUP(A337,BASE.!$A$1:$T$878,7,FALSE)</f>
        <v>Organización religiosa.</v>
      </c>
      <c r="H337" s="124" t="str">
        <f>VLOOKUP(A337,BASE.!$A$1:$T$878,8,FALSE)</f>
        <v>no tiene</v>
      </c>
      <c r="I337" s="124" t="str">
        <f>VLOOKUP(A337,BASE.!$A$1:$T$878,9,FALSE)</f>
        <v>No aplica.</v>
      </c>
      <c r="J337" s="124" t="str">
        <f>VLOOKUP(A337,BASE.!$A$1:$T$878,10,FALSE)</f>
        <v>No aplica.</v>
      </c>
      <c r="K337" s="124" t="str">
        <f>VLOOKUP(A337,BASE.!$A$1:$T$878,11,FALSE)</f>
        <v xml:space="preserve">Gonzalo Espina Peruyero 
Mandato Especial: Elena Velasco Estero, 
</v>
      </c>
      <c r="L337" s="124" t="str">
        <f>VLOOKUP(A337,BASE.!$A$1:$T$878,12,FALSE)</f>
        <v xml:space="preserve">Maipú N° 168, Casilla 520, Valdivia, Región de Los Ríos. 
</v>
      </c>
      <c r="M337" s="124" t="str">
        <f>VLOOKUP(A337,BASE.!$A$1:$T$878,13,FALSE)</f>
        <v>XIV</v>
      </c>
      <c r="N337" s="124" t="str">
        <f>VLOOKUP(A337,BASE.!$A$1:$T$878,14,FALSE)</f>
        <v>Valdivia</v>
      </c>
      <c r="O337" s="124" t="str">
        <f>VLOOKUP(A337,BASE.!$A$1:$T$878,15,FALSE)</f>
        <v xml:space="preserve">Fono 63/213296 </v>
      </c>
      <c r="P337" s="124" t="str">
        <f>VLOOKUP(A337,BASE.!$A$1:$T$878,16,FALSE)</f>
        <v>valdivia@episcopado.cl</v>
      </c>
      <c r="Q337" s="185" t="str">
        <f>VLOOKUP(A337,BASE.!$A$1:$T$878,17,FALSE)</f>
        <v>Casilla 520</v>
      </c>
      <c r="R337" s="124" t="str">
        <f>VLOOKUP(A337,BASE.!$A$1:$T$878,18,FALSE)</f>
        <v xml:space="preserve">93910 Organizaciones religiosas </v>
      </c>
      <c r="S337" s="124" t="str">
        <f>VLOOKUP(A337,BASE.!$A$1:$T$878,19,FALSE)</f>
        <v>Certificado de Antecedentes Financieros, año 2019 aprobados  Subdepartamento de Supervisión financiera.</v>
      </c>
      <c r="T337" s="182">
        <f>VLOOKUP(A337,BASE.!$A$1:$T$878,20,FALSE)</f>
        <v>37970</v>
      </c>
      <c r="U337" s="124">
        <v>6690</v>
      </c>
      <c r="V337" s="181">
        <v>12697959</v>
      </c>
      <c r="W337" s="181">
        <v>35264339</v>
      </c>
      <c r="X337" s="183">
        <v>44255</v>
      </c>
      <c r="Y337" s="166" t="s">
        <v>7879</v>
      </c>
      <c r="Z337" s="166" t="s">
        <v>7880</v>
      </c>
      <c r="AA337" s="124" t="s">
        <v>7938</v>
      </c>
    </row>
    <row r="338" spans="1:27" x14ac:dyDescent="0.2">
      <c r="A338" s="124">
        <v>6720</v>
      </c>
      <c r="B338" s="124" t="s">
        <v>8310</v>
      </c>
      <c r="C338" s="185">
        <v>690811006</v>
      </c>
      <c r="D338" s="124" t="str">
        <f>VLOOKUP(A338,BASE.!$A$1:$T$878,4,FALSE)</f>
        <v>Municipalidad</v>
      </c>
      <c r="E338" s="124" t="str">
        <f>VLOOKUP(A338,BASE.!$A$1:$T$878,5,FALSE)</f>
        <v>Constitución Política de la República, artículo 107.</v>
      </c>
      <c r="F338" s="124" t="str">
        <f>VLOOKUP(A338,BASE.!$A$1:$T$878,6,FALSE)</f>
        <v>Indefinida.</v>
      </c>
      <c r="G338" s="124" t="str">
        <f>VLOOKUP(A338,BASE.!$A$1:$T$878,7,FALSE)</f>
        <v>Según Ley Orgánica Nº 18.695, artículos 1º al 4º.</v>
      </c>
      <c r="H338" s="124" t="str">
        <f>VLOOKUP(A338,BASE.!$A$1:$T$878,8,FALSE)</f>
        <v>no tiene</v>
      </c>
      <c r="I338" s="124">
        <f>VLOOKUP(A338,BASE.!$A$1:$T$878,9,FALSE)</f>
        <v>0</v>
      </c>
      <c r="J338" s="124">
        <f>VLOOKUP(A338,BASE.!$A$1:$T$878,10,FALSE)</f>
        <v>0</v>
      </c>
      <c r="K338" s="124" t="str">
        <f>VLOOKUP(A338,BASE.!$A$1:$T$878,11,FALSE)</f>
        <v>Rubén Cerón González,</v>
      </c>
      <c r="L338" s="124" t="str">
        <f>VLOOKUP(A338,BASE.!$A$1:$T$878,12,FALSE)</f>
        <v xml:space="preserve">Avda. Independencia Nº525
</v>
      </c>
      <c r="M338" s="124" t="str">
        <f>VLOOKUP(A338,BASE.!$A$1:$T$878,13,FALSE)</f>
        <v>XIII</v>
      </c>
      <c r="N338" s="124" t="str">
        <f>VLOOKUP(A338,BASE.!$A$1:$T$878,14,FALSE)</f>
        <v>Independencia</v>
      </c>
      <c r="O338" s="124" t="str">
        <f>VLOOKUP(A338,BASE.!$A$1:$T$878,15,FALSE)</f>
        <v>Fono: (072) 2299600 / 2299601</v>
      </c>
      <c r="P338" s="124" t="str">
        <f>VLOOKUP(A338,BASE.!$A$1:$T$878,16,FALSE)</f>
        <v xml:space="preserve"> ventanillaunica@pichidegua.cl</v>
      </c>
      <c r="Q338" s="185">
        <f>VLOOKUP(A338,BASE.!$A$1:$T$878,17,FALSE)</f>
        <v>0</v>
      </c>
      <c r="R338" s="124">
        <f>VLOOKUP(A338,BASE.!$A$1:$T$878,18,FALSE)</f>
        <v>91001</v>
      </c>
      <c r="S338" s="124" t="str">
        <f>VLOOKUP(A338,BASE.!$A$1:$T$878,19,FALSE)</f>
        <v>No corresponde</v>
      </c>
      <c r="T338" s="182">
        <f>VLOOKUP(A338,BASE.!$A$1:$T$878,20,FALSE)</f>
        <v>42032</v>
      </c>
      <c r="U338" s="124">
        <v>6720</v>
      </c>
      <c r="V338" s="181">
        <v>4149668</v>
      </c>
      <c r="W338" s="181">
        <v>8100426</v>
      </c>
      <c r="X338" s="183">
        <v>44255</v>
      </c>
      <c r="Y338" s="166" t="s">
        <v>7879</v>
      </c>
      <c r="Z338" s="166" t="s">
        <v>7880</v>
      </c>
      <c r="AA338" s="124" t="s">
        <v>8018</v>
      </c>
    </row>
    <row r="339" spans="1:27" x14ac:dyDescent="0.2">
      <c r="A339" s="124">
        <v>6740</v>
      </c>
      <c r="B339" s="124" t="s">
        <v>8311</v>
      </c>
      <c r="C339" s="185">
        <v>714792008</v>
      </c>
      <c r="D339" s="124" t="str">
        <f>VLOOKUP(A339,BASE.!$A$1:$T$878,4,FALSE)</f>
        <v>Fundación de Derecho Privado.</v>
      </c>
      <c r="E339" s="124" t="str">
        <f>VLOOKUP(A339,BASE.!$A$1:$T$878,5,FALSE)</f>
        <v xml:space="preserve">Decreto Supremo Nº1302, de 22 de diciembre de 1987, del Ministerio de Justicia. </v>
      </c>
      <c r="F339" s="124" t="str">
        <f>VLOOKUP(A339,BASE.!$A$1:$T$878,6,FALSE)</f>
        <v>Certificado de Vigencia folio Nº 500227247469, fecha de emisión 14 de mayo de 2019, del Servicio de Registro Civil e Identificación</v>
      </c>
      <c r="G339" s="124" t="str">
        <f>VLOOKUP(A339,BASE.!$A$1:$T$878,7,FALSE)</f>
        <v xml:space="preserve">Ayuda material y espiritual a las personas de escasos recursos.
</v>
      </c>
      <c r="H339" s="124" t="str">
        <f>VLOOKUP(A339,BASE.!$A$1:$T$878,8,FALSE)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39" s="124" t="str">
        <f>VLOOKUP(A339,BASE.!$A$1:$T$878,9,FALSE)</f>
        <v xml:space="preserve">Durarán 3 años en sus funciones. </v>
      </c>
      <c r="J339" s="124" t="str">
        <f>VLOOKUP(A339,BASE.!$A$1:$T$878,10,FALSE)</f>
        <v>12 de noviembre de 2017 al 12 de noviembre de 2020.</v>
      </c>
      <c r="K339" s="124" t="str">
        <f>VLOOKUP(A339,BASE.!$A$1:$T$878,11,FALSE)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39" s="124" t="str">
        <f>VLOOKUP(A339,BASE.!$A$1:$T$878,12,FALSE)</f>
        <v xml:space="preserve">San Ignacio N° 979, comuna de Puerto Varas, Décima Región.
</v>
      </c>
      <c r="M339" s="124" t="str">
        <f>VLOOKUP(A339,BASE.!$A$1:$T$878,13,FALSE)</f>
        <v>X</v>
      </c>
      <c r="N339" s="124" t="str">
        <f>VLOOKUP(A339,BASE.!$A$1:$T$878,14,FALSE)</f>
        <v>Puerto Varas</v>
      </c>
      <c r="O339" s="124" t="str">
        <f>VLOOKUP(A339,BASE.!$A$1:$T$878,15,FALSE)</f>
        <v>F. 65-232931, 065-233834</v>
      </c>
      <c r="P339" s="124" t="str">
        <f>VLOOKUP(A339,BASE.!$A$1:$T$878,16,FALSE)</f>
        <v>Correos electrónicos fvdcasacentral@gmail.com, fvdsocial@gmail.com</v>
      </c>
      <c r="Q339" s="185" t="str">
        <f>VLOOKUP(A339,BASE.!$A$1:$T$878,17,FALSE)</f>
        <v>Casilla 699</v>
      </c>
      <c r="R339" s="124" t="str">
        <f>VLOOKUP(A339,BASE.!$A$1:$T$878,18,FALSE)</f>
        <v>93401: Institución de Asistencia Social.</v>
      </c>
      <c r="S339" s="124" t="str">
        <f>VLOOKUP(A339,BASE.!$A$1:$T$878,19,FALSE)</f>
        <v>Se acompaña certificado financiero correspondiente al año 2019 aprobado por el Subdepartamento de Supervisión Financiera Nacional</v>
      </c>
      <c r="T339" s="182">
        <f>VLOOKUP(A339,BASE.!$A$1:$T$878,20,FALSE)</f>
        <v>37970</v>
      </c>
      <c r="U339" s="124">
        <v>6740</v>
      </c>
      <c r="V339" s="181">
        <v>25618778</v>
      </c>
      <c r="W339" s="181">
        <v>38957961</v>
      </c>
      <c r="X339" s="183">
        <v>44255</v>
      </c>
      <c r="Y339" s="166" t="s">
        <v>7879</v>
      </c>
      <c r="Z339" s="166" t="s">
        <v>7880</v>
      </c>
      <c r="AA339" s="124" t="s">
        <v>7913</v>
      </c>
    </row>
    <row r="340" spans="1:27" x14ac:dyDescent="0.2">
      <c r="A340" s="124">
        <v>6740</v>
      </c>
      <c r="B340" s="124" t="s">
        <v>8311</v>
      </c>
      <c r="C340" s="185">
        <v>714792008</v>
      </c>
      <c r="D340" s="124" t="str">
        <f>VLOOKUP(A340,BASE.!$A$1:$T$878,4,FALSE)</f>
        <v>Fundación de Derecho Privado.</v>
      </c>
      <c r="E340" s="124" t="str">
        <f>VLOOKUP(A340,BASE.!$A$1:$T$878,5,FALSE)</f>
        <v xml:space="preserve">Decreto Supremo Nº1302, de 22 de diciembre de 1987, del Ministerio de Justicia. </v>
      </c>
      <c r="F340" s="124" t="str">
        <f>VLOOKUP(A340,BASE.!$A$1:$T$878,6,FALSE)</f>
        <v>Certificado de Vigencia folio Nº 500227247469, fecha de emisión 14 de mayo de 2019, del Servicio de Registro Civil e Identificación</v>
      </c>
      <c r="G340" s="124" t="str">
        <f>VLOOKUP(A340,BASE.!$A$1:$T$878,7,FALSE)</f>
        <v xml:space="preserve">Ayuda material y espiritual a las personas de escasos recursos.
</v>
      </c>
      <c r="H340" s="124" t="str">
        <f>VLOOKUP(A340,BASE.!$A$1:$T$878,8,FALSE)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40" s="124" t="str">
        <f>VLOOKUP(A340,BASE.!$A$1:$T$878,9,FALSE)</f>
        <v xml:space="preserve">Durarán 3 años en sus funciones. </v>
      </c>
      <c r="J340" s="124" t="str">
        <f>VLOOKUP(A340,BASE.!$A$1:$T$878,10,FALSE)</f>
        <v>12 de noviembre de 2017 al 12 de noviembre de 2020.</v>
      </c>
      <c r="K340" s="124" t="str">
        <f>VLOOKUP(A340,BASE.!$A$1:$T$878,11,FALSE)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40" s="124" t="str">
        <f>VLOOKUP(A340,BASE.!$A$1:$T$878,12,FALSE)</f>
        <v xml:space="preserve">San Ignacio N° 979, comuna de Puerto Varas, Décima Región.
</v>
      </c>
      <c r="M340" s="124" t="str">
        <f>VLOOKUP(A340,BASE.!$A$1:$T$878,13,FALSE)</f>
        <v>X</v>
      </c>
      <c r="N340" s="124" t="str">
        <f>VLOOKUP(A340,BASE.!$A$1:$T$878,14,FALSE)</f>
        <v>Puerto Varas</v>
      </c>
      <c r="O340" s="124" t="str">
        <f>VLOOKUP(A340,BASE.!$A$1:$T$878,15,FALSE)</f>
        <v>F. 65-232931, 065-233834</v>
      </c>
      <c r="P340" s="124" t="str">
        <f>VLOOKUP(A340,BASE.!$A$1:$T$878,16,FALSE)</f>
        <v>Correos electrónicos fvdcasacentral@gmail.com, fvdsocial@gmail.com</v>
      </c>
      <c r="Q340" s="185" t="str">
        <f>VLOOKUP(A340,BASE.!$A$1:$T$878,17,FALSE)</f>
        <v>Casilla 699</v>
      </c>
      <c r="R340" s="124" t="str">
        <f>VLOOKUP(A340,BASE.!$A$1:$T$878,18,FALSE)</f>
        <v>93401: Institución de Asistencia Social.</v>
      </c>
      <c r="S340" s="124" t="str">
        <f>VLOOKUP(A340,BASE.!$A$1:$T$878,19,FALSE)</f>
        <v>Se acompaña certificado financiero correspondiente al año 2019 aprobado por el Subdepartamento de Supervisión Financiera Nacional</v>
      </c>
      <c r="T340" s="182">
        <f>VLOOKUP(A340,BASE.!$A$1:$T$878,20,FALSE)</f>
        <v>37970</v>
      </c>
      <c r="U340" s="124">
        <v>6740</v>
      </c>
      <c r="V340" s="181">
        <v>21039696</v>
      </c>
      <c r="W340" s="181">
        <v>29987309</v>
      </c>
      <c r="X340" s="183">
        <v>44255</v>
      </c>
      <c r="Y340" s="166" t="s">
        <v>7879</v>
      </c>
      <c r="Z340" s="166" t="s">
        <v>7880</v>
      </c>
      <c r="AA340" s="124" t="s">
        <v>7881</v>
      </c>
    </row>
    <row r="341" spans="1:27" x14ac:dyDescent="0.2">
      <c r="A341" s="124">
        <v>6740</v>
      </c>
      <c r="B341" s="124" t="s">
        <v>8311</v>
      </c>
      <c r="C341" s="185">
        <v>714792008</v>
      </c>
      <c r="D341" s="124" t="str">
        <f>VLOOKUP(A341,BASE.!$A$1:$T$878,4,FALSE)</f>
        <v>Fundación de Derecho Privado.</v>
      </c>
      <c r="E341" s="124" t="str">
        <f>VLOOKUP(A341,BASE.!$A$1:$T$878,5,FALSE)</f>
        <v xml:space="preserve">Decreto Supremo Nº1302, de 22 de diciembre de 1987, del Ministerio de Justicia. </v>
      </c>
      <c r="F341" s="124" t="str">
        <f>VLOOKUP(A341,BASE.!$A$1:$T$878,6,FALSE)</f>
        <v>Certificado de Vigencia folio Nº 500227247469, fecha de emisión 14 de mayo de 2019, del Servicio de Registro Civil e Identificación</v>
      </c>
      <c r="G341" s="124" t="str">
        <f>VLOOKUP(A341,BASE.!$A$1:$T$878,7,FALSE)</f>
        <v xml:space="preserve">Ayuda material y espiritual a las personas de escasos recursos.
</v>
      </c>
      <c r="H341" s="124" t="str">
        <f>VLOOKUP(A341,BASE.!$A$1:$T$878,8,FALSE)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41" s="124" t="str">
        <f>VLOOKUP(A341,BASE.!$A$1:$T$878,9,FALSE)</f>
        <v xml:space="preserve">Durarán 3 años en sus funciones. </v>
      </c>
      <c r="J341" s="124" t="str">
        <f>VLOOKUP(A341,BASE.!$A$1:$T$878,10,FALSE)</f>
        <v>12 de noviembre de 2017 al 12 de noviembre de 2020.</v>
      </c>
      <c r="K341" s="124" t="str">
        <f>VLOOKUP(A341,BASE.!$A$1:$T$878,11,FALSE)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41" s="124" t="str">
        <f>VLOOKUP(A341,BASE.!$A$1:$T$878,12,FALSE)</f>
        <v xml:space="preserve">San Ignacio N° 979, comuna de Puerto Varas, Décima Región.
</v>
      </c>
      <c r="M341" s="124" t="str">
        <f>VLOOKUP(A341,BASE.!$A$1:$T$878,13,FALSE)</f>
        <v>X</v>
      </c>
      <c r="N341" s="124" t="str">
        <f>VLOOKUP(A341,BASE.!$A$1:$T$878,14,FALSE)</f>
        <v>Puerto Varas</v>
      </c>
      <c r="O341" s="124" t="str">
        <f>VLOOKUP(A341,BASE.!$A$1:$T$878,15,FALSE)</f>
        <v>F. 65-232931, 065-233834</v>
      </c>
      <c r="P341" s="124" t="str">
        <f>VLOOKUP(A341,BASE.!$A$1:$T$878,16,FALSE)</f>
        <v>Correos electrónicos fvdcasacentral@gmail.com, fvdsocial@gmail.com</v>
      </c>
      <c r="Q341" s="185" t="str">
        <f>VLOOKUP(A341,BASE.!$A$1:$T$878,17,FALSE)</f>
        <v>Casilla 699</v>
      </c>
      <c r="R341" s="124" t="str">
        <f>VLOOKUP(A341,BASE.!$A$1:$T$878,18,FALSE)</f>
        <v>93401: Institución de Asistencia Social.</v>
      </c>
      <c r="S341" s="124" t="str">
        <f>VLOOKUP(A341,BASE.!$A$1:$T$878,19,FALSE)</f>
        <v>Se acompaña certificado financiero correspondiente al año 2019 aprobado por el Subdepartamento de Supervisión Financiera Nacional</v>
      </c>
      <c r="T341" s="182">
        <f>VLOOKUP(A341,BASE.!$A$1:$T$878,20,FALSE)</f>
        <v>37970</v>
      </c>
      <c r="U341" s="124">
        <v>6740</v>
      </c>
      <c r="V341" s="181">
        <v>26622323</v>
      </c>
      <c r="W341" s="181">
        <v>39296957</v>
      </c>
      <c r="X341" s="183">
        <v>44255</v>
      </c>
      <c r="Y341" s="166" t="s">
        <v>7879</v>
      </c>
      <c r="Z341" s="166" t="s">
        <v>7880</v>
      </c>
      <c r="AA341" s="124" t="s">
        <v>7928</v>
      </c>
    </row>
    <row r="342" spans="1:27" x14ac:dyDescent="0.2">
      <c r="A342" s="124">
        <v>6740</v>
      </c>
      <c r="B342" s="124" t="s">
        <v>8311</v>
      </c>
      <c r="C342" s="185">
        <v>714792008</v>
      </c>
      <c r="D342" s="124" t="str">
        <f>VLOOKUP(A342,BASE.!$A$1:$T$878,4,FALSE)</f>
        <v>Fundación de Derecho Privado.</v>
      </c>
      <c r="E342" s="124" t="str">
        <f>VLOOKUP(A342,BASE.!$A$1:$T$878,5,FALSE)</f>
        <v xml:space="preserve">Decreto Supremo Nº1302, de 22 de diciembre de 1987, del Ministerio de Justicia. </v>
      </c>
      <c r="F342" s="124" t="str">
        <f>VLOOKUP(A342,BASE.!$A$1:$T$878,6,FALSE)</f>
        <v>Certificado de Vigencia folio Nº 500227247469, fecha de emisión 14 de mayo de 2019, del Servicio de Registro Civil e Identificación</v>
      </c>
      <c r="G342" s="124" t="str">
        <f>VLOOKUP(A342,BASE.!$A$1:$T$878,7,FALSE)</f>
        <v xml:space="preserve">Ayuda material y espiritual a las personas de escasos recursos.
</v>
      </c>
      <c r="H342" s="124" t="str">
        <f>VLOOKUP(A342,BASE.!$A$1:$T$878,8,FALSE)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42" s="124" t="str">
        <f>VLOOKUP(A342,BASE.!$A$1:$T$878,9,FALSE)</f>
        <v xml:space="preserve">Durarán 3 años en sus funciones. </v>
      </c>
      <c r="J342" s="124" t="str">
        <f>VLOOKUP(A342,BASE.!$A$1:$T$878,10,FALSE)</f>
        <v>12 de noviembre de 2017 al 12 de noviembre de 2020.</v>
      </c>
      <c r="K342" s="124" t="str">
        <f>VLOOKUP(A342,BASE.!$A$1:$T$878,11,FALSE)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42" s="124" t="str">
        <f>VLOOKUP(A342,BASE.!$A$1:$T$878,12,FALSE)</f>
        <v xml:space="preserve">San Ignacio N° 979, comuna de Puerto Varas, Décima Región.
</v>
      </c>
      <c r="M342" s="124" t="str">
        <f>VLOOKUP(A342,BASE.!$A$1:$T$878,13,FALSE)</f>
        <v>X</v>
      </c>
      <c r="N342" s="124" t="str">
        <f>VLOOKUP(A342,BASE.!$A$1:$T$878,14,FALSE)</f>
        <v>Puerto Varas</v>
      </c>
      <c r="O342" s="124" t="str">
        <f>VLOOKUP(A342,BASE.!$A$1:$T$878,15,FALSE)</f>
        <v>F. 65-232931, 065-233834</v>
      </c>
      <c r="P342" s="124" t="str">
        <f>VLOOKUP(A342,BASE.!$A$1:$T$878,16,FALSE)</f>
        <v>Correos electrónicos fvdcasacentral@gmail.com, fvdsocial@gmail.com</v>
      </c>
      <c r="Q342" s="185" t="str">
        <f>VLOOKUP(A342,BASE.!$A$1:$T$878,17,FALSE)</f>
        <v>Casilla 699</v>
      </c>
      <c r="R342" s="124" t="str">
        <f>VLOOKUP(A342,BASE.!$A$1:$T$878,18,FALSE)</f>
        <v>93401: Institución de Asistencia Social.</v>
      </c>
      <c r="S342" s="124" t="str">
        <f>VLOOKUP(A342,BASE.!$A$1:$T$878,19,FALSE)</f>
        <v>Se acompaña certificado financiero correspondiente al año 2019 aprobado por el Subdepartamento de Supervisión Financiera Nacional</v>
      </c>
      <c r="T342" s="182">
        <f>VLOOKUP(A342,BASE.!$A$1:$T$878,20,FALSE)</f>
        <v>37970</v>
      </c>
      <c r="U342" s="124">
        <v>6740</v>
      </c>
      <c r="V342" s="181">
        <v>147374104</v>
      </c>
      <c r="W342" s="181">
        <v>206737577</v>
      </c>
      <c r="X342" s="183">
        <v>44255</v>
      </c>
      <c r="Y342" s="166" t="s">
        <v>7879</v>
      </c>
      <c r="Z342" s="166" t="s">
        <v>7880</v>
      </c>
      <c r="AA342" s="124" t="s">
        <v>8019</v>
      </c>
    </row>
    <row r="343" spans="1:27" x14ac:dyDescent="0.2">
      <c r="A343" s="124">
        <v>6760</v>
      </c>
      <c r="B343" s="124" t="s">
        <v>8312</v>
      </c>
      <c r="C343" s="185">
        <v>718362008</v>
      </c>
      <c r="D343" s="124" t="str">
        <f>VLOOKUP(A343,BASE.!$A$1:$T$878,4,FALSE)</f>
        <v>Corporación de Derecho Privado.</v>
      </c>
      <c r="E343" s="124" t="str">
        <f>VLOOKUP(A343,BASE.!$A$1:$T$878,5,FALSE)</f>
        <v>Otorgado por Decreto Supremo Nº65, 22 de enero de 1991, por el Ministerio de Justicia.</v>
      </c>
      <c r="F343" s="124" t="str">
        <f>VLOOKUP(A343,BASE.!$A$1:$T$878,6,FALSE)</f>
        <v>Certificado de Vigencia de persona jurídica sin fines de lucro, Folio N° 500356256835, emitido con fecha 16 de noviembre de 2020, por el Servicio de Registro Civil e Identificación</v>
      </c>
      <c r="G343" s="124" t="str">
        <f>VLOOKUP(A343,BASE.!$A$1:$T$878,7,FALSE)</f>
        <v>Ayudar a aquellas personas que, ya sea a consecuencia de una psicopatología, dependencia de drogas y/o alcohol; nivel deficitario de salud, económico, social, educativo u otro, estén siendo afectadas en su integridad como personas.</v>
      </c>
      <c r="H343" s="124" t="str">
        <f>VLOOKUP(A343,BASE.!$A$1:$T$878,8,FALSE)</f>
        <v xml:space="preserve">Presidente: 
Juan Enrique Vargas Roa,
Vicepresidente: 
Hernán Eduardo Erba Gallinato,
Secretaria: Inés Herminia Correa Zamora 
Tesorero: 
José Gustavo Concha Concha, 
Director Ejecutivo:
Fernando Iván Alvarado Vega, 
</v>
      </c>
      <c r="I343" s="124" t="str">
        <f>VLOOKUP(A343,BASE.!$A$1:$T$878,9,FALSE)</f>
        <v>Durarán 3 años en sus cargos.</v>
      </c>
      <c r="J343" s="124" t="str">
        <f>VLOOKUP(A343,BASE.!$A$1:$T$878,10,FALSE)</f>
        <v>28 de mayo de 2018 al 28 de mayo de 2021.</v>
      </c>
      <c r="K343" s="124" t="str">
        <f>VLOOKUP(A343,BASE.!$A$1:$T$878,11,FALSE)</f>
        <v xml:space="preserve">Juan Enrique Vargas Roa, 
Fernando Iván Alvarado Vega, 
</v>
      </c>
      <c r="L343" s="124" t="str">
        <f>VLOOKUP(A343,BASE.!$A$1:$T$878,12,FALSE)</f>
        <v xml:space="preserve">Avenida Errázuriz N° 2710, Valparaíso
</v>
      </c>
      <c r="M343" s="124" t="str">
        <f>VLOOKUP(A343,BASE.!$A$1:$T$878,13,FALSE)</f>
        <v>V</v>
      </c>
      <c r="N343" s="124" t="str">
        <f>VLOOKUP(A343,BASE.!$A$1:$T$878,14,FALSE)</f>
        <v>Valparaíso</v>
      </c>
      <c r="O343" s="124" t="str">
        <f>VLOOKUP(A343,BASE.!$A$1:$T$878,15,FALSE)</f>
        <v xml:space="preserve">Teléfono: 2626924
</v>
      </c>
      <c r="P343" s="124" t="str">
        <f>VLOOKUP(A343,BASE.!$A$1:$T$878,16,FALSE)</f>
        <v>Correo: comunidadlaroca@yahoo.com</v>
      </c>
      <c r="Q343" s="185">
        <f>VLOOKUP(A343,BASE.!$A$1:$T$878,17,FALSE)</f>
        <v>0</v>
      </c>
      <c r="R343" s="124" t="str">
        <f>VLOOKUP(A343,BASE.!$A$1:$T$878,18,FALSE)</f>
        <v>93401: Instituciones de Asistencia Social.</v>
      </c>
      <c r="S343" s="124" t="str">
        <f>VLOOKUP(A343,BASE.!$A$1:$T$878,19,FALSE)</f>
        <v>Antecedentes financieros correspondientes al año 2019, aprobados por el Subdepartamento de Supervisión Financiera</v>
      </c>
      <c r="T343" s="182">
        <f>VLOOKUP(A343,BASE.!$A$1:$T$878,20,FALSE)</f>
        <v>37970</v>
      </c>
      <c r="U343" s="124">
        <v>6760</v>
      </c>
      <c r="V343" s="181">
        <v>7758000</v>
      </c>
      <c r="W343" s="181">
        <v>15516000</v>
      </c>
      <c r="X343" s="183">
        <v>44255</v>
      </c>
      <c r="Y343" s="166" t="s">
        <v>7879</v>
      </c>
      <c r="Z343" s="166" t="s">
        <v>7880</v>
      </c>
      <c r="AA343" s="124" t="s">
        <v>7889</v>
      </c>
    </row>
    <row r="344" spans="1:27" x14ac:dyDescent="0.2">
      <c r="A344" s="124">
        <v>6830</v>
      </c>
      <c r="B344" s="124" t="s">
        <v>8313</v>
      </c>
      <c r="C344" s="185">
        <v>717449002</v>
      </c>
      <c r="D344" s="124" t="str">
        <f>VLOOKUP(A344,BASE.!$A$1:$T$878,4,FALSE)</f>
        <v>Corporación de Derecho Privado.</v>
      </c>
      <c r="E344" s="124" t="str">
        <f>VLOOKUP(A344,BASE.!$A$1:$T$878,5,FALSE)</f>
        <v xml:space="preserve">Otorgada por Decreto Supremo Nº 248, de fecha 07 de febrero de 1990. </v>
      </c>
      <c r="F344" s="124" t="str">
        <f>VLOOKUP(A344,BASE.!$A$1:$T$878,6,FALSE)</f>
        <v xml:space="preserve">Certificado de vigencia, folio Nº500337772697, de 04 de agosto de 2020, del Servicio de Registro Civil e Identificación. 
</v>
      </c>
      <c r="G344" s="124" t="str">
        <f>VLOOKUP(A344,BASE.!$A$1:$T$878,7,FALSE)</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H344" s="124" t="str">
        <f>VLOOKUP(A344,BASE.!$A$1:$T$878,8,FALSE)</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500343291971, de fecha 31 de agosto de 2020, emitido por el Servicio de Registro Civil e Identificación.</v>
      </c>
      <c r="I344" s="124" t="str">
        <f>VLOOKUP(A344,BASE.!$A$1:$T$878,9,FALSE)</f>
        <v>Dos años</v>
      </c>
      <c r="J344" s="124" t="str">
        <f>VLOOKUP(A344,BASE.!$A$1:$T$878,10,FALSE)</f>
        <v>02 de diciembre de 2018 a 02 de diciembre de 2020</v>
      </c>
      <c r="K344" s="124" t="str">
        <f>VLOOKUP(A344,BASE.!$A$1:$T$878,11,FALSE)</f>
        <v xml:space="preserve">Rosa Icarte Muñoz, , María Nicolasa Rodríguez Roco, , y Juan Gabriel Lecaros Trincado, K, quienes pueden actuar de forma conjunta, separada e indistintamente para representar a la Corporación.
</v>
      </c>
      <c r="L344" s="124" t="str">
        <f>VLOOKUP(A344,BASE.!$A$1:$T$878,12,FALSE)</f>
        <v xml:space="preserve">Población Carlos Condell, Avenida Alejandro Azola Nº 1635, comuna de Arica.
</v>
      </c>
      <c r="M344" s="124" t="str">
        <f>VLOOKUP(A344,BASE.!$A$1:$T$878,13,FALSE)</f>
        <v>XV</v>
      </c>
      <c r="N344" s="124" t="str">
        <f>VLOOKUP(A344,BASE.!$A$1:$T$878,14,FALSE)</f>
        <v>arica</v>
      </c>
      <c r="O344" s="124" t="str">
        <f>VLOOKUP(A344,BASE.!$A$1:$T$878,15,FALSE)</f>
        <v>Fono (58) 2- 246387 - +56966559270</v>
      </c>
      <c r="P344" s="124" t="str">
        <f>VLOOKUP(A344,BASE.!$A$1:$T$878,16,FALSE)</f>
        <v>directorio@corfal.com</v>
      </c>
      <c r="Q344" s="185">
        <f>VLOOKUP(A344,BASE.!$A$1:$T$878,17,FALSE)</f>
        <v>0</v>
      </c>
      <c r="R344" s="124" t="str">
        <f>VLOOKUP(A344,BASE.!$A$1:$T$878,18,FALSE)</f>
        <v>93401: Institución de Asistencia Social</v>
      </c>
      <c r="S344" s="124" t="str">
        <f>VLOOKUP(A344,BASE.!$A$1:$T$878,19,FALSE)</f>
        <v>Certificado financiero firmado ante notario público correspondiente al año 2019 y balance general consolidado al 31 de diciembre de 2019, aprobado por el Subdepartamento de Supervisión Financiera Nacional.</v>
      </c>
      <c r="T344" s="182">
        <f>VLOOKUP(A344,BASE.!$A$1:$T$878,20,FALSE)</f>
        <v>37970</v>
      </c>
      <c r="U344" s="124">
        <v>6830</v>
      </c>
      <c r="V344" s="181">
        <v>68095628</v>
      </c>
      <c r="W344" s="181">
        <v>151826529</v>
      </c>
      <c r="X344" s="183">
        <v>44255</v>
      </c>
      <c r="Y344" s="166" t="s">
        <v>7879</v>
      </c>
      <c r="Z344" s="166" t="s">
        <v>7880</v>
      </c>
      <c r="AA344" s="124" t="s">
        <v>7900</v>
      </c>
    </row>
    <row r="345" spans="1:27" x14ac:dyDescent="0.2">
      <c r="A345" s="124">
        <v>6864</v>
      </c>
      <c r="B345" s="124" t="s">
        <v>8314</v>
      </c>
      <c r="C345" s="185">
        <v>721476006</v>
      </c>
      <c r="D345" s="124" t="str">
        <f>VLOOKUP(A345,BASE.!$A$1:$T$878,4,FALSE)</f>
        <v>Fundación de Derecho Público.</v>
      </c>
      <c r="E345" s="124" t="str">
        <f>VLOOKUP(A345,BASE.!$A$1:$T$878,5,FALSE)</f>
        <v>Erigida de acuerdo al Derecho Canónico, por el Decreto Episcopal N° 041/92, del Obispado de Punta Arenas.</v>
      </c>
      <c r="F345" s="124" t="str">
        <f>VLOOKUP(A345,BASE.!$A$1:$T$878,6,FALSE)</f>
        <v>Certificado Nº 06/2017, de fecha 18 de agosto de 2017 , del Obispado de Punta Arenas.</v>
      </c>
      <c r="G345" s="124" t="str">
        <f>VLOOKUP(A345,BASE.!$A$1:$T$878,7,FALSE)</f>
        <v>Certificado Nº 06/2017, de fecha 18 de agosto de 2017 , del Obispado de Punta Arenas.</v>
      </c>
      <c r="H345" s="124" t="str">
        <f>VLOOKUP(A345,BASE.!$A$1:$T$878,8,FALSE)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45" s="124" t="str">
        <f>VLOOKUP(A345,BASE.!$A$1:$T$878,9,FALSE)</f>
        <v>Duran dos años en sus funciones.</v>
      </c>
      <c r="J345" s="124" t="str">
        <f>VLOOKUP(A345,BASE.!$A$1:$T$878,10,FALSE)</f>
        <v xml:space="preserve">30 de octubre de 2018. </v>
      </c>
      <c r="K345" s="124" t="str">
        <f>VLOOKUP(A345,BASE.!$A$1:$T$878,11,FALSE)</f>
        <v xml:space="preserve">Ángelo Humberto Gamín Salas, en su calidad de Vice-Presidente, conforme al artículo 15 de los Estatutos. 
Asterio Andrade Gallardo, 
</v>
      </c>
      <c r="L345" s="124" t="str">
        <f>VLOOKUP(A345,BASE.!$A$1:$T$878,12,FALSE)</f>
        <v xml:space="preserve">Chiloé  N° 1156, comuna de Punta Arenas, Duodécima Región.
</v>
      </c>
      <c r="M345" s="124" t="str">
        <f>VLOOKUP(A345,BASE.!$A$1:$T$878,13,FALSE)</f>
        <v>XII</v>
      </c>
      <c r="N345" s="124" t="str">
        <f>VLOOKUP(A345,BASE.!$A$1:$T$878,14,FALSE)</f>
        <v>Punta Arena</v>
      </c>
      <c r="O345" s="124" t="str">
        <f>VLOOKUP(A345,BASE.!$A$1:$T$878,15,FALSE)</f>
        <v>Teléfonos: 61-613474 y 61-613479</v>
      </c>
      <c r="P345" s="124" t="str">
        <f>VLOOKUP(A345,BASE.!$A$1:$T$878,16,FALSE)</f>
        <v>administracion@fundacionesperanza.cl</v>
      </c>
      <c r="Q345" s="185">
        <f>VLOOKUP(A345,BASE.!$A$1:$T$878,17,FALSE)</f>
        <v>0</v>
      </c>
      <c r="R345" s="124">
        <f>VLOOKUP(A345,BASE.!$A$1:$T$878,18,FALSE)</f>
        <v>93910</v>
      </c>
      <c r="S345" s="124" t="str">
        <f>VLOOKUP(A345,BASE.!$A$1:$T$878,19,FALSE)</f>
        <v xml:space="preserve">Certificado de antecedentes financieros correspondientes al año 2019, aprobados por el Subdepartamento de Supervisión Financiera.
</v>
      </c>
      <c r="T345" s="182">
        <f>VLOOKUP(A345,BASE.!$A$1:$T$878,20,FALSE)</f>
        <v>37970</v>
      </c>
      <c r="U345" s="124">
        <v>6864</v>
      </c>
      <c r="V345" s="181">
        <v>26309086</v>
      </c>
      <c r="W345" s="181">
        <v>37397968</v>
      </c>
      <c r="X345" s="183">
        <v>44255</v>
      </c>
      <c r="Y345" s="166" t="s">
        <v>7879</v>
      </c>
      <c r="Z345" s="166" t="s">
        <v>7880</v>
      </c>
      <c r="AA345" s="124" t="s">
        <v>7996</v>
      </c>
    </row>
    <row r="346" spans="1:27" x14ac:dyDescent="0.2">
      <c r="A346" s="124">
        <v>6864</v>
      </c>
      <c r="B346" s="124" t="s">
        <v>8314</v>
      </c>
      <c r="C346" s="185">
        <v>721476006</v>
      </c>
      <c r="D346" s="124" t="str">
        <f>VLOOKUP(A346,BASE.!$A$1:$T$878,4,FALSE)</f>
        <v>Fundación de Derecho Público.</v>
      </c>
      <c r="E346" s="124" t="str">
        <f>VLOOKUP(A346,BASE.!$A$1:$T$878,5,FALSE)</f>
        <v>Erigida de acuerdo al Derecho Canónico, por el Decreto Episcopal N° 041/92, del Obispado de Punta Arenas.</v>
      </c>
      <c r="F346" s="124" t="str">
        <f>VLOOKUP(A346,BASE.!$A$1:$T$878,6,FALSE)</f>
        <v>Certificado Nº 06/2017, de fecha 18 de agosto de 2017 , del Obispado de Punta Arenas.</v>
      </c>
      <c r="G346" s="124" t="str">
        <f>VLOOKUP(A346,BASE.!$A$1:$T$878,7,FALSE)</f>
        <v>Certificado Nº 06/2017, de fecha 18 de agosto de 2017 , del Obispado de Punta Arenas.</v>
      </c>
      <c r="H346" s="124" t="str">
        <f>VLOOKUP(A346,BASE.!$A$1:$T$878,8,FALSE)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46" s="124" t="str">
        <f>VLOOKUP(A346,BASE.!$A$1:$T$878,9,FALSE)</f>
        <v>Duran dos años en sus funciones.</v>
      </c>
      <c r="J346" s="124" t="str">
        <f>VLOOKUP(A346,BASE.!$A$1:$T$878,10,FALSE)</f>
        <v xml:space="preserve">30 de octubre de 2018. </v>
      </c>
      <c r="K346" s="124" t="str">
        <f>VLOOKUP(A346,BASE.!$A$1:$T$878,11,FALSE)</f>
        <v xml:space="preserve">Ángelo Humberto Gamín Salas, en su calidad de Vice-Presidente, conforme al artículo 15 de los Estatutos. 
Asterio Andrade Gallardo, 
</v>
      </c>
      <c r="L346" s="124" t="str">
        <f>VLOOKUP(A346,BASE.!$A$1:$T$878,12,FALSE)</f>
        <v xml:space="preserve">Chiloé  N° 1156, comuna de Punta Arenas, Duodécima Región.
</v>
      </c>
      <c r="M346" s="124" t="str">
        <f>VLOOKUP(A346,BASE.!$A$1:$T$878,13,FALSE)</f>
        <v>XII</v>
      </c>
      <c r="N346" s="124" t="str">
        <f>VLOOKUP(A346,BASE.!$A$1:$T$878,14,FALSE)</f>
        <v>Punta Arena</v>
      </c>
      <c r="O346" s="124" t="str">
        <f>VLOOKUP(A346,BASE.!$A$1:$T$878,15,FALSE)</f>
        <v>Teléfonos: 61-613474 y 61-613479</v>
      </c>
      <c r="P346" s="124" t="str">
        <f>VLOOKUP(A346,BASE.!$A$1:$T$878,16,FALSE)</f>
        <v>administracion@fundacionesperanza.cl</v>
      </c>
      <c r="Q346" s="185">
        <f>VLOOKUP(A346,BASE.!$A$1:$T$878,17,FALSE)</f>
        <v>0</v>
      </c>
      <c r="R346" s="124">
        <f>VLOOKUP(A346,BASE.!$A$1:$T$878,18,FALSE)</f>
        <v>93910</v>
      </c>
      <c r="S346" s="124" t="str">
        <f>VLOOKUP(A346,BASE.!$A$1:$T$878,19,FALSE)</f>
        <v xml:space="preserve">Certificado de antecedentes financieros correspondientes al año 2019, aprobados por el Subdepartamento de Supervisión Financiera.
</v>
      </c>
      <c r="T346" s="182">
        <f>VLOOKUP(A346,BASE.!$A$1:$T$878,20,FALSE)</f>
        <v>37970</v>
      </c>
      <c r="U346" s="124">
        <v>6864</v>
      </c>
      <c r="V346" s="181">
        <v>9421315</v>
      </c>
      <c r="W346" s="181">
        <v>18699883</v>
      </c>
      <c r="X346" s="183">
        <v>44255</v>
      </c>
      <c r="Y346" s="166" t="s">
        <v>7879</v>
      </c>
      <c r="Z346" s="166" t="s">
        <v>7880</v>
      </c>
      <c r="AA346" s="124" t="s">
        <v>8020</v>
      </c>
    </row>
    <row r="347" spans="1:27" x14ac:dyDescent="0.2">
      <c r="A347" s="124">
        <v>6864</v>
      </c>
      <c r="B347" s="124" t="s">
        <v>8314</v>
      </c>
      <c r="C347" s="185">
        <v>721476006</v>
      </c>
      <c r="D347" s="124" t="str">
        <f>VLOOKUP(A347,BASE.!$A$1:$T$878,4,FALSE)</f>
        <v>Fundación de Derecho Público.</v>
      </c>
      <c r="E347" s="124" t="str">
        <f>VLOOKUP(A347,BASE.!$A$1:$T$878,5,FALSE)</f>
        <v>Erigida de acuerdo al Derecho Canónico, por el Decreto Episcopal N° 041/92, del Obispado de Punta Arenas.</v>
      </c>
      <c r="F347" s="124" t="str">
        <f>VLOOKUP(A347,BASE.!$A$1:$T$878,6,FALSE)</f>
        <v>Certificado Nº 06/2017, de fecha 18 de agosto de 2017 , del Obispado de Punta Arenas.</v>
      </c>
      <c r="G347" s="124" t="str">
        <f>VLOOKUP(A347,BASE.!$A$1:$T$878,7,FALSE)</f>
        <v>Certificado Nº 06/2017, de fecha 18 de agosto de 2017 , del Obispado de Punta Arenas.</v>
      </c>
      <c r="H347" s="124" t="str">
        <f>VLOOKUP(A347,BASE.!$A$1:$T$878,8,FALSE)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47" s="124" t="str">
        <f>VLOOKUP(A347,BASE.!$A$1:$T$878,9,FALSE)</f>
        <v>Duran dos años en sus funciones.</v>
      </c>
      <c r="J347" s="124" t="str">
        <f>VLOOKUP(A347,BASE.!$A$1:$T$878,10,FALSE)</f>
        <v xml:space="preserve">30 de octubre de 2018. </v>
      </c>
      <c r="K347" s="124" t="str">
        <f>VLOOKUP(A347,BASE.!$A$1:$T$878,11,FALSE)</f>
        <v xml:space="preserve">Ángelo Humberto Gamín Salas, en su calidad de Vice-Presidente, conforme al artículo 15 de los Estatutos. 
Asterio Andrade Gallardo, 
</v>
      </c>
      <c r="L347" s="124" t="str">
        <f>VLOOKUP(A347,BASE.!$A$1:$T$878,12,FALSE)</f>
        <v xml:space="preserve">Chiloé  N° 1156, comuna de Punta Arenas, Duodécima Región.
</v>
      </c>
      <c r="M347" s="124" t="str">
        <f>VLOOKUP(A347,BASE.!$A$1:$T$878,13,FALSE)</f>
        <v>XII</v>
      </c>
      <c r="N347" s="124" t="str">
        <f>VLOOKUP(A347,BASE.!$A$1:$T$878,14,FALSE)</f>
        <v>Punta Arena</v>
      </c>
      <c r="O347" s="124" t="str">
        <f>VLOOKUP(A347,BASE.!$A$1:$T$878,15,FALSE)</f>
        <v>Teléfonos: 61-613474 y 61-613479</v>
      </c>
      <c r="P347" s="124" t="str">
        <f>VLOOKUP(A347,BASE.!$A$1:$T$878,16,FALSE)</f>
        <v>administracion@fundacionesperanza.cl</v>
      </c>
      <c r="Q347" s="185">
        <f>VLOOKUP(A347,BASE.!$A$1:$T$878,17,FALSE)</f>
        <v>0</v>
      </c>
      <c r="R347" s="124">
        <f>VLOOKUP(A347,BASE.!$A$1:$T$878,18,FALSE)</f>
        <v>93910</v>
      </c>
      <c r="S347" s="124" t="str">
        <f>VLOOKUP(A347,BASE.!$A$1:$T$878,19,FALSE)</f>
        <v xml:space="preserve">Certificado de antecedentes financieros correspondientes al año 2019, aprobados por el Subdepartamento de Supervisión Financiera.
</v>
      </c>
      <c r="T347" s="182">
        <f>VLOOKUP(A347,BASE.!$A$1:$T$878,20,FALSE)</f>
        <v>37970</v>
      </c>
      <c r="U347" s="124">
        <v>6864</v>
      </c>
      <c r="V347" s="181">
        <v>45158385</v>
      </c>
      <c r="W347" s="181">
        <v>107882125</v>
      </c>
      <c r="X347" s="183">
        <v>44255</v>
      </c>
      <c r="Y347" s="166" t="s">
        <v>7879</v>
      </c>
      <c r="Z347" s="166" t="s">
        <v>7880</v>
      </c>
      <c r="AA347" s="124" t="s">
        <v>7958</v>
      </c>
    </row>
    <row r="348" spans="1:27" x14ac:dyDescent="0.2">
      <c r="A348" s="124">
        <v>6866</v>
      </c>
      <c r="B348" s="124" t="s">
        <v>8315</v>
      </c>
      <c r="C348" s="185">
        <v>719926002</v>
      </c>
      <c r="D348" s="124" t="str">
        <f>VLOOKUP(A348,BASE.!$A$1:$T$878,4,FALSE)</f>
        <v>Corporación de Derecho Privado</v>
      </c>
      <c r="E348" s="124" t="str">
        <f>VLOOKUP(A348,BASE.!$A$1:$T$878,5,FALSE)</f>
        <v>Otorgada por Decreto Supremo Nº 1429, de fecha 27 de noviembre  de 1991, del Ministerio de Justicia, publicado en el Diario Oficial el día 16 de enero de 1992.</v>
      </c>
      <c r="F348" s="124" t="str">
        <f>VLOOKUP(A348,BASE.!$A$1:$T$878,6,FALSE)</f>
        <v xml:space="preserve">CCertificado de Vigencia de Persona Jurídica sin Fines de Lucro Folio N° 500240587722, de 24 de julio de 2019, del Servicio de Registro Civil e Identificación. </v>
      </c>
      <c r="G348" s="124" t="str">
        <f>VLOOKUP(A348,BASE.!$A$1:$T$878,7,FALSE)</f>
        <v>Atender a los jóvenes en citación de riesgo social, proponiendo dar atención integral, con miras a prevenir conductas desadaptativas que los lleven a involucrase posteriormente en actos delictivos.</v>
      </c>
      <c r="H348" s="124" t="str">
        <f>VLOOKUP(A348,BASE.!$A$1:$T$878,8,FALSE)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48" s="124" t="str">
        <f>VLOOKUP(A348,BASE.!$A$1:$T$878,9,FALSE)</f>
        <v>Se elegirán cada dos años.</v>
      </c>
      <c r="J348" s="124" t="str">
        <f>VLOOKUP(A348,BASE.!$A$1:$T$878,10,FALSE)</f>
        <v>05-04-2019 al 05-04-2021</v>
      </c>
      <c r="K348" s="124" t="str">
        <f>VLOOKUP(A348,BASE.!$A$1:$T$878,11,FALSE)</f>
        <v xml:space="preserve">Presidente: Luis Antonio Ruíz Sumaret, 
Directora Ejecutiva: Yerka Aguilera Olivares, 
</v>
      </c>
      <c r="L348" s="124" t="str">
        <f>VLOOKUP(A348,BASE.!$A$1:$T$878,12,FALSE)</f>
        <v xml:space="preserve">Avenida O´Higgins N° 1271, Chillan. 
</v>
      </c>
      <c r="M348" s="124" t="str">
        <f>VLOOKUP(A348,BASE.!$A$1:$T$878,13,FALSE)</f>
        <v>XVI</v>
      </c>
      <c r="N348" s="124" t="str">
        <f>VLOOKUP(A348,BASE.!$A$1:$T$878,14,FALSE)</f>
        <v>chillán</v>
      </c>
      <c r="O348" s="124" t="str">
        <f>VLOOKUP(A348,BASE.!$A$1:$T$878,15,FALSE)</f>
        <v xml:space="preserve"> 42-2426627 y 42-2426628</v>
      </c>
      <c r="P348" s="124" t="str">
        <f>VLOOKUP(A348,BASE.!$A$1:$T$878,16,FALSE)</f>
        <v xml:space="preserve"> Correo electrónico: directorio@corporacionllequen.cl, llequencentral4@gmail.com </v>
      </c>
      <c r="Q348" s="185">
        <f>VLOOKUP(A348,BASE.!$A$1:$T$878,17,FALSE)</f>
        <v>0</v>
      </c>
      <c r="R348" s="124" t="str">
        <f>VLOOKUP(A348,BASE.!$A$1:$T$878,18,FALSE)</f>
        <v>93401: Institución de Asistencia Social</v>
      </c>
      <c r="S348" s="124" t="str">
        <f>VLOOKUP(A348,BASE.!$A$1:$T$878,19,FALSE)</f>
        <v xml:space="preserve">Se acompañan antecedentes financieros correspondientes al año 2019,  aprobados por el Subdepartamento de Supervisión Financiera Nacional. </v>
      </c>
      <c r="T348" s="182">
        <f>VLOOKUP(A348,BASE.!$A$1:$T$878,20,FALSE)</f>
        <v>37970</v>
      </c>
      <c r="U348" s="124">
        <v>6866</v>
      </c>
      <c r="V348" s="181">
        <v>7075296</v>
      </c>
      <c r="W348" s="181">
        <v>17865122</v>
      </c>
      <c r="X348" s="183">
        <v>44255</v>
      </c>
      <c r="Y348" s="166" t="s">
        <v>7879</v>
      </c>
      <c r="Z348" s="166" t="s">
        <v>7880</v>
      </c>
      <c r="AA348" s="124" t="s">
        <v>8021</v>
      </c>
    </row>
    <row r="349" spans="1:27" x14ac:dyDescent="0.2">
      <c r="A349" s="124">
        <v>6866</v>
      </c>
      <c r="B349" s="124" t="s">
        <v>8315</v>
      </c>
      <c r="C349" s="185">
        <v>719926002</v>
      </c>
      <c r="D349" s="124" t="str">
        <f>VLOOKUP(A349,BASE.!$A$1:$T$878,4,FALSE)</f>
        <v>Corporación de Derecho Privado</v>
      </c>
      <c r="E349" s="124" t="str">
        <f>VLOOKUP(A349,BASE.!$A$1:$T$878,5,FALSE)</f>
        <v>Otorgada por Decreto Supremo Nº 1429, de fecha 27 de noviembre  de 1991, del Ministerio de Justicia, publicado en el Diario Oficial el día 16 de enero de 1992.</v>
      </c>
      <c r="F349" s="124" t="str">
        <f>VLOOKUP(A349,BASE.!$A$1:$T$878,6,FALSE)</f>
        <v xml:space="preserve">CCertificado de Vigencia de Persona Jurídica sin Fines de Lucro Folio N° 500240587722, de 24 de julio de 2019, del Servicio de Registro Civil e Identificación. </v>
      </c>
      <c r="G349" s="124" t="str">
        <f>VLOOKUP(A349,BASE.!$A$1:$T$878,7,FALSE)</f>
        <v>Atender a los jóvenes en citación de riesgo social, proponiendo dar atención integral, con miras a prevenir conductas desadaptativas que los lleven a involucrase posteriormente en actos delictivos.</v>
      </c>
      <c r="H349" s="124" t="str">
        <f>VLOOKUP(A349,BASE.!$A$1:$T$878,8,FALSE)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49" s="124" t="str">
        <f>VLOOKUP(A349,BASE.!$A$1:$T$878,9,FALSE)</f>
        <v>Se elegirán cada dos años.</v>
      </c>
      <c r="J349" s="124" t="str">
        <f>VLOOKUP(A349,BASE.!$A$1:$T$878,10,FALSE)</f>
        <v>05-04-2019 al 05-04-2021</v>
      </c>
      <c r="K349" s="124" t="str">
        <f>VLOOKUP(A349,BASE.!$A$1:$T$878,11,FALSE)</f>
        <v xml:space="preserve">Presidente: Luis Antonio Ruíz Sumaret, 
Directora Ejecutiva: Yerka Aguilera Olivares, 
</v>
      </c>
      <c r="L349" s="124" t="str">
        <f>VLOOKUP(A349,BASE.!$A$1:$T$878,12,FALSE)</f>
        <v xml:space="preserve">Avenida O´Higgins N° 1271, Chillan. 
</v>
      </c>
      <c r="M349" s="124" t="str">
        <f>VLOOKUP(A349,BASE.!$A$1:$T$878,13,FALSE)</f>
        <v>XVI</v>
      </c>
      <c r="N349" s="124" t="str">
        <f>VLOOKUP(A349,BASE.!$A$1:$T$878,14,FALSE)</f>
        <v>chillán</v>
      </c>
      <c r="O349" s="124" t="str">
        <f>VLOOKUP(A349,BASE.!$A$1:$T$878,15,FALSE)</f>
        <v xml:space="preserve"> 42-2426627 y 42-2426628</v>
      </c>
      <c r="P349" s="124" t="str">
        <f>VLOOKUP(A349,BASE.!$A$1:$T$878,16,FALSE)</f>
        <v xml:space="preserve"> Correo electrónico: directorio@corporacionllequen.cl, llequencentral4@gmail.com </v>
      </c>
      <c r="Q349" s="185">
        <f>VLOOKUP(A349,BASE.!$A$1:$T$878,17,FALSE)</f>
        <v>0</v>
      </c>
      <c r="R349" s="124" t="str">
        <f>VLOOKUP(A349,BASE.!$A$1:$T$878,18,FALSE)</f>
        <v>93401: Institución de Asistencia Social</v>
      </c>
      <c r="S349" s="124" t="str">
        <f>VLOOKUP(A349,BASE.!$A$1:$T$878,19,FALSE)</f>
        <v xml:space="preserve">Se acompañan antecedentes financieros correspondientes al año 2019,  aprobados por el Subdepartamento de Supervisión Financiera Nacional. </v>
      </c>
      <c r="T349" s="182">
        <f>VLOOKUP(A349,BASE.!$A$1:$T$878,20,FALSE)</f>
        <v>37970</v>
      </c>
      <c r="U349" s="124">
        <v>6866</v>
      </c>
      <c r="V349" s="181">
        <v>31614814</v>
      </c>
      <c r="W349" s="181">
        <v>74038693</v>
      </c>
      <c r="X349" s="183">
        <v>44255</v>
      </c>
      <c r="Y349" s="166" t="s">
        <v>7879</v>
      </c>
      <c r="Z349" s="166" t="s">
        <v>7880</v>
      </c>
      <c r="AA349" s="124" t="s">
        <v>7901</v>
      </c>
    </row>
    <row r="350" spans="1:27" x14ac:dyDescent="0.2">
      <c r="A350" s="124">
        <v>6866</v>
      </c>
      <c r="B350" s="124" t="s">
        <v>8315</v>
      </c>
      <c r="C350" s="185">
        <v>719926002</v>
      </c>
      <c r="D350" s="124" t="str">
        <f>VLOOKUP(A350,BASE.!$A$1:$T$878,4,FALSE)</f>
        <v>Corporación de Derecho Privado</v>
      </c>
      <c r="E350" s="124" t="str">
        <f>VLOOKUP(A350,BASE.!$A$1:$T$878,5,FALSE)</f>
        <v>Otorgada por Decreto Supremo Nº 1429, de fecha 27 de noviembre  de 1991, del Ministerio de Justicia, publicado en el Diario Oficial el día 16 de enero de 1992.</v>
      </c>
      <c r="F350" s="124" t="str">
        <f>VLOOKUP(A350,BASE.!$A$1:$T$878,6,FALSE)</f>
        <v xml:space="preserve">CCertificado de Vigencia de Persona Jurídica sin Fines de Lucro Folio N° 500240587722, de 24 de julio de 2019, del Servicio de Registro Civil e Identificación. </v>
      </c>
      <c r="G350" s="124" t="str">
        <f>VLOOKUP(A350,BASE.!$A$1:$T$878,7,FALSE)</f>
        <v>Atender a los jóvenes en citación de riesgo social, proponiendo dar atención integral, con miras a prevenir conductas desadaptativas que los lleven a involucrase posteriormente en actos delictivos.</v>
      </c>
      <c r="H350" s="124" t="str">
        <f>VLOOKUP(A350,BASE.!$A$1:$T$878,8,FALSE)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0" s="124" t="str">
        <f>VLOOKUP(A350,BASE.!$A$1:$T$878,9,FALSE)</f>
        <v>Se elegirán cada dos años.</v>
      </c>
      <c r="J350" s="124" t="str">
        <f>VLOOKUP(A350,BASE.!$A$1:$T$878,10,FALSE)</f>
        <v>05-04-2019 al 05-04-2021</v>
      </c>
      <c r="K350" s="124" t="str">
        <f>VLOOKUP(A350,BASE.!$A$1:$T$878,11,FALSE)</f>
        <v xml:space="preserve">Presidente: Luis Antonio Ruíz Sumaret, 
Directora Ejecutiva: Yerka Aguilera Olivares, 
</v>
      </c>
      <c r="L350" s="124" t="str">
        <f>VLOOKUP(A350,BASE.!$A$1:$T$878,12,FALSE)</f>
        <v xml:space="preserve">Avenida O´Higgins N° 1271, Chillan. 
</v>
      </c>
      <c r="M350" s="124" t="str">
        <f>VLOOKUP(A350,BASE.!$A$1:$T$878,13,FALSE)</f>
        <v>XVI</v>
      </c>
      <c r="N350" s="124" t="str">
        <f>VLOOKUP(A350,BASE.!$A$1:$T$878,14,FALSE)</f>
        <v>chillán</v>
      </c>
      <c r="O350" s="124" t="str">
        <f>VLOOKUP(A350,BASE.!$A$1:$T$878,15,FALSE)</f>
        <v xml:space="preserve"> 42-2426627 y 42-2426628</v>
      </c>
      <c r="P350" s="124" t="str">
        <f>VLOOKUP(A350,BASE.!$A$1:$T$878,16,FALSE)</f>
        <v xml:space="preserve"> Correo electrónico: directorio@corporacionllequen.cl, llequencentral4@gmail.com </v>
      </c>
      <c r="Q350" s="185">
        <f>VLOOKUP(A350,BASE.!$A$1:$T$878,17,FALSE)</f>
        <v>0</v>
      </c>
      <c r="R350" s="124" t="str">
        <f>VLOOKUP(A350,BASE.!$A$1:$T$878,18,FALSE)</f>
        <v>93401: Institución de Asistencia Social</v>
      </c>
      <c r="S350" s="124" t="str">
        <f>VLOOKUP(A350,BASE.!$A$1:$T$878,19,FALSE)</f>
        <v xml:space="preserve">Se acompañan antecedentes financieros correspondientes al año 2019,  aprobados por el Subdepartamento de Supervisión Financiera Nacional. </v>
      </c>
      <c r="T350" s="182">
        <f>VLOOKUP(A350,BASE.!$A$1:$T$878,20,FALSE)</f>
        <v>37970</v>
      </c>
      <c r="U350" s="124">
        <v>6866</v>
      </c>
      <c r="V350" s="181">
        <v>263427989</v>
      </c>
      <c r="W350" s="181">
        <v>375184486</v>
      </c>
      <c r="X350" s="183">
        <v>44255</v>
      </c>
      <c r="Y350" s="166" t="s">
        <v>7879</v>
      </c>
      <c r="Z350" s="166" t="s">
        <v>7880</v>
      </c>
      <c r="AA350" s="124" t="s">
        <v>7911</v>
      </c>
    </row>
    <row r="351" spans="1:27" x14ac:dyDescent="0.2">
      <c r="A351" s="124">
        <v>6866</v>
      </c>
      <c r="B351" s="124" t="s">
        <v>8315</v>
      </c>
      <c r="C351" s="185">
        <v>719926002</v>
      </c>
      <c r="D351" s="124" t="str">
        <f>VLOOKUP(A351,BASE.!$A$1:$T$878,4,FALSE)</f>
        <v>Corporación de Derecho Privado</v>
      </c>
      <c r="E351" s="124" t="str">
        <f>VLOOKUP(A351,BASE.!$A$1:$T$878,5,FALSE)</f>
        <v>Otorgada por Decreto Supremo Nº 1429, de fecha 27 de noviembre  de 1991, del Ministerio de Justicia, publicado en el Diario Oficial el día 16 de enero de 1992.</v>
      </c>
      <c r="F351" s="124" t="str">
        <f>VLOOKUP(A351,BASE.!$A$1:$T$878,6,FALSE)</f>
        <v xml:space="preserve">CCertificado de Vigencia de Persona Jurídica sin Fines de Lucro Folio N° 500240587722, de 24 de julio de 2019, del Servicio de Registro Civil e Identificación. </v>
      </c>
      <c r="G351" s="124" t="str">
        <f>VLOOKUP(A351,BASE.!$A$1:$T$878,7,FALSE)</f>
        <v>Atender a los jóvenes en citación de riesgo social, proponiendo dar atención integral, con miras a prevenir conductas desadaptativas que los lleven a involucrase posteriormente en actos delictivos.</v>
      </c>
      <c r="H351" s="124" t="str">
        <f>VLOOKUP(A351,BASE.!$A$1:$T$878,8,FALSE)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1" s="124" t="str">
        <f>VLOOKUP(A351,BASE.!$A$1:$T$878,9,FALSE)</f>
        <v>Se elegirán cada dos años.</v>
      </c>
      <c r="J351" s="124" t="str">
        <f>VLOOKUP(A351,BASE.!$A$1:$T$878,10,FALSE)</f>
        <v>05-04-2019 al 05-04-2021</v>
      </c>
      <c r="K351" s="124" t="str">
        <f>VLOOKUP(A351,BASE.!$A$1:$T$878,11,FALSE)</f>
        <v xml:space="preserve">Presidente: Luis Antonio Ruíz Sumaret, 
Directora Ejecutiva: Yerka Aguilera Olivares, 
</v>
      </c>
      <c r="L351" s="124" t="str">
        <f>VLOOKUP(A351,BASE.!$A$1:$T$878,12,FALSE)</f>
        <v xml:space="preserve">Avenida O´Higgins N° 1271, Chillan. 
</v>
      </c>
      <c r="M351" s="124" t="str">
        <f>VLOOKUP(A351,BASE.!$A$1:$T$878,13,FALSE)</f>
        <v>XVI</v>
      </c>
      <c r="N351" s="124" t="str">
        <f>VLOOKUP(A351,BASE.!$A$1:$T$878,14,FALSE)</f>
        <v>chillán</v>
      </c>
      <c r="O351" s="124" t="str">
        <f>VLOOKUP(A351,BASE.!$A$1:$T$878,15,FALSE)</f>
        <v xml:space="preserve"> 42-2426627 y 42-2426628</v>
      </c>
      <c r="P351" s="124" t="str">
        <f>VLOOKUP(A351,BASE.!$A$1:$T$878,16,FALSE)</f>
        <v xml:space="preserve"> Correo electrónico: directorio@corporacionllequen.cl, llequencentral4@gmail.com </v>
      </c>
      <c r="Q351" s="185">
        <f>VLOOKUP(A351,BASE.!$A$1:$T$878,17,FALSE)</f>
        <v>0</v>
      </c>
      <c r="R351" s="124" t="str">
        <f>VLOOKUP(A351,BASE.!$A$1:$T$878,18,FALSE)</f>
        <v>93401: Institución de Asistencia Social</v>
      </c>
      <c r="S351" s="124" t="str">
        <f>VLOOKUP(A351,BASE.!$A$1:$T$878,19,FALSE)</f>
        <v xml:space="preserve">Se acompañan antecedentes financieros correspondientes al año 2019,  aprobados por el Subdepartamento de Supervisión Financiera Nacional. </v>
      </c>
      <c r="T351" s="182">
        <f>VLOOKUP(A351,BASE.!$A$1:$T$878,20,FALSE)</f>
        <v>37970</v>
      </c>
      <c r="U351" s="124">
        <v>6866</v>
      </c>
      <c r="V351" s="181">
        <v>8789090</v>
      </c>
      <c r="W351" s="181">
        <v>18423284</v>
      </c>
      <c r="X351" s="183">
        <v>44255</v>
      </c>
      <c r="Y351" s="166" t="s">
        <v>7879</v>
      </c>
      <c r="Z351" s="166" t="s">
        <v>7880</v>
      </c>
      <c r="AA351" s="124" t="s">
        <v>162</v>
      </c>
    </row>
    <row r="352" spans="1:27" x14ac:dyDescent="0.2">
      <c r="A352" s="124">
        <v>6866</v>
      </c>
      <c r="B352" s="124" t="s">
        <v>8315</v>
      </c>
      <c r="C352" s="185">
        <v>719926002</v>
      </c>
      <c r="D352" s="124" t="str">
        <f>VLOOKUP(A352,BASE.!$A$1:$T$878,4,FALSE)</f>
        <v>Corporación de Derecho Privado</v>
      </c>
      <c r="E352" s="124" t="str">
        <f>VLOOKUP(A352,BASE.!$A$1:$T$878,5,FALSE)</f>
        <v>Otorgada por Decreto Supremo Nº 1429, de fecha 27 de noviembre  de 1991, del Ministerio de Justicia, publicado en el Diario Oficial el día 16 de enero de 1992.</v>
      </c>
      <c r="F352" s="124" t="str">
        <f>VLOOKUP(A352,BASE.!$A$1:$T$878,6,FALSE)</f>
        <v xml:space="preserve">CCertificado de Vigencia de Persona Jurídica sin Fines de Lucro Folio N° 500240587722, de 24 de julio de 2019, del Servicio de Registro Civil e Identificación. </v>
      </c>
      <c r="G352" s="124" t="str">
        <f>VLOOKUP(A352,BASE.!$A$1:$T$878,7,FALSE)</f>
        <v>Atender a los jóvenes en citación de riesgo social, proponiendo dar atención integral, con miras a prevenir conductas desadaptativas que los lleven a involucrase posteriormente en actos delictivos.</v>
      </c>
      <c r="H352" s="124" t="str">
        <f>VLOOKUP(A352,BASE.!$A$1:$T$878,8,FALSE)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2" s="124" t="str">
        <f>VLOOKUP(A352,BASE.!$A$1:$T$878,9,FALSE)</f>
        <v>Se elegirán cada dos años.</v>
      </c>
      <c r="J352" s="124" t="str">
        <f>VLOOKUP(A352,BASE.!$A$1:$T$878,10,FALSE)</f>
        <v>05-04-2019 al 05-04-2021</v>
      </c>
      <c r="K352" s="124" t="str">
        <f>VLOOKUP(A352,BASE.!$A$1:$T$878,11,FALSE)</f>
        <v xml:space="preserve">Presidente: Luis Antonio Ruíz Sumaret, 
Directora Ejecutiva: Yerka Aguilera Olivares, 
</v>
      </c>
      <c r="L352" s="124" t="str">
        <f>VLOOKUP(A352,BASE.!$A$1:$T$878,12,FALSE)</f>
        <v xml:space="preserve">Avenida O´Higgins N° 1271, Chillan. 
</v>
      </c>
      <c r="M352" s="124" t="str">
        <f>VLOOKUP(A352,BASE.!$A$1:$T$878,13,FALSE)</f>
        <v>XVI</v>
      </c>
      <c r="N352" s="124" t="str">
        <f>VLOOKUP(A352,BASE.!$A$1:$T$878,14,FALSE)</f>
        <v>chillán</v>
      </c>
      <c r="O352" s="124" t="str">
        <f>VLOOKUP(A352,BASE.!$A$1:$T$878,15,FALSE)</f>
        <v xml:space="preserve"> 42-2426627 y 42-2426628</v>
      </c>
      <c r="P352" s="124" t="str">
        <f>VLOOKUP(A352,BASE.!$A$1:$T$878,16,FALSE)</f>
        <v xml:space="preserve"> Correo electrónico: directorio@corporacionllequen.cl, llequencentral4@gmail.com </v>
      </c>
      <c r="Q352" s="185">
        <f>VLOOKUP(A352,BASE.!$A$1:$T$878,17,FALSE)</f>
        <v>0</v>
      </c>
      <c r="R352" s="124" t="str">
        <f>VLOOKUP(A352,BASE.!$A$1:$T$878,18,FALSE)</f>
        <v>93401: Institución de Asistencia Social</v>
      </c>
      <c r="S352" s="124" t="str">
        <f>VLOOKUP(A352,BASE.!$A$1:$T$878,19,FALSE)</f>
        <v xml:space="preserve">Se acompañan antecedentes financieros correspondientes al año 2019,  aprobados por el Subdepartamento de Supervisión Financiera Nacional. </v>
      </c>
      <c r="T352" s="182">
        <f>VLOOKUP(A352,BASE.!$A$1:$T$878,20,FALSE)</f>
        <v>37970</v>
      </c>
      <c r="U352" s="124">
        <v>6866</v>
      </c>
      <c r="V352" s="181">
        <v>22043064</v>
      </c>
      <c r="W352" s="181">
        <v>45953416</v>
      </c>
      <c r="X352" s="183">
        <v>44255</v>
      </c>
      <c r="Y352" s="166" t="s">
        <v>7879</v>
      </c>
      <c r="Z352" s="166" t="s">
        <v>7880</v>
      </c>
      <c r="AA352" s="124" t="s">
        <v>7970</v>
      </c>
    </row>
    <row r="353" spans="1:27" x14ac:dyDescent="0.2">
      <c r="A353" s="124">
        <v>6866</v>
      </c>
      <c r="B353" s="124" t="s">
        <v>8315</v>
      </c>
      <c r="C353" s="185">
        <v>719926002</v>
      </c>
      <c r="D353" s="124" t="str">
        <f>VLOOKUP(A353,BASE.!$A$1:$T$878,4,FALSE)</f>
        <v>Corporación de Derecho Privado</v>
      </c>
      <c r="E353" s="124" t="str">
        <f>VLOOKUP(A353,BASE.!$A$1:$T$878,5,FALSE)</f>
        <v>Otorgada por Decreto Supremo Nº 1429, de fecha 27 de noviembre  de 1991, del Ministerio de Justicia, publicado en el Diario Oficial el día 16 de enero de 1992.</v>
      </c>
      <c r="F353" s="124" t="str">
        <f>VLOOKUP(A353,BASE.!$A$1:$T$878,6,FALSE)</f>
        <v xml:space="preserve">CCertificado de Vigencia de Persona Jurídica sin Fines de Lucro Folio N° 500240587722, de 24 de julio de 2019, del Servicio de Registro Civil e Identificación. </v>
      </c>
      <c r="G353" s="124" t="str">
        <f>VLOOKUP(A353,BASE.!$A$1:$T$878,7,FALSE)</f>
        <v>Atender a los jóvenes en citación de riesgo social, proponiendo dar atención integral, con miras a prevenir conductas desadaptativas que los lleven a involucrase posteriormente en actos delictivos.</v>
      </c>
      <c r="H353" s="124" t="str">
        <f>VLOOKUP(A353,BASE.!$A$1:$T$878,8,FALSE)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3" s="124" t="str">
        <f>VLOOKUP(A353,BASE.!$A$1:$T$878,9,FALSE)</f>
        <v>Se elegirán cada dos años.</v>
      </c>
      <c r="J353" s="124" t="str">
        <f>VLOOKUP(A353,BASE.!$A$1:$T$878,10,FALSE)</f>
        <v>05-04-2019 al 05-04-2021</v>
      </c>
      <c r="K353" s="124" t="str">
        <f>VLOOKUP(A353,BASE.!$A$1:$T$878,11,FALSE)</f>
        <v xml:space="preserve">Presidente: Luis Antonio Ruíz Sumaret, 
Directora Ejecutiva: Yerka Aguilera Olivares, 
</v>
      </c>
      <c r="L353" s="124" t="str">
        <f>VLOOKUP(A353,BASE.!$A$1:$T$878,12,FALSE)</f>
        <v xml:space="preserve">Avenida O´Higgins N° 1271, Chillan. 
</v>
      </c>
      <c r="M353" s="124" t="str">
        <f>VLOOKUP(A353,BASE.!$A$1:$T$878,13,FALSE)</f>
        <v>XVI</v>
      </c>
      <c r="N353" s="124" t="str">
        <f>VLOOKUP(A353,BASE.!$A$1:$T$878,14,FALSE)</f>
        <v>chillán</v>
      </c>
      <c r="O353" s="124" t="str">
        <f>VLOOKUP(A353,BASE.!$A$1:$T$878,15,FALSE)</f>
        <v xml:space="preserve"> 42-2426627 y 42-2426628</v>
      </c>
      <c r="P353" s="124" t="str">
        <f>VLOOKUP(A353,BASE.!$A$1:$T$878,16,FALSE)</f>
        <v xml:space="preserve"> Correo electrónico: directorio@corporacionllequen.cl, llequencentral4@gmail.com </v>
      </c>
      <c r="Q353" s="185">
        <f>VLOOKUP(A353,BASE.!$A$1:$T$878,17,FALSE)</f>
        <v>0</v>
      </c>
      <c r="R353" s="124" t="str">
        <f>VLOOKUP(A353,BASE.!$A$1:$T$878,18,FALSE)</f>
        <v>93401: Institución de Asistencia Social</v>
      </c>
      <c r="S353" s="124" t="str">
        <f>VLOOKUP(A353,BASE.!$A$1:$T$878,19,FALSE)</f>
        <v xml:space="preserve">Se acompañan antecedentes financieros correspondientes al año 2019,  aprobados por el Subdepartamento de Supervisión Financiera Nacional. </v>
      </c>
      <c r="T353" s="182">
        <f>VLOOKUP(A353,BASE.!$A$1:$T$878,20,FALSE)</f>
        <v>37970</v>
      </c>
      <c r="U353" s="124">
        <v>6866</v>
      </c>
      <c r="V353" s="181">
        <v>88598852</v>
      </c>
      <c r="W353" s="181">
        <v>194925105</v>
      </c>
      <c r="X353" s="183">
        <v>44255</v>
      </c>
      <c r="Y353" s="166" t="s">
        <v>7879</v>
      </c>
      <c r="Z353" s="166" t="s">
        <v>7880</v>
      </c>
      <c r="AA353" s="124" t="s">
        <v>7893</v>
      </c>
    </row>
    <row r="354" spans="1:27" x14ac:dyDescent="0.2">
      <c r="A354" s="124">
        <v>6866</v>
      </c>
      <c r="B354" s="124" t="s">
        <v>8315</v>
      </c>
      <c r="C354" s="185">
        <v>719926002</v>
      </c>
      <c r="D354" s="124" t="str">
        <f>VLOOKUP(A354,BASE.!$A$1:$T$878,4,FALSE)</f>
        <v>Corporación de Derecho Privado</v>
      </c>
      <c r="E354" s="124" t="str">
        <f>VLOOKUP(A354,BASE.!$A$1:$T$878,5,FALSE)</f>
        <v>Otorgada por Decreto Supremo Nº 1429, de fecha 27 de noviembre  de 1991, del Ministerio de Justicia, publicado en el Diario Oficial el día 16 de enero de 1992.</v>
      </c>
      <c r="F354" s="124" t="str">
        <f>VLOOKUP(A354,BASE.!$A$1:$T$878,6,FALSE)</f>
        <v xml:space="preserve">CCertificado de Vigencia de Persona Jurídica sin Fines de Lucro Folio N° 500240587722, de 24 de julio de 2019, del Servicio de Registro Civil e Identificación. </v>
      </c>
      <c r="G354" s="124" t="str">
        <f>VLOOKUP(A354,BASE.!$A$1:$T$878,7,FALSE)</f>
        <v>Atender a los jóvenes en citación de riesgo social, proponiendo dar atención integral, con miras a prevenir conductas desadaptativas que los lleven a involucrase posteriormente en actos delictivos.</v>
      </c>
      <c r="H354" s="124" t="str">
        <f>VLOOKUP(A354,BASE.!$A$1:$T$878,8,FALSE)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4" s="124" t="str">
        <f>VLOOKUP(A354,BASE.!$A$1:$T$878,9,FALSE)</f>
        <v>Se elegirán cada dos años.</v>
      </c>
      <c r="J354" s="124" t="str">
        <f>VLOOKUP(A354,BASE.!$A$1:$T$878,10,FALSE)</f>
        <v>05-04-2019 al 05-04-2021</v>
      </c>
      <c r="K354" s="124" t="str">
        <f>VLOOKUP(A354,BASE.!$A$1:$T$878,11,FALSE)</f>
        <v xml:space="preserve">Presidente: Luis Antonio Ruíz Sumaret, 
Directora Ejecutiva: Yerka Aguilera Olivares, 
</v>
      </c>
      <c r="L354" s="124" t="str">
        <f>VLOOKUP(A354,BASE.!$A$1:$T$878,12,FALSE)</f>
        <v xml:space="preserve">Avenida O´Higgins N° 1271, Chillan. 
</v>
      </c>
      <c r="M354" s="124" t="str">
        <f>VLOOKUP(A354,BASE.!$A$1:$T$878,13,FALSE)</f>
        <v>XVI</v>
      </c>
      <c r="N354" s="124" t="str">
        <f>VLOOKUP(A354,BASE.!$A$1:$T$878,14,FALSE)</f>
        <v>chillán</v>
      </c>
      <c r="O354" s="124" t="str">
        <f>VLOOKUP(A354,BASE.!$A$1:$T$878,15,FALSE)</f>
        <v xml:space="preserve"> 42-2426627 y 42-2426628</v>
      </c>
      <c r="P354" s="124" t="str">
        <f>VLOOKUP(A354,BASE.!$A$1:$T$878,16,FALSE)</f>
        <v xml:space="preserve"> Correo electrónico: directorio@corporacionllequen.cl, llequencentral4@gmail.com </v>
      </c>
      <c r="Q354" s="185">
        <f>VLOOKUP(A354,BASE.!$A$1:$T$878,17,FALSE)</f>
        <v>0</v>
      </c>
      <c r="R354" s="124" t="str">
        <f>VLOOKUP(A354,BASE.!$A$1:$T$878,18,FALSE)</f>
        <v>93401: Institución de Asistencia Social</v>
      </c>
      <c r="S354" s="124" t="str">
        <f>VLOOKUP(A354,BASE.!$A$1:$T$878,19,FALSE)</f>
        <v xml:space="preserve">Se acompañan antecedentes financieros correspondientes al año 2019,  aprobados por el Subdepartamento de Supervisión Financiera Nacional. </v>
      </c>
      <c r="T354" s="182">
        <f>VLOOKUP(A354,BASE.!$A$1:$T$878,20,FALSE)</f>
        <v>37970</v>
      </c>
      <c r="U354" s="124">
        <v>6866</v>
      </c>
      <c r="V354" s="181">
        <v>16033200</v>
      </c>
      <c r="W354" s="181">
        <v>37197024</v>
      </c>
      <c r="X354" s="183">
        <v>44255</v>
      </c>
      <c r="Y354" s="166" t="s">
        <v>7879</v>
      </c>
      <c r="Z354" s="166" t="s">
        <v>7880</v>
      </c>
      <c r="AA354" s="124" t="s">
        <v>7997</v>
      </c>
    </row>
    <row r="355" spans="1:27" x14ac:dyDescent="0.2">
      <c r="A355" s="124">
        <v>6866</v>
      </c>
      <c r="B355" s="124" t="s">
        <v>8315</v>
      </c>
      <c r="C355" s="185">
        <v>719926002</v>
      </c>
      <c r="D355" s="124" t="str">
        <f>VLOOKUP(A355,BASE.!$A$1:$T$878,4,FALSE)</f>
        <v>Corporación de Derecho Privado</v>
      </c>
      <c r="E355" s="124" t="str">
        <f>VLOOKUP(A355,BASE.!$A$1:$T$878,5,FALSE)</f>
        <v>Otorgada por Decreto Supremo Nº 1429, de fecha 27 de noviembre  de 1991, del Ministerio de Justicia, publicado en el Diario Oficial el día 16 de enero de 1992.</v>
      </c>
      <c r="F355" s="124" t="str">
        <f>VLOOKUP(A355,BASE.!$A$1:$T$878,6,FALSE)</f>
        <v xml:space="preserve">CCertificado de Vigencia de Persona Jurídica sin Fines de Lucro Folio N° 500240587722, de 24 de julio de 2019, del Servicio de Registro Civil e Identificación. </v>
      </c>
      <c r="G355" s="124" t="str">
        <f>VLOOKUP(A355,BASE.!$A$1:$T$878,7,FALSE)</f>
        <v>Atender a los jóvenes en citación de riesgo social, proponiendo dar atención integral, con miras a prevenir conductas desadaptativas que los lleven a involucrase posteriormente en actos delictivos.</v>
      </c>
      <c r="H355" s="124" t="str">
        <f>VLOOKUP(A355,BASE.!$A$1:$T$878,8,FALSE)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5" s="124" t="str">
        <f>VLOOKUP(A355,BASE.!$A$1:$T$878,9,FALSE)</f>
        <v>Se elegirán cada dos años.</v>
      </c>
      <c r="J355" s="124" t="str">
        <f>VLOOKUP(A355,BASE.!$A$1:$T$878,10,FALSE)</f>
        <v>05-04-2019 al 05-04-2021</v>
      </c>
      <c r="K355" s="124" t="str">
        <f>VLOOKUP(A355,BASE.!$A$1:$T$878,11,FALSE)</f>
        <v xml:space="preserve">Presidente: Luis Antonio Ruíz Sumaret, 
Directora Ejecutiva: Yerka Aguilera Olivares, 
</v>
      </c>
      <c r="L355" s="124" t="str">
        <f>VLOOKUP(A355,BASE.!$A$1:$T$878,12,FALSE)</f>
        <v xml:space="preserve">Avenida O´Higgins N° 1271, Chillan. 
</v>
      </c>
      <c r="M355" s="124" t="str">
        <f>VLOOKUP(A355,BASE.!$A$1:$T$878,13,FALSE)</f>
        <v>XVI</v>
      </c>
      <c r="N355" s="124" t="str">
        <f>VLOOKUP(A355,BASE.!$A$1:$T$878,14,FALSE)</f>
        <v>chillán</v>
      </c>
      <c r="O355" s="124" t="str">
        <f>VLOOKUP(A355,BASE.!$A$1:$T$878,15,FALSE)</f>
        <v xml:space="preserve"> 42-2426627 y 42-2426628</v>
      </c>
      <c r="P355" s="124" t="str">
        <f>VLOOKUP(A355,BASE.!$A$1:$T$878,16,FALSE)</f>
        <v xml:space="preserve"> Correo electrónico: directorio@corporacionllequen.cl, llequencentral4@gmail.com </v>
      </c>
      <c r="Q355" s="185">
        <f>VLOOKUP(A355,BASE.!$A$1:$T$878,17,FALSE)</f>
        <v>0</v>
      </c>
      <c r="R355" s="124" t="str">
        <f>VLOOKUP(A355,BASE.!$A$1:$T$878,18,FALSE)</f>
        <v>93401: Institución de Asistencia Social</v>
      </c>
      <c r="S355" s="124" t="str">
        <f>VLOOKUP(A355,BASE.!$A$1:$T$878,19,FALSE)</f>
        <v xml:space="preserve">Se acompañan antecedentes financieros correspondientes al año 2019,  aprobados por el Subdepartamento de Supervisión Financiera Nacional. </v>
      </c>
      <c r="T355" s="182">
        <f>VLOOKUP(A355,BASE.!$A$1:$T$878,20,FALSE)</f>
        <v>37970</v>
      </c>
      <c r="U355" s="124">
        <v>6866</v>
      </c>
      <c r="V355" s="181">
        <v>7694384</v>
      </c>
      <c r="W355" s="181">
        <v>22198740</v>
      </c>
      <c r="X355" s="183">
        <v>44255</v>
      </c>
      <c r="Y355" s="166" t="s">
        <v>7879</v>
      </c>
      <c r="Z355" s="166" t="s">
        <v>7880</v>
      </c>
      <c r="AA355" s="124" t="s">
        <v>8022</v>
      </c>
    </row>
    <row r="356" spans="1:27" x14ac:dyDescent="0.2">
      <c r="A356" s="124">
        <v>6866</v>
      </c>
      <c r="B356" s="124" t="s">
        <v>8315</v>
      </c>
      <c r="C356" s="185">
        <v>719926002</v>
      </c>
      <c r="D356" s="124" t="str">
        <f>VLOOKUP(A356,BASE.!$A$1:$T$878,4,FALSE)</f>
        <v>Corporación de Derecho Privado</v>
      </c>
      <c r="E356" s="124" t="str">
        <f>VLOOKUP(A356,BASE.!$A$1:$T$878,5,FALSE)</f>
        <v>Otorgada por Decreto Supremo Nº 1429, de fecha 27 de noviembre  de 1991, del Ministerio de Justicia, publicado en el Diario Oficial el día 16 de enero de 1992.</v>
      </c>
      <c r="F356" s="124" t="str">
        <f>VLOOKUP(A356,BASE.!$A$1:$T$878,6,FALSE)</f>
        <v xml:space="preserve">CCertificado de Vigencia de Persona Jurídica sin Fines de Lucro Folio N° 500240587722, de 24 de julio de 2019, del Servicio de Registro Civil e Identificación. </v>
      </c>
      <c r="G356" s="124" t="str">
        <f>VLOOKUP(A356,BASE.!$A$1:$T$878,7,FALSE)</f>
        <v>Atender a los jóvenes en citación de riesgo social, proponiendo dar atención integral, con miras a prevenir conductas desadaptativas que los lleven a involucrase posteriormente en actos delictivos.</v>
      </c>
      <c r="H356" s="124" t="str">
        <f>VLOOKUP(A356,BASE.!$A$1:$T$878,8,FALSE)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6" s="124" t="str">
        <f>VLOOKUP(A356,BASE.!$A$1:$T$878,9,FALSE)</f>
        <v>Se elegirán cada dos años.</v>
      </c>
      <c r="J356" s="124" t="str">
        <f>VLOOKUP(A356,BASE.!$A$1:$T$878,10,FALSE)</f>
        <v>05-04-2019 al 05-04-2021</v>
      </c>
      <c r="K356" s="124" t="str">
        <f>VLOOKUP(A356,BASE.!$A$1:$T$878,11,FALSE)</f>
        <v xml:space="preserve">Presidente: Luis Antonio Ruíz Sumaret, 
Directora Ejecutiva: Yerka Aguilera Olivares, 
</v>
      </c>
      <c r="L356" s="124" t="str">
        <f>VLOOKUP(A356,BASE.!$A$1:$T$878,12,FALSE)</f>
        <v xml:space="preserve">Avenida O´Higgins N° 1271, Chillan. 
</v>
      </c>
      <c r="M356" s="124" t="str">
        <f>VLOOKUP(A356,BASE.!$A$1:$T$878,13,FALSE)</f>
        <v>XVI</v>
      </c>
      <c r="N356" s="124" t="str">
        <f>VLOOKUP(A356,BASE.!$A$1:$T$878,14,FALSE)</f>
        <v>chillán</v>
      </c>
      <c r="O356" s="124" t="str">
        <f>VLOOKUP(A356,BASE.!$A$1:$T$878,15,FALSE)</f>
        <v xml:space="preserve"> 42-2426627 y 42-2426628</v>
      </c>
      <c r="P356" s="124" t="str">
        <f>VLOOKUP(A356,BASE.!$A$1:$T$878,16,FALSE)</f>
        <v xml:space="preserve"> Correo electrónico: directorio@corporacionllequen.cl, llequencentral4@gmail.com </v>
      </c>
      <c r="Q356" s="185">
        <f>VLOOKUP(A356,BASE.!$A$1:$T$878,17,FALSE)</f>
        <v>0</v>
      </c>
      <c r="R356" s="124" t="str">
        <f>VLOOKUP(A356,BASE.!$A$1:$T$878,18,FALSE)</f>
        <v>93401: Institución de Asistencia Social</v>
      </c>
      <c r="S356" s="124" t="str">
        <f>VLOOKUP(A356,BASE.!$A$1:$T$878,19,FALSE)</f>
        <v xml:space="preserve">Se acompañan antecedentes financieros correspondientes al año 2019,  aprobados por el Subdepartamento de Supervisión Financiera Nacional. </v>
      </c>
      <c r="T356" s="182">
        <f>VLOOKUP(A356,BASE.!$A$1:$T$878,20,FALSE)</f>
        <v>37970</v>
      </c>
      <c r="U356" s="124">
        <v>6866</v>
      </c>
      <c r="V356" s="181">
        <v>48351304</v>
      </c>
      <c r="W356" s="181">
        <v>80833799</v>
      </c>
      <c r="X356" s="183">
        <v>44255</v>
      </c>
      <c r="Y356" s="166" t="s">
        <v>7879</v>
      </c>
      <c r="Z356" s="166" t="s">
        <v>7880</v>
      </c>
      <c r="AA356" s="124" t="s">
        <v>7898</v>
      </c>
    </row>
    <row r="357" spans="1:27" x14ac:dyDescent="0.2">
      <c r="A357" s="124">
        <v>6866</v>
      </c>
      <c r="B357" s="124" t="s">
        <v>8315</v>
      </c>
      <c r="C357" s="185">
        <v>719926002</v>
      </c>
      <c r="D357" s="124" t="str">
        <f>VLOOKUP(A357,BASE.!$A$1:$T$878,4,FALSE)</f>
        <v>Corporación de Derecho Privado</v>
      </c>
      <c r="E357" s="124" t="str">
        <f>VLOOKUP(A357,BASE.!$A$1:$T$878,5,FALSE)</f>
        <v>Otorgada por Decreto Supremo Nº 1429, de fecha 27 de noviembre  de 1991, del Ministerio de Justicia, publicado en el Diario Oficial el día 16 de enero de 1992.</v>
      </c>
      <c r="F357" s="124" t="str">
        <f>VLOOKUP(A357,BASE.!$A$1:$T$878,6,FALSE)</f>
        <v xml:space="preserve">CCertificado de Vigencia de Persona Jurídica sin Fines de Lucro Folio N° 500240587722, de 24 de julio de 2019, del Servicio de Registro Civil e Identificación. </v>
      </c>
      <c r="G357" s="124" t="str">
        <f>VLOOKUP(A357,BASE.!$A$1:$T$878,7,FALSE)</f>
        <v>Atender a los jóvenes en citación de riesgo social, proponiendo dar atención integral, con miras a prevenir conductas desadaptativas que los lleven a involucrase posteriormente en actos delictivos.</v>
      </c>
      <c r="H357" s="124" t="str">
        <f>VLOOKUP(A357,BASE.!$A$1:$T$878,8,FALSE)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7" s="124" t="str">
        <f>VLOOKUP(A357,BASE.!$A$1:$T$878,9,FALSE)</f>
        <v>Se elegirán cada dos años.</v>
      </c>
      <c r="J357" s="124" t="str">
        <f>VLOOKUP(A357,BASE.!$A$1:$T$878,10,FALSE)</f>
        <v>05-04-2019 al 05-04-2021</v>
      </c>
      <c r="K357" s="124" t="str">
        <f>VLOOKUP(A357,BASE.!$A$1:$T$878,11,FALSE)</f>
        <v xml:space="preserve">Presidente: Luis Antonio Ruíz Sumaret, 
Directora Ejecutiva: Yerka Aguilera Olivares, 
</v>
      </c>
      <c r="L357" s="124" t="str">
        <f>VLOOKUP(A357,BASE.!$A$1:$T$878,12,FALSE)</f>
        <v xml:space="preserve">Avenida O´Higgins N° 1271, Chillan. 
</v>
      </c>
      <c r="M357" s="124" t="str">
        <f>VLOOKUP(A357,BASE.!$A$1:$T$878,13,FALSE)</f>
        <v>XVI</v>
      </c>
      <c r="N357" s="124" t="str">
        <f>VLOOKUP(A357,BASE.!$A$1:$T$878,14,FALSE)</f>
        <v>chillán</v>
      </c>
      <c r="O357" s="124" t="str">
        <f>VLOOKUP(A357,BASE.!$A$1:$T$878,15,FALSE)</f>
        <v xml:space="preserve"> 42-2426627 y 42-2426628</v>
      </c>
      <c r="P357" s="124" t="str">
        <f>VLOOKUP(A357,BASE.!$A$1:$T$878,16,FALSE)</f>
        <v xml:space="preserve"> Correo electrónico: directorio@corporacionllequen.cl, llequencentral4@gmail.com </v>
      </c>
      <c r="Q357" s="185">
        <f>VLOOKUP(A357,BASE.!$A$1:$T$878,17,FALSE)</f>
        <v>0</v>
      </c>
      <c r="R357" s="124" t="str">
        <f>VLOOKUP(A357,BASE.!$A$1:$T$878,18,FALSE)</f>
        <v>93401: Institución de Asistencia Social</v>
      </c>
      <c r="S357" s="124" t="str">
        <f>VLOOKUP(A357,BASE.!$A$1:$T$878,19,FALSE)</f>
        <v xml:space="preserve">Se acompañan antecedentes financieros correspondientes al año 2019,  aprobados por el Subdepartamento de Supervisión Financiera Nacional. </v>
      </c>
      <c r="T357" s="182">
        <f>VLOOKUP(A357,BASE.!$A$1:$T$878,20,FALSE)</f>
        <v>37970</v>
      </c>
      <c r="U357" s="124">
        <v>6866</v>
      </c>
      <c r="V357" s="181">
        <v>22286148</v>
      </c>
      <c r="W357" s="181">
        <v>50504580</v>
      </c>
      <c r="X357" s="183">
        <v>44255</v>
      </c>
      <c r="Y357" s="166" t="s">
        <v>7879</v>
      </c>
      <c r="Z357" s="166" t="s">
        <v>7880</v>
      </c>
      <c r="AA357" s="124" t="s">
        <v>7899</v>
      </c>
    </row>
    <row r="358" spans="1:27" x14ac:dyDescent="0.2">
      <c r="A358" s="124">
        <v>6866</v>
      </c>
      <c r="B358" s="124" t="s">
        <v>8315</v>
      </c>
      <c r="C358" s="185">
        <v>719926002</v>
      </c>
      <c r="D358" s="124" t="str">
        <f>VLOOKUP(A358,BASE.!$A$1:$T$878,4,FALSE)</f>
        <v>Corporación de Derecho Privado</v>
      </c>
      <c r="E358" s="124" t="str">
        <f>VLOOKUP(A358,BASE.!$A$1:$T$878,5,FALSE)</f>
        <v>Otorgada por Decreto Supremo Nº 1429, de fecha 27 de noviembre  de 1991, del Ministerio de Justicia, publicado en el Diario Oficial el día 16 de enero de 1992.</v>
      </c>
      <c r="F358" s="124" t="str">
        <f>VLOOKUP(A358,BASE.!$A$1:$T$878,6,FALSE)</f>
        <v xml:space="preserve">CCertificado de Vigencia de Persona Jurídica sin Fines de Lucro Folio N° 500240587722, de 24 de julio de 2019, del Servicio de Registro Civil e Identificación. </v>
      </c>
      <c r="G358" s="124" t="str">
        <f>VLOOKUP(A358,BASE.!$A$1:$T$878,7,FALSE)</f>
        <v>Atender a los jóvenes en citación de riesgo social, proponiendo dar atención integral, con miras a prevenir conductas desadaptativas que los lleven a involucrase posteriormente en actos delictivos.</v>
      </c>
      <c r="H358" s="124" t="str">
        <f>VLOOKUP(A358,BASE.!$A$1:$T$878,8,FALSE)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8" s="124" t="str">
        <f>VLOOKUP(A358,BASE.!$A$1:$T$878,9,FALSE)</f>
        <v>Se elegirán cada dos años.</v>
      </c>
      <c r="J358" s="124" t="str">
        <f>VLOOKUP(A358,BASE.!$A$1:$T$878,10,FALSE)</f>
        <v>05-04-2019 al 05-04-2021</v>
      </c>
      <c r="K358" s="124" t="str">
        <f>VLOOKUP(A358,BASE.!$A$1:$T$878,11,FALSE)</f>
        <v xml:space="preserve">Presidente: Luis Antonio Ruíz Sumaret, 
Directora Ejecutiva: Yerka Aguilera Olivares, 
</v>
      </c>
      <c r="L358" s="124" t="str">
        <f>VLOOKUP(A358,BASE.!$A$1:$T$878,12,FALSE)</f>
        <v xml:space="preserve">Avenida O´Higgins N° 1271, Chillan. 
</v>
      </c>
      <c r="M358" s="124" t="str">
        <f>VLOOKUP(A358,BASE.!$A$1:$T$878,13,FALSE)</f>
        <v>XVI</v>
      </c>
      <c r="N358" s="124" t="str">
        <f>VLOOKUP(A358,BASE.!$A$1:$T$878,14,FALSE)</f>
        <v>chillán</v>
      </c>
      <c r="O358" s="124" t="str">
        <f>VLOOKUP(A358,BASE.!$A$1:$T$878,15,FALSE)</f>
        <v xml:space="preserve"> 42-2426627 y 42-2426628</v>
      </c>
      <c r="P358" s="124" t="str">
        <f>VLOOKUP(A358,BASE.!$A$1:$T$878,16,FALSE)</f>
        <v xml:space="preserve"> Correo electrónico: directorio@corporacionllequen.cl, llequencentral4@gmail.com </v>
      </c>
      <c r="Q358" s="185">
        <f>VLOOKUP(A358,BASE.!$A$1:$T$878,17,FALSE)</f>
        <v>0</v>
      </c>
      <c r="R358" s="124" t="str">
        <f>VLOOKUP(A358,BASE.!$A$1:$T$878,18,FALSE)</f>
        <v>93401: Institución de Asistencia Social</v>
      </c>
      <c r="S358" s="124" t="str">
        <f>VLOOKUP(A358,BASE.!$A$1:$T$878,19,FALSE)</f>
        <v xml:space="preserve">Se acompañan antecedentes financieros correspondientes al año 2019,  aprobados por el Subdepartamento de Supervisión Financiera Nacional. </v>
      </c>
      <c r="T358" s="182">
        <f>VLOOKUP(A358,BASE.!$A$1:$T$878,20,FALSE)</f>
        <v>37970</v>
      </c>
      <c r="U358" s="124">
        <v>6866</v>
      </c>
      <c r="V358" s="181">
        <v>12000488</v>
      </c>
      <c r="W358" s="181">
        <v>24339017</v>
      </c>
      <c r="X358" s="183">
        <v>44255</v>
      </c>
      <c r="Y358" s="166" t="s">
        <v>7879</v>
      </c>
      <c r="Z358" s="166" t="s">
        <v>7880</v>
      </c>
      <c r="AA358" s="124" t="s">
        <v>7965</v>
      </c>
    </row>
    <row r="359" spans="1:27" x14ac:dyDescent="0.2">
      <c r="A359" s="124">
        <v>6866</v>
      </c>
      <c r="B359" s="124" t="s">
        <v>8315</v>
      </c>
      <c r="C359" s="185">
        <v>719926002</v>
      </c>
      <c r="D359" s="124" t="str">
        <f>VLOOKUP(A359,BASE.!$A$1:$T$878,4,FALSE)</f>
        <v>Corporación de Derecho Privado</v>
      </c>
      <c r="E359" s="124" t="str">
        <f>VLOOKUP(A359,BASE.!$A$1:$T$878,5,FALSE)</f>
        <v>Otorgada por Decreto Supremo Nº 1429, de fecha 27 de noviembre  de 1991, del Ministerio de Justicia, publicado en el Diario Oficial el día 16 de enero de 1992.</v>
      </c>
      <c r="F359" s="124" t="str">
        <f>VLOOKUP(A359,BASE.!$A$1:$T$878,6,FALSE)</f>
        <v xml:space="preserve">CCertificado de Vigencia de Persona Jurídica sin Fines de Lucro Folio N° 500240587722, de 24 de julio de 2019, del Servicio de Registro Civil e Identificación. </v>
      </c>
      <c r="G359" s="124" t="str">
        <f>VLOOKUP(A359,BASE.!$A$1:$T$878,7,FALSE)</f>
        <v>Atender a los jóvenes en citación de riesgo social, proponiendo dar atención integral, con miras a prevenir conductas desadaptativas que los lleven a involucrase posteriormente en actos delictivos.</v>
      </c>
      <c r="H359" s="124" t="str">
        <f>VLOOKUP(A359,BASE.!$A$1:$T$878,8,FALSE)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9" s="124" t="str">
        <f>VLOOKUP(A359,BASE.!$A$1:$T$878,9,FALSE)</f>
        <v>Se elegirán cada dos años.</v>
      </c>
      <c r="J359" s="124" t="str">
        <f>VLOOKUP(A359,BASE.!$A$1:$T$878,10,FALSE)</f>
        <v>05-04-2019 al 05-04-2021</v>
      </c>
      <c r="K359" s="124" t="str">
        <f>VLOOKUP(A359,BASE.!$A$1:$T$878,11,FALSE)</f>
        <v xml:space="preserve">Presidente: Luis Antonio Ruíz Sumaret, 
Directora Ejecutiva: Yerka Aguilera Olivares, 
</v>
      </c>
      <c r="L359" s="124" t="str">
        <f>VLOOKUP(A359,BASE.!$A$1:$T$878,12,FALSE)</f>
        <v xml:space="preserve">Avenida O´Higgins N° 1271, Chillan. 
</v>
      </c>
      <c r="M359" s="124" t="str">
        <f>VLOOKUP(A359,BASE.!$A$1:$T$878,13,FALSE)</f>
        <v>XVI</v>
      </c>
      <c r="N359" s="124" t="str">
        <f>VLOOKUP(A359,BASE.!$A$1:$T$878,14,FALSE)</f>
        <v>chillán</v>
      </c>
      <c r="O359" s="124" t="str">
        <f>VLOOKUP(A359,BASE.!$A$1:$T$878,15,FALSE)</f>
        <v xml:space="preserve"> 42-2426627 y 42-2426628</v>
      </c>
      <c r="P359" s="124" t="str">
        <f>VLOOKUP(A359,BASE.!$A$1:$T$878,16,FALSE)</f>
        <v xml:space="preserve"> Correo electrónico: directorio@corporacionllequen.cl, llequencentral4@gmail.com </v>
      </c>
      <c r="Q359" s="185">
        <f>VLOOKUP(A359,BASE.!$A$1:$T$878,17,FALSE)</f>
        <v>0</v>
      </c>
      <c r="R359" s="124" t="str">
        <f>VLOOKUP(A359,BASE.!$A$1:$T$878,18,FALSE)</f>
        <v>93401: Institución de Asistencia Social</v>
      </c>
      <c r="S359" s="124" t="str">
        <f>VLOOKUP(A359,BASE.!$A$1:$T$878,19,FALSE)</f>
        <v xml:space="preserve">Se acompañan antecedentes financieros correspondientes al año 2019,  aprobados por el Subdepartamento de Supervisión Financiera Nacional. </v>
      </c>
      <c r="T359" s="182">
        <f>VLOOKUP(A359,BASE.!$A$1:$T$878,20,FALSE)</f>
        <v>37970</v>
      </c>
      <c r="U359" s="124">
        <v>6866</v>
      </c>
      <c r="V359" s="181">
        <v>19756212</v>
      </c>
      <c r="W359" s="181">
        <v>60557084</v>
      </c>
      <c r="X359" s="183">
        <v>44255</v>
      </c>
      <c r="Y359" s="166" t="s">
        <v>7879</v>
      </c>
      <c r="Z359" s="166" t="s">
        <v>7880</v>
      </c>
      <c r="AA359" s="124" t="s">
        <v>198</v>
      </c>
    </row>
    <row r="360" spans="1:27" x14ac:dyDescent="0.2">
      <c r="A360" s="124">
        <v>6866</v>
      </c>
      <c r="B360" s="124" t="s">
        <v>8315</v>
      </c>
      <c r="C360" s="185">
        <v>719926002</v>
      </c>
      <c r="D360" s="124" t="str">
        <f>VLOOKUP(A360,BASE.!$A$1:$T$878,4,FALSE)</f>
        <v>Corporación de Derecho Privado</v>
      </c>
      <c r="E360" s="124" t="str">
        <f>VLOOKUP(A360,BASE.!$A$1:$T$878,5,FALSE)</f>
        <v>Otorgada por Decreto Supremo Nº 1429, de fecha 27 de noviembre  de 1991, del Ministerio de Justicia, publicado en el Diario Oficial el día 16 de enero de 1992.</v>
      </c>
      <c r="F360" s="124" t="str">
        <f>VLOOKUP(A360,BASE.!$A$1:$T$878,6,FALSE)</f>
        <v xml:space="preserve">CCertificado de Vigencia de Persona Jurídica sin Fines de Lucro Folio N° 500240587722, de 24 de julio de 2019, del Servicio de Registro Civil e Identificación. </v>
      </c>
      <c r="G360" s="124" t="str">
        <f>VLOOKUP(A360,BASE.!$A$1:$T$878,7,FALSE)</f>
        <v>Atender a los jóvenes en citación de riesgo social, proponiendo dar atención integral, con miras a prevenir conductas desadaptativas que los lleven a involucrase posteriormente en actos delictivos.</v>
      </c>
      <c r="H360" s="124" t="str">
        <f>VLOOKUP(A360,BASE.!$A$1:$T$878,8,FALSE)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60" s="124" t="str">
        <f>VLOOKUP(A360,BASE.!$A$1:$T$878,9,FALSE)</f>
        <v>Se elegirán cada dos años.</v>
      </c>
      <c r="J360" s="124" t="str">
        <f>VLOOKUP(A360,BASE.!$A$1:$T$878,10,FALSE)</f>
        <v>05-04-2019 al 05-04-2021</v>
      </c>
      <c r="K360" s="124" t="str">
        <f>VLOOKUP(A360,BASE.!$A$1:$T$878,11,FALSE)</f>
        <v xml:space="preserve">Presidente: Luis Antonio Ruíz Sumaret, 
Directora Ejecutiva: Yerka Aguilera Olivares, 
</v>
      </c>
      <c r="L360" s="124" t="str">
        <f>VLOOKUP(A360,BASE.!$A$1:$T$878,12,FALSE)</f>
        <v xml:space="preserve">Avenida O´Higgins N° 1271, Chillan. 
</v>
      </c>
      <c r="M360" s="124" t="str">
        <f>VLOOKUP(A360,BASE.!$A$1:$T$878,13,FALSE)</f>
        <v>XVI</v>
      </c>
      <c r="N360" s="124" t="str">
        <f>VLOOKUP(A360,BASE.!$A$1:$T$878,14,FALSE)</f>
        <v>chillán</v>
      </c>
      <c r="O360" s="124" t="str">
        <f>VLOOKUP(A360,BASE.!$A$1:$T$878,15,FALSE)</f>
        <v xml:space="preserve"> 42-2426627 y 42-2426628</v>
      </c>
      <c r="P360" s="124" t="str">
        <f>VLOOKUP(A360,BASE.!$A$1:$T$878,16,FALSE)</f>
        <v xml:space="preserve"> Correo electrónico: directorio@corporacionllequen.cl, llequencentral4@gmail.com </v>
      </c>
      <c r="Q360" s="185">
        <f>VLOOKUP(A360,BASE.!$A$1:$T$878,17,FALSE)</f>
        <v>0</v>
      </c>
      <c r="R360" s="124" t="str">
        <f>VLOOKUP(A360,BASE.!$A$1:$T$878,18,FALSE)</f>
        <v>93401: Institución de Asistencia Social</v>
      </c>
      <c r="S360" s="124" t="str">
        <f>VLOOKUP(A360,BASE.!$A$1:$T$878,19,FALSE)</f>
        <v xml:space="preserve">Se acompañan antecedentes financieros correspondientes al año 2019,  aprobados por el Subdepartamento de Supervisión Financiera Nacional. </v>
      </c>
      <c r="T360" s="182">
        <f>VLOOKUP(A360,BASE.!$A$1:$T$878,20,FALSE)</f>
        <v>37970</v>
      </c>
      <c r="U360" s="124">
        <v>6866</v>
      </c>
      <c r="V360" s="181">
        <v>26832336</v>
      </c>
      <c r="W360" s="181">
        <v>54145668</v>
      </c>
      <c r="X360" s="183">
        <v>44255</v>
      </c>
      <c r="Y360" s="166" t="s">
        <v>7879</v>
      </c>
      <c r="Z360" s="166" t="s">
        <v>7880</v>
      </c>
      <c r="AA360" s="124" t="s">
        <v>7888</v>
      </c>
    </row>
    <row r="361" spans="1:27" x14ac:dyDescent="0.2">
      <c r="A361" s="124">
        <v>6871</v>
      </c>
      <c r="B361" s="124" t="s">
        <v>8316</v>
      </c>
      <c r="C361" s="185">
        <v>715787008</v>
      </c>
      <c r="D361" s="124" t="str">
        <f>VLOOKUP(A361,BASE.!$A$1:$T$878,4,FALSE)</f>
        <v>Corporación de Derecho Privado</v>
      </c>
      <c r="E361" s="124" t="str">
        <f>VLOOKUP(A361,BASE.!$A$1:$T$878,5,FALSE)</f>
        <v xml:space="preserve">Otorgado por Decreto Supremo Nº400, de fecha 19 de abril de 1983, del Ministerio de Justicia.  </v>
      </c>
      <c r="F361" s="124" t="str">
        <f>VLOOKUP(A361,BASE.!$A$1:$T$878,6,FALSE)</f>
        <v xml:space="preserve">Certificado de Vigencia de Persona Jurídica Sin Fines Lucro Folio Nº 500361215957, de fecha 15 de diciembre de 2020, del Servicio de Registro Civil e Identificación.
</v>
      </c>
      <c r="G361" s="124" t="str">
        <f>VLOOKUP(A361,BASE.!$A$1:$T$878,7,FALSE)</f>
        <v>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v>
      </c>
      <c r="H361" s="124" t="str">
        <f>VLOOKUP(A361,BASE.!$A$1:$T$878,8,FALSE)</f>
        <v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v>
      </c>
      <c r="I361" s="124" t="str">
        <f>VLOOKUP(A361,BASE.!$A$1:$T$878,9,FALSE)</f>
        <v>Cada dos años.</v>
      </c>
      <c r="J361" s="124" t="str">
        <f>VLOOKUP(A361,BASE.!$A$1:$T$878,10,FALSE)</f>
        <v>Del 30 de mayo de 2019 al 30 de mayo de 2021</v>
      </c>
      <c r="K361" s="124" t="str">
        <f>VLOOKUP(A361,BASE.!$A$1:$T$878,11,FALSE)</f>
        <v xml:space="preserve">Presidenta: 
Marcela Andrea Vidal Saldivia, </v>
      </c>
      <c r="L361" s="124" t="str">
        <f>VLOOKUP(A361,BASE.!$A$1:$T$878,12,FALSE)</f>
        <v xml:space="preserve">Gran Avenida Nº 2820, comuna de San Miguel, Región Metropolitana.
</v>
      </c>
      <c r="M361" s="124" t="str">
        <f>VLOOKUP(A361,BASE.!$A$1:$T$878,13,FALSE)</f>
        <v>XIII</v>
      </c>
      <c r="N361" s="124" t="str">
        <f>VLOOKUP(A361,BASE.!$A$1:$T$878,14,FALSE)</f>
        <v>san miguel</v>
      </c>
      <c r="O361" s="124" t="str">
        <f>VLOOKUP(A361,BASE.!$A$1:$T$878,15,FALSE)</f>
        <v>Fono fax 02-9960691-9960692.
978569114 (Marcela Vidal - presidenta)
949266772 (Pamela Godoy - vicepresidenta)</v>
      </c>
      <c r="P361" s="124" t="str">
        <f>VLOOKUP(A361,BASE.!$A$1:$T$878,16,FALSE)</f>
        <v>www.aspaut.cl - aspaut@aspaut.cl 
asociacionaspaut@gmail.com
marcela.vidals@gmail.com
pamelagodoy35@gmail.com</v>
      </c>
      <c r="Q361" s="185">
        <f>VLOOKUP(A361,BASE.!$A$1:$T$878,17,FALSE)</f>
        <v>0</v>
      </c>
      <c r="R361" s="124" t="str">
        <f>VLOOKUP(A361,BASE.!$A$1:$T$878,18,FALSE)</f>
        <v xml:space="preserve"> 93401: Institución de Asistencia Social.</v>
      </c>
      <c r="S361" s="124" t="str">
        <f>VLOOKUP(A361,BASE.!$A$1:$T$878,19,FALSE)</f>
        <v xml:space="preserve">Certificado de antecedentes financieros correspondiente al año 2019, aprobado por el  Subdepartamento de Supervisión Financiera Nacional. </v>
      </c>
      <c r="T361" s="182">
        <f>VLOOKUP(A361,BASE.!$A$1:$T$878,20,FALSE)</f>
        <v>37970</v>
      </c>
      <c r="U361" s="124">
        <v>6871</v>
      </c>
      <c r="V361" s="181">
        <v>3910273</v>
      </c>
      <c r="W361" s="181">
        <v>7825046</v>
      </c>
      <c r="X361" s="183">
        <v>44255</v>
      </c>
      <c r="Y361" s="166" t="s">
        <v>7879</v>
      </c>
      <c r="Z361" s="166" t="s">
        <v>7880</v>
      </c>
      <c r="AA361" s="124" t="s">
        <v>7889</v>
      </c>
    </row>
    <row r="362" spans="1:27" x14ac:dyDescent="0.2">
      <c r="A362" s="124">
        <v>6872</v>
      </c>
      <c r="B362" s="124" t="s">
        <v>8317</v>
      </c>
      <c r="C362" s="185">
        <v>690734001</v>
      </c>
      <c r="D362" s="124" t="str">
        <f>VLOOKUP(A362,BASE.!$A$1:$T$878,4,FALSE)</f>
        <v>Municipalidad</v>
      </c>
      <c r="E362" s="124" t="str">
        <f>VLOOKUP(A362,BASE.!$A$1:$T$878,5,FALSE)</f>
        <v>Constitución Política de la República, art. 107.</v>
      </c>
      <c r="F362" s="124" t="str">
        <f>VLOOKUP(A362,BASE.!$A$1:$T$878,6,FALSE)</f>
        <v>Indefinida.</v>
      </c>
      <c r="G362" s="124" t="str">
        <f>VLOOKUP(A362,BASE.!$A$1:$T$878,7,FALSE)</f>
        <v>Según Ley Orgánica Nº 18.695, arts. 1º al 4º.</v>
      </c>
      <c r="H362" s="124">
        <f>VLOOKUP(A362,BASE.!$A$1:$T$878,8,FALSE)</f>
        <v>0</v>
      </c>
      <c r="I362" s="124">
        <f>VLOOKUP(A362,BASE.!$A$1:$T$878,9,FALSE)</f>
        <v>0</v>
      </c>
      <c r="J362" s="124">
        <f>VLOOKUP(A362,BASE.!$A$1:$T$878,10,FALSE)</f>
        <v>0</v>
      </c>
      <c r="K362" s="124" t="str">
        <f>VLOOKUP(A362,BASE.!$A$1:$T$878,11,FALSE)</f>
        <v xml:space="preserve">Luis Omar Vera Castro    </v>
      </c>
      <c r="L362" s="124" t="str">
        <f>VLOOKUP(A362,BASE.!$A$1:$T$878,12,FALSE)</f>
        <v>Avenida Ramón Barros Luco Nº1881, Barrancas, San Antonio, Quinta Región.</v>
      </c>
      <c r="M362" s="124" t="str">
        <f>VLOOKUP(A362,BASE.!$A$1:$T$878,13,FALSE)</f>
        <v>V</v>
      </c>
      <c r="N362" s="124" t="str">
        <f>VLOOKUP(A362,BASE.!$A$1:$T$878,14,FALSE)</f>
        <v>San Antonio</v>
      </c>
      <c r="O362" s="124">
        <f>VLOOKUP(A362,BASE.!$A$1:$T$878,15,FALSE)</f>
        <v>0</v>
      </c>
      <c r="P362" s="124">
        <f>VLOOKUP(A362,BASE.!$A$1:$T$878,16,FALSE)</f>
        <v>0</v>
      </c>
      <c r="Q362" s="185">
        <f>VLOOKUP(A362,BASE.!$A$1:$T$878,17,FALSE)</f>
        <v>0</v>
      </c>
      <c r="R362" s="124">
        <f>VLOOKUP(A362,BASE.!$A$1:$T$878,18,FALSE)</f>
        <v>91001</v>
      </c>
      <c r="S362" s="124" t="str">
        <f>VLOOKUP(A362,BASE.!$A$1:$T$878,19,FALSE)</f>
        <v xml:space="preserve">No se acompañan. Aplica Informe Jurídico Nº 09, de  fecha 14 de marzo de 2011 del Departamento Jurídico y Dictamen Nº 070791, de 2009, de la Contraloría General de la República.  
.
</v>
      </c>
      <c r="T362" s="182">
        <f>VLOOKUP(A362,BASE.!$A$1:$T$878,20,FALSE)</f>
        <v>38159</v>
      </c>
      <c r="U362" s="124">
        <v>6872</v>
      </c>
      <c r="V362" s="181">
        <v>0</v>
      </c>
      <c r="W362" s="181">
        <v>186750</v>
      </c>
      <c r="X362" s="183">
        <v>44255</v>
      </c>
      <c r="Y362" s="166" t="s">
        <v>7879</v>
      </c>
      <c r="Z362" s="166" t="s">
        <v>7880</v>
      </c>
      <c r="AA362" s="124" t="s">
        <v>7933</v>
      </c>
    </row>
    <row r="363" spans="1:27" x14ac:dyDescent="0.2">
      <c r="A363" s="124">
        <v>6876</v>
      </c>
      <c r="B363" s="124" t="s">
        <v>8318</v>
      </c>
      <c r="C363" s="185">
        <v>691201007</v>
      </c>
      <c r="D363" s="124" t="str">
        <f>VLOOKUP(A363,BASE.!$A$1:$T$878,4,FALSE)</f>
        <v>Municipalidad</v>
      </c>
      <c r="E363" s="124" t="str">
        <f>VLOOKUP(A363,BASE.!$A$1:$T$878,5,FALSE)</f>
        <v>Constitución Política de la República, art. 107.</v>
      </c>
      <c r="F363" s="124" t="str">
        <f>VLOOKUP(A363,BASE.!$A$1:$T$878,6,FALSE)</f>
        <v>Indefinida.</v>
      </c>
      <c r="G363" s="124" t="str">
        <f>VLOOKUP(A363,BASE.!$A$1:$T$878,7,FALSE)</f>
        <v>Según Ley Orgánica Nº 18.695, arts. 1º al 4º.</v>
      </c>
      <c r="H363" s="124" t="str">
        <f>VLOOKUP(A363,BASE.!$A$1:$T$878,8,FALSE)</f>
        <v>no tiene</v>
      </c>
      <c r="I363" s="124">
        <f>VLOOKUP(A363,BASE.!$A$1:$T$878,9,FALSE)</f>
        <v>0</v>
      </c>
      <c r="J363" s="124">
        <f>VLOOKUP(A363,BASE.!$A$1:$T$878,10,FALSE)</f>
        <v>0</v>
      </c>
      <c r="K363" s="124" t="str">
        <f>VLOOKUP(A363,BASE.!$A$1:$T$878,11,FALSE)</f>
        <v xml:space="preserve">Carlos Moisés Valenzuela Gajardo, </v>
      </c>
      <c r="L363" s="124" t="str">
        <f>VLOOKUP(A363,BASE.!$A$1:$T$878,12,FALSE)</f>
        <v>Portales Nº450, Constitución, Séptima Región.</v>
      </c>
      <c r="M363" s="124" t="str">
        <f>VLOOKUP(A363,BASE.!$A$1:$T$878,13,FALSE)</f>
        <v>VII</v>
      </c>
      <c r="N363" s="124" t="str">
        <f>VLOOKUP(A363,BASE.!$A$1:$T$878,14,FALSE)</f>
        <v>Constitución</v>
      </c>
      <c r="O363" s="124">
        <f>VLOOKUP(A363,BASE.!$A$1:$T$878,15,FALSE)</f>
        <v>0</v>
      </c>
      <c r="P363" s="124">
        <f>VLOOKUP(A363,BASE.!$A$1:$T$878,16,FALSE)</f>
        <v>0</v>
      </c>
      <c r="Q363" s="185">
        <f>VLOOKUP(A363,BASE.!$A$1:$T$878,17,FALSE)</f>
        <v>0</v>
      </c>
      <c r="R363" s="124">
        <f>VLOOKUP(A363,BASE.!$A$1:$T$878,18,FALSE)</f>
        <v>91001</v>
      </c>
      <c r="S363" s="124" t="str">
        <f>VLOOKUP(A363,BASE.!$A$1:$T$878,19,FALSE)</f>
        <v xml:space="preserve">Se acompaña certificado financiero correspondiente al año 2013, aprobado por el departamento de administración y finanzas. 
</v>
      </c>
      <c r="T363" s="182">
        <f>VLOOKUP(A363,BASE.!$A$1:$T$878,20,FALSE)</f>
        <v>37970</v>
      </c>
      <c r="U363" s="124">
        <v>6876</v>
      </c>
      <c r="V363" s="181">
        <v>6439140</v>
      </c>
      <c r="W363" s="181">
        <v>6625890</v>
      </c>
      <c r="X363" s="183">
        <v>44255</v>
      </c>
      <c r="Y363" s="166" t="s">
        <v>7879</v>
      </c>
      <c r="Z363" s="166" t="s">
        <v>7880</v>
      </c>
      <c r="AA363" s="124" t="s">
        <v>7891</v>
      </c>
    </row>
    <row r="364" spans="1:27" x14ac:dyDescent="0.2">
      <c r="A364" s="124">
        <v>6880</v>
      </c>
      <c r="B364" s="124" t="s">
        <v>8319</v>
      </c>
      <c r="C364" s="185">
        <v>705528004</v>
      </c>
      <c r="D364" s="124" t="str">
        <f>VLOOKUP(A364,BASE.!$A$1:$T$878,4,FALSE)</f>
        <v>Fundación de Derecho Privado.</v>
      </c>
      <c r="E364" s="124" t="str">
        <f>VLOOKUP(A364,BASE.!$A$1:$T$878,5,FALSE)</f>
        <v xml:space="preserve">Otorgada por Decreto Supremo Nº 668, de 03  de mayo de 1979, del Ministerio de Justicia. </v>
      </c>
      <c r="F364" s="124" t="str">
        <f>VLOOKUP(A364,BASE.!$A$1:$T$878,6,FALSE)</f>
        <v>Certificado de Vigencia Folio Nº 500350553418, de 15 de octubre de 2020, otorgado por el Servicio de Registro Civil e Identificación.</v>
      </c>
      <c r="G364" s="124" t="str">
        <f>VLOOKUP(A364,BASE.!$A$1:$T$878,7,FALSE)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4" s="124" t="str">
        <f>VLOOKUP(A364,BASE.!$A$1:$T$878,8,FALSE)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4" s="124" t="str">
        <f>VLOOKUP(A364,BASE.!$A$1:$T$878,9,FALSE)</f>
        <v>Tres  años</v>
      </c>
      <c r="J364" s="124" t="str">
        <f>VLOOKUP(A364,BASE.!$A$1:$T$878,10,FALSE)</f>
        <v>Del 6 de julio de 2018 al 6 de julio de 2021.
Según consta en Certificado de vigencia de directorio de persona jurídica sin fines de lucro, folio N° 500350553467, de 15 de octubre de 2020, emitido por el Servicio de Registro Civil e Identificación.</v>
      </c>
      <c r="K364" s="124" t="str">
        <f>VLOOKUP(A364,BASE.!$A$1:$T$878,11,FALSE)</f>
        <v xml:space="preserve">Gerente: Jorge Miguel Brito Obreque, 
</v>
      </c>
      <c r="L364" s="124" t="str">
        <f>VLOOKUP(A364,BASE.!$A$1:$T$878,12,FALSE)</f>
        <v xml:space="preserve">1 norte n° 550, 4to piso, Talca, Región del Maule
</v>
      </c>
      <c r="M364" s="124" t="str">
        <f>VLOOKUP(A364,BASE.!$A$1:$T$878,13,FALSE)</f>
        <v>VII</v>
      </c>
      <c r="N364" s="124" t="str">
        <f>VLOOKUP(A364,BASE.!$A$1:$T$878,14,FALSE)</f>
        <v>Talca</v>
      </c>
      <c r="O364" s="124" t="str">
        <f>VLOOKUP(A364,BASE.!$A$1:$T$878,15,FALSE)</f>
        <v>Fonos: 71-2231052 71-2210857
71-2231065</v>
      </c>
      <c r="P364" s="124" t="str">
        <f>VLOOKUP(A364,BASE.!$A$1:$T$878,16,FALSE)</f>
        <v>dirección@crate.cl</v>
      </c>
      <c r="Q364" s="185">
        <f>VLOOKUP(A364,BASE.!$A$1:$T$878,17,FALSE)</f>
        <v>0</v>
      </c>
      <c r="R364" s="124">
        <f>VLOOKUP(A364,BASE.!$A$1:$T$878,18,FALSE)</f>
        <v>93401</v>
      </c>
      <c r="S364" s="124" t="str">
        <f>VLOOKUP(A364,BASE.!$A$1:$T$878,19,FALSE)</f>
        <v>Se acompaña Certificado de la Institución, correspondiente a antecedentes financieros del año 2019, raprobados por  USUFI</v>
      </c>
      <c r="T364" s="182">
        <f>VLOOKUP(A364,BASE.!$A$1:$T$878,20,FALSE)</f>
        <v>37970</v>
      </c>
      <c r="U364" s="124">
        <v>6880</v>
      </c>
      <c r="V364" s="181">
        <v>24929040</v>
      </c>
      <c r="W364" s="181">
        <v>69954748</v>
      </c>
      <c r="X364" s="183">
        <v>44255</v>
      </c>
      <c r="Y364" s="166" t="s">
        <v>7879</v>
      </c>
      <c r="Z364" s="166" t="s">
        <v>7880</v>
      </c>
      <c r="AA364" s="124" t="s">
        <v>7914</v>
      </c>
    </row>
    <row r="365" spans="1:27" x14ac:dyDescent="0.2">
      <c r="A365" s="124">
        <v>6880</v>
      </c>
      <c r="B365" s="124" t="s">
        <v>8319</v>
      </c>
      <c r="C365" s="185">
        <v>705528004</v>
      </c>
      <c r="D365" s="124" t="str">
        <f>VLOOKUP(A365,BASE.!$A$1:$T$878,4,FALSE)</f>
        <v>Fundación de Derecho Privado.</v>
      </c>
      <c r="E365" s="124" t="str">
        <f>VLOOKUP(A365,BASE.!$A$1:$T$878,5,FALSE)</f>
        <v xml:space="preserve">Otorgada por Decreto Supremo Nº 668, de 03  de mayo de 1979, del Ministerio de Justicia. </v>
      </c>
      <c r="F365" s="124" t="str">
        <f>VLOOKUP(A365,BASE.!$A$1:$T$878,6,FALSE)</f>
        <v>Certificado de Vigencia Folio Nº 500350553418, de 15 de octubre de 2020, otorgado por el Servicio de Registro Civil e Identificación.</v>
      </c>
      <c r="G365" s="124" t="str">
        <f>VLOOKUP(A365,BASE.!$A$1:$T$878,7,FALSE)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5" s="124" t="str">
        <f>VLOOKUP(A365,BASE.!$A$1:$T$878,8,FALSE)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5" s="124" t="str">
        <f>VLOOKUP(A365,BASE.!$A$1:$T$878,9,FALSE)</f>
        <v>Tres  años</v>
      </c>
      <c r="J365" s="124" t="str">
        <f>VLOOKUP(A365,BASE.!$A$1:$T$878,10,FALSE)</f>
        <v>Del 6 de julio de 2018 al 6 de julio de 2021.
Según consta en Certificado de vigencia de directorio de persona jurídica sin fines de lucro, folio N° 500350553467, de 15 de octubre de 2020, emitido por el Servicio de Registro Civil e Identificación.</v>
      </c>
      <c r="K365" s="124" t="str">
        <f>VLOOKUP(A365,BASE.!$A$1:$T$878,11,FALSE)</f>
        <v xml:space="preserve">Gerente: Jorge Miguel Brito Obreque, 
</v>
      </c>
      <c r="L365" s="124" t="str">
        <f>VLOOKUP(A365,BASE.!$A$1:$T$878,12,FALSE)</f>
        <v xml:space="preserve">1 norte n° 550, 4to piso, Talca, Región del Maule
</v>
      </c>
      <c r="M365" s="124" t="str">
        <f>VLOOKUP(A365,BASE.!$A$1:$T$878,13,FALSE)</f>
        <v>VII</v>
      </c>
      <c r="N365" s="124" t="str">
        <f>VLOOKUP(A365,BASE.!$A$1:$T$878,14,FALSE)</f>
        <v>Talca</v>
      </c>
      <c r="O365" s="124" t="str">
        <f>VLOOKUP(A365,BASE.!$A$1:$T$878,15,FALSE)</f>
        <v>Fonos: 71-2231052 71-2210857
71-2231065</v>
      </c>
      <c r="P365" s="124" t="str">
        <f>VLOOKUP(A365,BASE.!$A$1:$T$878,16,FALSE)</f>
        <v>dirección@crate.cl</v>
      </c>
      <c r="Q365" s="185">
        <f>VLOOKUP(A365,BASE.!$A$1:$T$878,17,FALSE)</f>
        <v>0</v>
      </c>
      <c r="R365" s="124">
        <f>VLOOKUP(A365,BASE.!$A$1:$T$878,18,FALSE)</f>
        <v>93401</v>
      </c>
      <c r="S365" s="124" t="str">
        <f>VLOOKUP(A365,BASE.!$A$1:$T$878,19,FALSE)</f>
        <v>Se acompaña Certificado de la Institución, correspondiente a antecedentes financieros del año 2019, raprobados por  USUFI</v>
      </c>
      <c r="T365" s="182">
        <f>VLOOKUP(A365,BASE.!$A$1:$T$878,20,FALSE)</f>
        <v>37970</v>
      </c>
      <c r="U365" s="124">
        <v>6880</v>
      </c>
      <c r="V365" s="181">
        <v>47015204</v>
      </c>
      <c r="W365" s="181">
        <v>142690308</v>
      </c>
      <c r="X365" s="183">
        <v>44255</v>
      </c>
      <c r="Y365" s="166" t="s">
        <v>7879</v>
      </c>
      <c r="Z365" s="166" t="s">
        <v>7880</v>
      </c>
      <c r="AA365" s="124" t="s">
        <v>7993</v>
      </c>
    </row>
    <row r="366" spans="1:27" x14ac:dyDescent="0.2">
      <c r="A366" s="124">
        <v>6880</v>
      </c>
      <c r="B366" s="124" t="s">
        <v>8319</v>
      </c>
      <c r="C366" s="185">
        <v>705528004</v>
      </c>
      <c r="D366" s="124" t="str">
        <f>VLOOKUP(A366,BASE.!$A$1:$T$878,4,FALSE)</f>
        <v>Fundación de Derecho Privado.</v>
      </c>
      <c r="E366" s="124" t="str">
        <f>VLOOKUP(A366,BASE.!$A$1:$T$878,5,FALSE)</f>
        <v xml:space="preserve">Otorgada por Decreto Supremo Nº 668, de 03  de mayo de 1979, del Ministerio de Justicia. </v>
      </c>
      <c r="F366" s="124" t="str">
        <f>VLOOKUP(A366,BASE.!$A$1:$T$878,6,FALSE)</f>
        <v>Certificado de Vigencia Folio Nº 500350553418, de 15 de octubre de 2020, otorgado por el Servicio de Registro Civil e Identificación.</v>
      </c>
      <c r="G366" s="124" t="str">
        <f>VLOOKUP(A366,BASE.!$A$1:$T$878,7,FALSE)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6" s="124" t="str">
        <f>VLOOKUP(A366,BASE.!$A$1:$T$878,8,FALSE)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6" s="124" t="str">
        <f>VLOOKUP(A366,BASE.!$A$1:$T$878,9,FALSE)</f>
        <v>Tres  años</v>
      </c>
      <c r="J366" s="124" t="str">
        <f>VLOOKUP(A366,BASE.!$A$1:$T$878,10,FALSE)</f>
        <v>Del 6 de julio de 2018 al 6 de julio de 2021.
Según consta en Certificado de vigencia de directorio de persona jurídica sin fines de lucro, folio N° 500350553467, de 15 de octubre de 2020, emitido por el Servicio de Registro Civil e Identificación.</v>
      </c>
      <c r="K366" s="124" t="str">
        <f>VLOOKUP(A366,BASE.!$A$1:$T$878,11,FALSE)</f>
        <v xml:space="preserve">Gerente: Jorge Miguel Brito Obreque, 
</v>
      </c>
      <c r="L366" s="124" t="str">
        <f>VLOOKUP(A366,BASE.!$A$1:$T$878,12,FALSE)</f>
        <v xml:space="preserve">1 norte n° 550, 4to piso, Talca, Región del Maule
</v>
      </c>
      <c r="M366" s="124" t="str">
        <f>VLOOKUP(A366,BASE.!$A$1:$T$878,13,FALSE)</f>
        <v>VII</v>
      </c>
      <c r="N366" s="124" t="str">
        <f>VLOOKUP(A366,BASE.!$A$1:$T$878,14,FALSE)</f>
        <v>Talca</v>
      </c>
      <c r="O366" s="124" t="str">
        <f>VLOOKUP(A366,BASE.!$A$1:$T$878,15,FALSE)</f>
        <v>Fonos: 71-2231052 71-2210857
71-2231065</v>
      </c>
      <c r="P366" s="124" t="str">
        <f>VLOOKUP(A366,BASE.!$A$1:$T$878,16,FALSE)</f>
        <v>dirección@crate.cl</v>
      </c>
      <c r="Q366" s="185">
        <f>VLOOKUP(A366,BASE.!$A$1:$T$878,17,FALSE)</f>
        <v>0</v>
      </c>
      <c r="R366" s="124">
        <f>VLOOKUP(A366,BASE.!$A$1:$T$878,18,FALSE)</f>
        <v>93401</v>
      </c>
      <c r="S366" s="124" t="str">
        <f>VLOOKUP(A366,BASE.!$A$1:$T$878,19,FALSE)</f>
        <v>Se acompaña Certificado de la Institución, correspondiente a antecedentes financieros del año 2019, raprobados por  USUFI</v>
      </c>
      <c r="T366" s="182">
        <f>VLOOKUP(A366,BASE.!$A$1:$T$878,20,FALSE)</f>
        <v>37970</v>
      </c>
      <c r="U366" s="124">
        <v>6880</v>
      </c>
      <c r="V366" s="181">
        <v>0</v>
      </c>
      <c r="W366" s="181">
        <v>0</v>
      </c>
      <c r="X366" s="183">
        <v>44255</v>
      </c>
      <c r="Y366" s="166" t="s">
        <v>7879</v>
      </c>
      <c r="Z366" s="166" t="s">
        <v>7880</v>
      </c>
      <c r="AA366" s="124" t="s">
        <v>7894</v>
      </c>
    </row>
    <row r="367" spans="1:27" x14ac:dyDescent="0.2">
      <c r="A367" s="124">
        <v>6880</v>
      </c>
      <c r="B367" s="124" t="s">
        <v>8319</v>
      </c>
      <c r="C367" s="185">
        <v>705528004</v>
      </c>
      <c r="D367" s="124" t="str">
        <f>VLOOKUP(A367,BASE.!$A$1:$T$878,4,FALSE)</f>
        <v>Fundación de Derecho Privado.</v>
      </c>
      <c r="E367" s="124" t="str">
        <f>VLOOKUP(A367,BASE.!$A$1:$T$878,5,FALSE)</f>
        <v xml:space="preserve">Otorgada por Decreto Supremo Nº 668, de 03  de mayo de 1979, del Ministerio de Justicia. </v>
      </c>
      <c r="F367" s="124" t="str">
        <f>VLOOKUP(A367,BASE.!$A$1:$T$878,6,FALSE)</f>
        <v>Certificado de Vigencia Folio Nº 500350553418, de 15 de octubre de 2020, otorgado por el Servicio de Registro Civil e Identificación.</v>
      </c>
      <c r="G367" s="124" t="str">
        <f>VLOOKUP(A367,BASE.!$A$1:$T$878,7,FALSE)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7" s="124" t="str">
        <f>VLOOKUP(A367,BASE.!$A$1:$T$878,8,FALSE)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7" s="124" t="str">
        <f>VLOOKUP(A367,BASE.!$A$1:$T$878,9,FALSE)</f>
        <v>Tres  años</v>
      </c>
      <c r="J367" s="124" t="str">
        <f>VLOOKUP(A367,BASE.!$A$1:$T$878,10,FALSE)</f>
        <v>Del 6 de julio de 2018 al 6 de julio de 2021.
Según consta en Certificado de vigencia de directorio de persona jurídica sin fines de lucro, folio N° 500350553467, de 15 de octubre de 2020, emitido por el Servicio de Registro Civil e Identificación.</v>
      </c>
      <c r="K367" s="124" t="str">
        <f>VLOOKUP(A367,BASE.!$A$1:$T$878,11,FALSE)</f>
        <v xml:space="preserve">Gerente: Jorge Miguel Brito Obreque, 
</v>
      </c>
      <c r="L367" s="124" t="str">
        <f>VLOOKUP(A367,BASE.!$A$1:$T$878,12,FALSE)</f>
        <v xml:space="preserve">1 norte n° 550, 4to piso, Talca, Región del Maule
</v>
      </c>
      <c r="M367" s="124" t="str">
        <f>VLOOKUP(A367,BASE.!$A$1:$T$878,13,FALSE)</f>
        <v>VII</v>
      </c>
      <c r="N367" s="124" t="str">
        <f>VLOOKUP(A367,BASE.!$A$1:$T$878,14,FALSE)</f>
        <v>Talca</v>
      </c>
      <c r="O367" s="124" t="str">
        <f>VLOOKUP(A367,BASE.!$A$1:$T$878,15,FALSE)</f>
        <v>Fonos: 71-2231052 71-2210857
71-2231065</v>
      </c>
      <c r="P367" s="124" t="str">
        <f>VLOOKUP(A367,BASE.!$A$1:$T$878,16,FALSE)</f>
        <v>dirección@crate.cl</v>
      </c>
      <c r="Q367" s="185">
        <f>VLOOKUP(A367,BASE.!$A$1:$T$878,17,FALSE)</f>
        <v>0</v>
      </c>
      <c r="R367" s="124">
        <f>VLOOKUP(A367,BASE.!$A$1:$T$878,18,FALSE)</f>
        <v>93401</v>
      </c>
      <c r="S367" s="124" t="str">
        <f>VLOOKUP(A367,BASE.!$A$1:$T$878,19,FALSE)</f>
        <v>Se acompaña Certificado de la Institución, correspondiente a antecedentes financieros del año 2019, raprobados por  USUFI</v>
      </c>
      <c r="T367" s="182">
        <f>VLOOKUP(A367,BASE.!$A$1:$T$878,20,FALSE)</f>
        <v>37970</v>
      </c>
      <c r="U367" s="124">
        <v>6880</v>
      </c>
      <c r="V367" s="181">
        <v>48876234</v>
      </c>
      <c r="W367" s="181">
        <v>113007939</v>
      </c>
      <c r="X367" s="183">
        <v>44255</v>
      </c>
      <c r="Y367" s="166" t="s">
        <v>7879</v>
      </c>
      <c r="Z367" s="166" t="s">
        <v>7880</v>
      </c>
      <c r="AA367" s="124" t="s">
        <v>8023</v>
      </c>
    </row>
    <row r="368" spans="1:27" x14ac:dyDescent="0.2">
      <c r="A368" s="124">
        <v>6880</v>
      </c>
      <c r="B368" s="124" t="s">
        <v>8319</v>
      </c>
      <c r="C368" s="185">
        <v>705528004</v>
      </c>
      <c r="D368" s="124" t="str">
        <f>VLOOKUP(A368,BASE.!$A$1:$T$878,4,FALSE)</f>
        <v>Fundación de Derecho Privado.</v>
      </c>
      <c r="E368" s="124" t="str">
        <f>VLOOKUP(A368,BASE.!$A$1:$T$878,5,FALSE)</f>
        <v xml:space="preserve">Otorgada por Decreto Supremo Nº 668, de 03  de mayo de 1979, del Ministerio de Justicia. </v>
      </c>
      <c r="F368" s="124" t="str">
        <f>VLOOKUP(A368,BASE.!$A$1:$T$878,6,FALSE)</f>
        <v>Certificado de Vigencia Folio Nº 500350553418, de 15 de octubre de 2020, otorgado por el Servicio de Registro Civil e Identificación.</v>
      </c>
      <c r="G368" s="124" t="str">
        <f>VLOOKUP(A368,BASE.!$A$1:$T$878,7,FALSE)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8" s="124" t="str">
        <f>VLOOKUP(A368,BASE.!$A$1:$T$878,8,FALSE)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8" s="124" t="str">
        <f>VLOOKUP(A368,BASE.!$A$1:$T$878,9,FALSE)</f>
        <v>Tres  años</v>
      </c>
      <c r="J368" s="124" t="str">
        <f>VLOOKUP(A368,BASE.!$A$1:$T$878,10,FALSE)</f>
        <v>Del 6 de julio de 2018 al 6 de julio de 2021.
Según consta en Certificado de vigencia de directorio de persona jurídica sin fines de lucro, folio N° 500350553467, de 15 de octubre de 2020, emitido por el Servicio de Registro Civil e Identificación.</v>
      </c>
      <c r="K368" s="124" t="str">
        <f>VLOOKUP(A368,BASE.!$A$1:$T$878,11,FALSE)</f>
        <v xml:space="preserve">Gerente: Jorge Miguel Brito Obreque, 
</v>
      </c>
      <c r="L368" s="124" t="str">
        <f>VLOOKUP(A368,BASE.!$A$1:$T$878,12,FALSE)</f>
        <v xml:space="preserve">1 norte n° 550, 4to piso, Talca, Región del Maule
</v>
      </c>
      <c r="M368" s="124" t="str">
        <f>VLOOKUP(A368,BASE.!$A$1:$T$878,13,FALSE)</f>
        <v>VII</v>
      </c>
      <c r="N368" s="124" t="str">
        <f>VLOOKUP(A368,BASE.!$A$1:$T$878,14,FALSE)</f>
        <v>Talca</v>
      </c>
      <c r="O368" s="124" t="str">
        <f>VLOOKUP(A368,BASE.!$A$1:$T$878,15,FALSE)</f>
        <v>Fonos: 71-2231052 71-2210857
71-2231065</v>
      </c>
      <c r="P368" s="124" t="str">
        <f>VLOOKUP(A368,BASE.!$A$1:$T$878,16,FALSE)</f>
        <v>dirección@crate.cl</v>
      </c>
      <c r="Q368" s="185">
        <f>VLOOKUP(A368,BASE.!$A$1:$T$878,17,FALSE)</f>
        <v>0</v>
      </c>
      <c r="R368" s="124">
        <f>VLOOKUP(A368,BASE.!$A$1:$T$878,18,FALSE)</f>
        <v>93401</v>
      </c>
      <c r="S368" s="124" t="str">
        <f>VLOOKUP(A368,BASE.!$A$1:$T$878,19,FALSE)</f>
        <v>Se acompaña Certificado de la Institución, correspondiente a antecedentes financieros del año 2019, raprobados por  USUFI</v>
      </c>
      <c r="T368" s="182">
        <f>VLOOKUP(A368,BASE.!$A$1:$T$878,20,FALSE)</f>
        <v>37970</v>
      </c>
      <c r="U368" s="124">
        <v>6880</v>
      </c>
      <c r="V368" s="181">
        <v>12024900</v>
      </c>
      <c r="W368" s="181">
        <v>42327648</v>
      </c>
      <c r="X368" s="183">
        <v>44255</v>
      </c>
      <c r="Y368" s="166" t="s">
        <v>7879</v>
      </c>
      <c r="Z368" s="166" t="s">
        <v>7880</v>
      </c>
      <c r="AA368" s="124" t="s">
        <v>7999</v>
      </c>
    </row>
    <row r="369" spans="1:27" x14ac:dyDescent="0.2">
      <c r="A369" s="124">
        <v>6880</v>
      </c>
      <c r="B369" s="124" t="s">
        <v>8319</v>
      </c>
      <c r="C369" s="185">
        <v>705528004</v>
      </c>
      <c r="D369" s="124" t="str">
        <f>VLOOKUP(A369,BASE.!$A$1:$T$878,4,FALSE)</f>
        <v>Fundación de Derecho Privado.</v>
      </c>
      <c r="E369" s="124" t="str">
        <f>VLOOKUP(A369,BASE.!$A$1:$T$878,5,FALSE)</f>
        <v xml:space="preserve">Otorgada por Decreto Supremo Nº 668, de 03  de mayo de 1979, del Ministerio de Justicia. </v>
      </c>
      <c r="F369" s="124" t="str">
        <f>VLOOKUP(A369,BASE.!$A$1:$T$878,6,FALSE)</f>
        <v>Certificado de Vigencia Folio Nº 500350553418, de 15 de octubre de 2020, otorgado por el Servicio de Registro Civil e Identificación.</v>
      </c>
      <c r="G369" s="124" t="str">
        <f>VLOOKUP(A369,BASE.!$A$1:$T$878,7,FALSE)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9" s="124" t="str">
        <f>VLOOKUP(A369,BASE.!$A$1:$T$878,8,FALSE)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9" s="124" t="str">
        <f>VLOOKUP(A369,BASE.!$A$1:$T$878,9,FALSE)</f>
        <v>Tres  años</v>
      </c>
      <c r="J369" s="124" t="str">
        <f>VLOOKUP(A369,BASE.!$A$1:$T$878,10,FALSE)</f>
        <v>Del 6 de julio de 2018 al 6 de julio de 2021.
Según consta en Certificado de vigencia de directorio de persona jurídica sin fines de lucro, folio N° 500350553467, de 15 de octubre de 2020, emitido por el Servicio de Registro Civil e Identificación.</v>
      </c>
      <c r="K369" s="124" t="str">
        <f>VLOOKUP(A369,BASE.!$A$1:$T$878,11,FALSE)</f>
        <v xml:space="preserve">Gerente: Jorge Miguel Brito Obreque, 
</v>
      </c>
      <c r="L369" s="124" t="str">
        <f>VLOOKUP(A369,BASE.!$A$1:$T$878,12,FALSE)</f>
        <v xml:space="preserve">1 norte n° 550, 4to piso, Talca, Región del Maule
</v>
      </c>
      <c r="M369" s="124" t="str">
        <f>VLOOKUP(A369,BASE.!$A$1:$T$878,13,FALSE)</f>
        <v>VII</v>
      </c>
      <c r="N369" s="124" t="str">
        <f>VLOOKUP(A369,BASE.!$A$1:$T$878,14,FALSE)</f>
        <v>Talca</v>
      </c>
      <c r="O369" s="124" t="str">
        <f>VLOOKUP(A369,BASE.!$A$1:$T$878,15,FALSE)</f>
        <v>Fonos: 71-2231052 71-2210857
71-2231065</v>
      </c>
      <c r="P369" s="124" t="str">
        <f>VLOOKUP(A369,BASE.!$A$1:$T$878,16,FALSE)</f>
        <v>dirección@crate.cl</v>
      </c>
      <c r="Q369" s="185">
        <f>VLOOKUP(A369,BASE.!$A$1:$T$878,17,FALSE)</f>
        <v>0</v>
      </c>
      <c r="R369" s="124">
        <f>VLOOKUP(A369,BASE.!$A$1:$T$878,18,FALSE)</f>
        <v>93401</v>
      </c>
      <c r="S369" s="124" t="str">
        <f>VLOOKUP(A369,BASE.!$A$1:$T$878,19,FALSE)</f>
        <v>Se acompaña Certificado de la Institución, correspondiente a antecedentes financieros del año 2019, raprobados por  USUFI</v>
      </c>
      <c r="T369" s="182">
        <f>VLOOKUP(A369,BASE.!$A$1:$T$878,20,FALSE)</f>
        <v>37970</v>
      </c>
      <c r="U369" s="124">
        <v>6880</v>
      </c>
      <c r="V369" s="181">
        <v>42741408</v>
      </c>
      <c r="W369" s="181">
        <v>117456120</v>
      </c>
      <c r="X369" s="183">
        <v>44255</v>
      </c>
      <c r="Y369" s="166" t="s">
        <v>7879</v>
      </c>
      <c r="Z369" s="166" t="s">
        <v>7880</v>
      </c>
      <c r="AA369" s="124" t="s">
        <v>7899</v>
      </c>
    </row>
    <row r="370" spans="1:27" x14ac:dyDescent="0.2">
      <c r="A370" s="124">
        <v>6885</v>
      </c>
      <c r="B370" s="124" t="s">
        <v>8621</v>
      </c>
      <c r="C370" s="185">
        <v>715814005</v>
      </c>
      <c r="D370" s="124" t="str">
        <f>VLOOKUP(A370,BASE.!$A$1:$T$878,4,FALSE)</f>
        <v>Fundación de Derecho Privado.</v>
      </c>
      <c r="E370" s="124" t="str">
        <f>VLOOKUP(A370,BASE.!$A$1:$T$878,5,FALSE)</f>
        <v xml:space="preserve">Decreto Supremo Nº 166, de 06 de febrero de 1989, del Ministerio de Justicia. </v>
      </c>
      <c r="F370" s="124" t="str">
        <f>VLOOKUP(A370,BASE.!$A$1:$T$878,6,FALSE)</f>
        <v>Certificado de Vigencia Folio Nº 500183010168, de 17 de mayo de 2018, del Servicio de Registro Civil e Identificación.</v>
      </c>
      <c r="G370" s="124" t="str">
        <f>VLOOKUP(A370,BASE.!$A$1:$T$878,7,FALSE)</f>
        <v xml:space="preserve">Crear, mantener o subvencionar establecimientos de educación escolar, básica, media superior, técnica o especial.
</v>
      </c>
      <c r="H370" s="124" t="str">
        <f>VLOOKUP(A370,BASE.!$A$1:$T$878,8,FALSE)</f>
        <v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v>
      </c>
      <c r="I370" s="124" t="str">
        <f>VLOOKUP(A370,BASE.!$A$1:$T$878,9,FALSE)</f>
        <v>Tres años.</v>
      </c>
      <c r="J370" s="124" t="str">
        <f>VLOOKUP(A370,BASE.!$A$1:$T$878,10,FALSE)</f>
        <v>15 de diciembre de 2016 al 15 de diciembre 2019.</v>
      </c>
      <c r="K370" s="124" t="str">
        <f>VLOOKUP(A370,BASE.!$A$1:$T$878,11,FALSE)</f>
        <v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v>
      </c>
      <c r="L370" s="124" t="str">
        <f>VLOOKUP(A370,BASE.!$A$1:$T$878,12,FALSE)</f>
        <v xml:space="preserve">Concha y Toro N° 11, comuna de Santiago, Región Metropolitana
</v>
      </c>
      <c r="M370" s="124" t="str">
        <f>VLOOKUP(A370,BASE.!$A$1:$T$878,13,FALSE)</f>
        <v>XIII</v>
      </c>
      <c r="N370" s="124" t="str">
        <f>VLOOKUP(A370,BASE.!$A$1:$T$878,14,FALSE)</f>
        <v>Santiago</v>
      </c>
      <c r="O370" s="124" t="str">
        <f>VLOOKUP(A370,BASE.!$A$1:$T$878,15,FALSE)</f>
        <v>Fono: 6719790</v>
      </c>
      <c r="P370" s="124" t="str">
        <f>VLOOKUP(A370,BASE.!$A$1:$T$878,16,FALSE)</f>
        <v xml:space="preserve">rodelillo@entelchile.net
</v>
      </c>
      <c r="Q370" s="185">
        <f>VLOOKUP(A370,BASE.!$A$1:$T$878,17,FALSE)</f>
        <v>0</v>
      </c>
      <c r="R370" s="124">
        <f>VLOOKUP(A370,BASE.!$A$1:$T$878,18,FALSE)</f>
        <v>93401</v>
      </c>
      <c r="S370" s="124" t="str">
        <f>VLOOKUP(A370,BASE.!$A$1:$T$878,19,FALSE)</f>
        <v xml:space="preserve">Se acompaña Certificado del año 2017, aprobado por el Subdepartamento de Supervisión Financiera Nacional.
</v>
      </c>
      <c r="T370" s="182">
        <f>VLOOKUP(A370,BASE.!$A$1:$T$878,20,FALSE)</f>
        <v>37970</v>
      </c>
      <c r="U370" s="124">
        <v>6885</v>
      </c>
      <c r="V370" s="181">
        <v>0</v>
      </c>
      <c r="W370" s="181">
        <v>0</v>
      </c>
      <c r="X370" s="183">
        <v>44255</v>
      </c>
      <c r="Y370" s="166" t="s">
        <v>7879</v>
      </c>
      <c r="Z370" s="166" t="s">
        <v>7880</v>
      </c>
      <c r="AA370" s="124" t="s">
        <v>7926</v>
      </c>
    </row>
    <row r="371" spans="1:27" x14ac:dyDescent="0.2">
      <c r="A371" s="124">
        <v>6885</v>
      </c>
      <c r="B371" s="124" t="s">
        <v>8621</v>
      </c>
      <c r="C371" s="185">
        <v>715814005</v>
      </c>
      <c r="D371" s="124" t="str">
        <f>VLOOKUP(A371,BASE.!$A$1:$T$878,4,FALSE)</f>
        <v>Fundación de Derecho Privado.</v>
      </c>
      <c r="E371" s="124" t="str">
        <f>VLOOKUP(A371,BASE.!$A$1:$T$878,5,FALSE)</f>
        <v xml:space="preserve">Decreto Supremo Nº 166, de 06 de febrero de 1989, del Ministerio de Justicia. </v>
      </c>
      <c r="F371" s="124" t="str">
        <f>VLOOKUP(A371,BASE.!$A$1:$T$878,6,FALSE)</f>
        <v>Certificado de Vigencia Folio Nº 500183010168, de 17 de mayo de 2018, del Servicio de Registro Civil e Identificación.</v>
      </c>
      <c r="G371" s="124" t="str">
        <f>VLOOKUP(A371,BASE.!$A$1:$T$878,7,FALSE)</f>
        <v xml:space="preserve">Crear, mantener o subvencionar establecimientos de educación escolar, básica, media superior, técnica o especial.
</v>
      </c>
      <c r="H371" s="124" t="str">
        <f>VLOOKUP(A371,BASE.!$A$1:$T$878,8,FALSE)</f>
        <v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v>
      </c>
      <c r="I371" s="124" t="str">
        <f>VLOOKUP(A371,BASE.!$A$1:$T$878,9,FALSE)</f>
        <v>Tres años.</v>
      </c>
      <c r="J371" s="124" t="str">
        <f>VLOOKUP(A371,BASE.!$A$1:$T$878,10,FALSE)</f>
        <v>15 de diciembre de 2016 al 15 de diciembre 2019.</v>
      </c>
      <c r="K371" s="124" t="str">
        <f>VLOOKUP(A371,BASE.!$A$1:$T$878,11,FALSE)</f>
        <v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v>
      </c>
      <c r="L371" s="124" t="str">
        <f>VLOOKUP(A371,BASE.!$A$1:$T$878,12,FALSE)</f>
        <v xml:space="preserve">Concha y Toro N° 11, comuna de Santiago, Región Metropolitana
</v>
      </c>
      <c r="M371" s="124" t="str">
        <f>VLOOKUP(A371,BASE.!$A$1:$T$878,13,FALSE)</f>
        <v>XIII</v>
      </c>
      <c r="N371" s="124" t="str">
        <f>VLOOKUP(A371,BASE.!$A$1:$T$878,14,FALSE)</f>
        <v>Santiago</v>
      </c>
      <c r="O371" s="124" t="str">
        <f>VLOOKUP(A371,BASE.!$A$1:$T$878,15,FALSE)</f>
        <v>Fono: 6719790</v>
      </c>
      <c r="P371" s="124" t="str">
        <f>VLOOKUP(A371,BASE.!$A$1:$T$878,16,FALSE)</f>
        <v xml:space="preserve">rodelillo@entelchile.net
</v>
      </c>
      <c r="Q371" s="185">
        <f>VLOOKUP(A371,BASE.!$A$1:$T$878,17,FALSE)</f>
        <v>0</v>
      </c>
      <c r="R371" s="124">
        <f>VLOOKUP(A371,BASE.!$A$1:$T$878,18,FALSE)</f>
        <v>93401</v>
      </c>
      <c r="S371" s="124" t="str">
        <f>VLOOKUP(A371,BASE.!$A$1:$T$878,19,FALSE)</f>
        <v xml:space="preserve">Se acompaña Certificado del año 2017, aprobado por el Subdepartamento de Supervisión Financiera Nacional.
</v>
      </c>
      <c r="T371" s="182">
        <f>VLOOKUP(A371,BASE.!$A$1:$T$878,20,FALSE)</f>
        <v>37970</v>
      </c>
      <c r="U371" s="124">
        <v>6885</v>
      </c>
      <c r="V371" s="181">
        <v>0</v>
      </c>
      <c r="W371" s="181">
        <v>0</v>
      </c>
      <c r="X371" s="183">
        <v>44255</v>
      </c>
      <c r="Y371" s="166" t="s">
        <v>7879</v>
      </c>
      <c r="Z371" s="166" t="s">
        <v>7880</v>
      </c>
      <c r="AA371" s="124" t="s">
        <v>7931</v>
      </c>
    </row>
    <row r="372" spans="1:27" x14ac:dyDescent="0.2">
      <c r="A372" s="124">
        <v>6897</v>
      </c>
      <c r="B372" s="124" t="s">
        <v>8320</v>
      </c>
      <c r="C372" s="185" t="s">
        <v>7853</v>
      </c>
      <c r="D372" s="124" t="str">
        <f>VLOOKUP(A372,BASE.!$A$1:$T$878,4,FALSE)</f>
        <v>Corporación de Derecho Privado.</v>
      </c>
      <c r="E372" s="124" t="str">
        <f>VLOOKUP(A372,BASE.!$A$1:$T$878,5,FALSE)</f>
        <v xml:space="preserve">Otorgado por Decreto Supremo Nº 81, del 24 de enero de 1991, del Ministerio de Justicia. </v>
      </c>
      <c r="F372" s="124" t="str">
        <f>VLOOKUP(A372,BASE.!$A$1:$T$878,6,FALSE)</f>
        <v xml:space="preserve">Certificado de Vigencia, folio Nº 500350176380, de 13 de octubre de 2020, del Servicio de Registro Civil e Identificación.
</v>
      </c>
      <c r="G372" s="124" t="str">
        <f>VLOOKUP(A372,BASE.!$A$1:$T$878,7,FALSE)</f>
        <v xml:space="preserve">Promover y recuperar las líneas de formación, organización y producción entre los pobladores del sector urbano.  </v>
      </c>
      <c r="H372" s="124" t="str">
        <f>VLOOKUP(A372,BASE.!$A$1:$T$878,8,FALSE)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2" s="124" t="str">
        <f>VLOOKUP(A372,BASE.!$A$1:$T$878,9,FALSE)</f>
        <v>Durarán dos años en los cargos</v>
      </c>
      <c r="J372" s="124" t="str">
        <f>VLOOKUP(A372,BASE.!$A$1:$T$878,10,FALSE)</f>
        <v>9 de septiembre de 2020 al 9 de septiembre del 2022.</v>
      </c>
      <c r="K372" s="124" t="str">
        <f>VLOOKUP(A372,BASE.!$A$1:$T$878,11,FALSE)</f>
        <v xml:space="preserve">Presidente: Manuel Alejandro Vega Alarcón, RUT: 15.671.215-9
</v>
      </c>
      <c r="L372" s="124" t="str">
        <f>VLOOKUP(A372,BASE.!$A$1:$T$878,12,FALSE)</f>
        <v>Avenida Primera Transversal Nº 2630, Maipú.</v>
      </c>
      <c r="M372" s="124" t="str">
        <f>VLOOKUP(A372,BASE.!$A$1:$T$878,13,FALSE)</f>
        <v>XIII</v>
      </c>
      <c r="N372" s="124" t="str">
        <f>VLOOKUP(A372,BASE.!$A$1:$T$878,14,FALSE)</f>
        <v>Maipú</v>
      </c>
      <c r="O372" s="124" t="str">
        <f>VLOOKUP(A372,BASE.!$A$1:$T$878,15,FALSE)</f>
        <v>02-24196882</v>
      </c>
      <c r="P372" s="124" t="str">
        <f>VLOOKUP(A372,BASE.!$A$1:$T$878,16,FALSE)</f>
        <v>ideco@corporacionideco.cl</v>
      </c>
      <c r="Q372" s="185">
        <f>VLOOKUP(A372,BASE.!$A$1:$T$878,17,FALSE)</f>
        <v>0</v>
      </c>
      <c r="R372" s="124" t="str">
        <f>VLOOKUP(A372,BASE.!$A$1:$T$878,18,FALSE)</f>
        <v>93401: Institución de Asistencia Social</v>
      </c>
      <c r="S372" s="124" t="str">
        <f>VLOOKUP(A372,BASE.!$A$1:$T$878,19,FALSE)</f>
        <v>Se acompañan antecedentes Financieros correspondientes al año 2019, aprobados por el Subdepartamento de  Supervisión Financiera Nacional</v>
      </c>
      <c r="T372" s="182">
        <f>VLOOKUP(A372,BASE.!$A$1:$T$878,20,FALSE)</f>
        <v>37970</v>
      </c>
      <c r="U372" s="124">
        <v>6897</v>
      </c>
      <c r="V372" s="181">
        <v>6516720</v>
      </c>
      <c r="W372" s="181">
        <v>12723120</v>
      </c>
      <c r="X372" s="183">
        <v>44255</v>
      </c>
      <c r="Y372" s="166" t="s">
        <v>7879</v>
      </c>
      <c r="Z372" s="166" t="s">
        <v>7880</v>
      </c>
      <c r="AA372" s="124" t="s">
        <v>8014</v>
      </c>
    </row>
    <row r="373" spans="1:27" x14ac:dyDescent="0.2">
      <c r="A373" s="124">
        <v>6897</v>
      </c>
      <c r="B373" s="124" t="s">
        <v>8320</v>
      </c>
      <c r="C373" s="185" t="s">
        <v>7853</v>
      </c>
      <c r="D373" s="124" t="str">
        <f>VLOOKUP(A373,BASE.!$A$1:$T$878,4,FALSE)</f>
        <v>Corporación de Derecho Privado.</v>
      </c>
      <c r="E373" s="124" t="str">
        <f>VLOOKUP(A373,BASE.!$A$1:$T$878,5,FALSE)</f>
        <v xml:space="preserve">Otorgado por Decreto Supremo Nº 81, del 24 de enero de 1991, del Ministerio de Justicia. </v>
      </c>
      <c r="F373" s="124" t="str">
        <f>VLOOKUP(A373,BASE.!$A$1:$T$878,6,FALSE)</f>
        <v xml:space="preserve">Certificado de Vigencia, folio Nº 500350176380, de 13 de octubre de 2020, del Servicio de Registro Civil e Identificación.
</v>
      </c>
      <c r="G373" s="124" t="str">
        <f>VLOOKUP(A373,BASE.!$A$1:$T$878,7,FALSE)</f>
        <v xml:space="preserve">Promover y recuperar las líneas de formación, organización y producción entre los pobladores del sector urbano.  </v>
      </c>
      <c r="H373" s="124" t="str">
        <f>VLOOKUP(A373,BASE.!$A$1:$T$878,8,FALSE)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3" s="124" t="str">
        <f>VLOOKUP(A373,BASE.!$A$1:$T$878,9,FALSE)</f>
        <v>Durarán dos años en los cargos</v>
      </c>
      <c r="J373" s="124" t="str">
        <f>VLOOKUP(A373,BASE.!$A$1:$T$878,10,FALSE)</f>
        <v>9 de septiembre de 2020 al 9 de septiembre del 2022.</v>
      </c>
      <c r="K373" s="124" t="str">
        <f>VLOOKUP(A373,BASE.!$A$1:$T$878,11,FALSE)</f>
        <v xml:space="preserve">Presidente: Manuel Alejandro Vega Alarcón, RUT: 15.671.215-9
</v>
      </c>
      <c r="L373" s="124" t="str">
        <f>VLOOKUP(A373,BASE.!$A$1:$T$878,12,FALSE)</f>
        <v>Avenida Primera Transversal Nº 2630, Maipú.</v>
      </c>
      <c r="M373" s="124" t="str">
        <f>VLOOKUP(A373,BASE.!$A$1:$T$878,13,FALSE)</f>
        <v>XIII</v>
      </c>
      <c r="N373" s="124" t="str">
        <f>VLOOKUP(A373,BASE.!$A$1:$T$878,14,FALSE)</f>
        <v>Maipú</v>
      </c>
      <c r="O373" s="124" t="str">
        <f>VLOOKUP(A373,BASE.!$A$1:$T$878,15,FALSE)</f>
        <v>02-24196882</v>
      </c>
      <c r="P373" s="124" t="str">
        <f>VLOOKUP(A373,BASE.!$A$1:$T$878,16,FALSE)</f>
        <v>ideco@corporacionideco.cl</v>
      </c>
      <c r="Q373" s="185">
        <f>VLOOKUP(A373,BASE.!$A$1:$T$878,17,FALSE)</f>
        <v>0</v>
      </c>
      <c r="R373" s="124" t="str">
        <f>VLOOKUP(A373,BASE.!$A$1:$T$878,18,FALSE)</f>
        <v>93401: Institución de Asistencia Social</v>
      </c>
      <c r="S373" s="124" t="str">
        <f>VLOOKUP(A373,BASE.!$A$1:$T$878,19,FALSE)</f>
        <v>Se acompañan antecedentes Financieros correspondientes al año 2019, aprobados por el Subdepartamento de  Supervisión Financiera Nacional</v>
      </c>
      <c r="T373" s="182">
        <f>VLOOKUP(A373,BASE.!$A$1:$T$878,20,FALSE)</f>
        <v>37970</v>
      </c>
      <c r="U373" s="124">
        <v>6897</v>
      </c>
      <c r="V373" s="181">
        <v>7447680</v>
      </c>
      <c r="W373" s="181">
        <v>13964400</v>
      </c>
      <c r="X373" s="183">
        <v>44255</v>
      </c>
      <c r="Y373" s="166" t="s">
        <v>7879</v>
      </c>
      <c r="Z373" s="166" t="s">
        <v>7880</v>
      </c>
      <c r="AA373" s="124" t="s">
        <v>250</v>
      </c>
    </row>
    <row r="374" spans="1:27" x14ac:dyDescent="0.2">
      <c r="A374" s="124">
        <v>6897</v>
      </c>
      <c r="B374" s="124" t="s">
        <v>8320</v>
      </c>
      <c r="C374" s="185" t="s">
        <v>7853</v>
      </c>
      <c r="D374" s="124" t="str">
        <f>VLOOKUP(A374,BASE.!$A$1:$T$878,4,FALSE)</f>
        <v>Corporación de Derecho Privado.</v>
      </c>
      <c r="E374" s="124" t="str">
        <f>VLOOKUP(A374,BASE.!$A$1:$T$878,5,FALSE)</f>
        <v xml:space="preserve">Otorgado por Decreto Supremo Nº 81, del 24 de enero de 1991, del Ministerio de Justicia. </v>
      </c>
      <c r="F374" s="124" t="str">
        <f>VLOOKUP(A374,BASE.!$A$1:$T$878,6,FALSE)</f>
        <v xml:space="preserve">Certificado de Vigencia, folio Nº 500350176380, de 13 de octubre de 2020, del Servicio de Registro Civil e Identificación.
</v>
      </c>
      <c r="G374" s="124" t="str">
        <f>VLOOKUP(A374,BASE.!$A$1:$T$878,7,FALSE)</f>
        <v xml:space="preserve">Promover y recuperar las líneas de formación, organización y producción entre los pobladores del sector urbano.  </v>
      </c>
      <c r="H374" s="124" t="str">
        <f>VLOOKUP(A374,BASE.!$A$1:$T$878,8,FALSE)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4" s="124" t="str">
        <f>VLOOKUP(A374,BASE.!$A$1:$T$878,9,FALSE)</f>
        <v>Durarán dos años en los cargos</v>
      </c>
      <c r="J374" s="124" t="str">
        <f>VLOOKUP(A374,BASE.!$A$1:$T$878,10,FALSE)</f>
        <v>9 de septiembre de 2020 al 9 de septiembre del 2022.</v>
      </c>
      <c r="K374" s="124" t="str">
        <f>VLOOKUP(A374,BASE.!$A$1:$T$878,11,FALSE)</f>
        <v xml:space="preserve">Presidente: Manuel Alejandro Vega Alarcón, RUT: 15.671.215-9
</v>
      </c>
      <c r="L374" s="124" t="str">
        <f>VLOOKUP(A374,BASE.!$A$1:$T$878,12,FALSE)</f>
        <v>Avenida Primera Transversal Nº 2630, Maipú.</v>
      </c>
      <c r="M374" s="124" t="str">
        <f>VLOOKUP(A374,BASE.!$A$1:$T$878,13,FALSE)</f>
        <v>XIII</v>
      </c>
      <c r="N374" s="124" t="str">
        <f>VLOOKUP(A374,BASE.!$A$1:$T$878,14,FALSE)</f>
        <v>Maipú</v>
      </c>
      <c r="O374" s="124" t="str">
        <f>VLOOKUP(A374,BASE.!$A$1:$T$878,15,FALSE)</f>
        <v>02-24196882</v>
      </c>
      <c r="P374" s="124" t="str">
        <f>VLOOKUP(A374,BASE.!$A$1:$T$878,16,FALSE)</f>
        <v>ideco@corporacionideco.cl</v>
      </c>
      <c r="Q374" s="185">
        <f>VLOOKUP(A374,BASE.!$A$1:$T$878,17,FALSE)</f>
        <v>0</v>
      </c>
      <c r="R374" s="124" t="str">
        <f>VLOOKUP(A374,BASE.!$A$1:$T$878,18,FALSE)</f>
        <v>93401: Institución de Asistencia Social</v>
      </c>
      <c r="S374" s="124" t="str">
        <f>VLOOKUP(A374,BASE.!$A$1:$T$878,19,FALSE)</f>
        <v>Se acompañan antecedentes Financieros correspondientes al año 2019, aprobados por el Subdepartamento de  Supervisión Financiera Nacional</v>
      </c>
      <c r="T374" s="182">
        <f>VLOOKUP(A374,BASE.!$A$1:$T$878,20,FALSE)</f>
        <v>37970</v>
      </c>
      <c r="U374" s="124">
        <v>6897</v>
      </c>
      <c r="V374" s="181">
        <v>24437700</v>
      </c>
      <c r="W374" s="181">
        <v>43056900</v>
      </c>
      <c r="X374" s="183">
        <v>44255</v>
      </c>
      <c r="Y374" s="166" t="s">
        <v>7879</v>
      </c>
      <c r="Z374" s="166" t="s">
        <v>7880</v>
      </c>
      <c r="AA374" s="124" t="s">
        <v>7960</v>
      </c>
    </row>
    <row r="375" spans="1:27" x14ac:dyDescent="0.2">
      <c r="A375" s="124">
        <v>6897</v>
      </c>
      <c r="B375" s="124" t="s">
        <v>8320</v>
      </c>
      <c r="C375" s="185" t="s">
        <v>7853</v>
      </c>
      <c r="D375" s="124" t="str">
        <f>VLOOKUP(A375,BASE.!$A$1:$T$878,4,FALSE)</f>
        <v>Corporación de Derecho Privado.</v>
      </c>
      <c r="E375" s="124" t="str">
        <f>VLOOKUP(A375,BASE.!$A$1:$T$878,5,FALSE)</f>
        <v xml:space="preserve">Otorgado por Decreto Supremo Nº 81, del 24 de enero de 1991, del Ministerio de Justicia. </v>
      </c>
      <c r="F375" s="124" t="str">
        <f>VLOOKUP(A375,BASE.!$A$1:$T$878,6,FALSE)</f>
        <v xml:space="preserve">Certificado de Vigencia, folio Nº 500350176380, de 13 de octubre de 2020, del Servicio de Registro Civil e Identificación.
</v>
      </c>
      <c r="G375" s="124" t="str">
        <f>VLOOKUP(A375,BASE.!$A$1:$T$878,7,FALSE)</f>
        <v xml:space="preserve">Promover y recuperar las líneas de formación, organización y producción entre los pobladores del sector urbano.  </v>
      </c>
      <c r="H375" s="124" t="str">
        <f>VLOOKUP(A375,BASE.!$A$1:$T$878,8,FALSE)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5" s="124" t="str">
        <f>VLOOKUP(A375,BASE.!$A$1:$T$878,9,FALSE)</f>
        <v>Durarán dos años en los cargos</v>
      </c>
      <c r="J375" s="124" t="str">
        <f>VLOOKUP(A375,BASE.!$A$1:$T$878,10,FALSE)</f>
        <v>9 de septiembre de 2020 al 9 de septiembre del 2022.</v>
      </c>
      <c r="K375" s="124" t="str">
        <f>VLOOKUP(A375,BASE.!$A$1:$T$878,11,FALSE)</f>
        <v xml:space="preserve">Presidente: Manuel Alejandro Vega Alarcón, RUT: 15.671.215-9
</v>
      </c>
      <c r="L375" s="124" t="str">
        <f>VLOOKUP(A375,BASE.!$A$1:$T$878,12,FALSE)</f>
        <v>Avenida Primera Transversal Nº 2630, Maipú.</v>
      </c>
      <c r="M375" s="124" t="str">
        <f>VLOOKUP(A375,BASE.!$A$1:$T$878,13,FALSE)</f>
        <v>XIII</v>
      </c>
      <c r="N375" s="124" t="str">
        <f>VLOOKUP(A375,BASE.!$A$1:$T$878,14,FALSE)</f>
        <v>Maipú</v>
      </c>
      <c r="O375" s="124" t="str">
        <f>VLOOKUP(A375,BASE.!$A$1:$T$878,15,FALSE)</f>
        <v>02-24196882</v>
      </c>
      <c r="P375" s="124" t="str">
        <f>VLOOKUP(A375,BASE.!$A$1:$T$878,16,FALSE)</f>
        <v>ideco@corporacionideco.cl</v>
      </c>
      <c r="Q375" s="185">
        <f>VLOOKUP(A375,BASE.!$A$1:$T$878,17,FALSE)</f>
        <v>0</v>
      </c>
      <c r="R375" s="124" t="str">
        <f>VLOOKUP(A375,BASE.!$A$1:$T$878,18,FALSE)</f>
        <v>93401: Institución de Asistencia Social</v>
      </c>
      <c r="S375" s="124" t="str">
        <f>VLOOKUP(A375,BASE.!$A$1:$T$878,19,FALSE)</f>
        <v>Se acompañan antecedentes Financieros correspondientes al año 2019, aprobados por el Subdepartamento de  Supervisión Financiera Nacional</v>
      </c>
      <c r="T375" s="182">
        <f>VLOOKUP(A375,BASE.!$A$1:$T$878,20,FALSE)</f>
        <v>37970</v>
      </c>
      <c r="U375" s="124">
        <v>6897</v>
      </c>
      <c r="V375" s="181">
        <v>9697500</v>
      </c>
      <c r="W375" s="181">
        <v>17765820</v>
      </c>
      <c r="X375" s="183">
        <v>44255</v>
      </c>
      <c r="Y375" s="166" t="s">
        <v>7879</v>
      </c>
      <c r="Z375" s="166" t="s">
        <v>7880</v>
      </c>
      <c r="AA375" s="124" t="s">
        <v>7941</v>
      </c>
    </row>
    <row r="376" spans="1:27" x14ac:dyDescent="0.2">
      <c r="A376" s="124">
        <v>6897</v>
      </c>
      <c r="B376" s="124" t="s">
        <v>8320</v>
      </c>
      <c r="C376" s="185" t="s">
        <v>7853</v>
      </c>
      <c r="D376" s="124" t="str">
        <f>VLOOKUP(A376,BASE.!$A$1:$T$878,4,FALSE)</f>
        <v>Corporación de Derecho Privado.</v>
      </c>
      <c r="E376" s="124" t="str">
        <f>VLOOKUP(A376,BASE.!$A$1:$T$878,5,FALSE)</f>
        <v xml:space="preserve">Otorgado por Decreto Supremo Nº 81, del 24 de enero de 1991, del Ministerio de Justicia. </v>
      </c>
      <c r="F376" s="124" t="str">
        <f>VLOOKUP(A376,BASE.!$A$1:$T$878,6,FALSE)</f>
        <v xml:space="preserve">Certificado de Vigencia, folio Nº 500350176380, de 13 de octubre de 2020, del Servicio de Registro Civil e Identificación.
</v>
      </c>
      <c r="G376" s="124" t="str">
        <f>VLOOKUP(A376,BASE.!$A$1:$T$878,7,FALSE)</f>
        <v xml:space="preserve">Promover y recuperar las líneas de formación, organización y producción entre los pobladores del sector urbano.  </v>
      </c>
      <c r="H376" s="124" t="str">
        <f>VLOOKUP(A376,BASE.!$A$1:$T$878,8,FALSE)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6" s="124" t="str">
        <f>VLOOKUP(A376,BASE.!$A$1:$T$878,9,FALSE)</f>
        <v>Durarán dos años en los cargos</v>
      </c>
      <c r="J376" s="124" t="str">
        <f>VLOOKUP(A376,BASE.!$A$1:$T$878,10,FALSE)</f>
        <v>9 de septiembre de 2020 al 9 de septiembre del 2022.</v>
      </c>
      <c r="K376" s="124" t="str">
        <f>VLOOKUP(A376,BASE.!$A$1:$T$878,11,FALSE)</f>
        <v xml:space="preserve">Presidente: Manuel Alejandro Vega Alarcón, RUT: 15.671.215-9
</v>
      </c>
      <c r="L376" s="124" t="str">
        <f>VLOOKUP(A376,BASE.!$A$1:$T$878,12,FALSE)</f>
        <v>Avenida Primera Transversal Nº 2630, Maipú.</v>
      </c>
      <c r="M376" s="124" t="str">
        <f>VLOOKUP(A376,BASE.!$A$1:$T$878,13,FALSE)</f>
        <v>XIII</v>
      </c>
      <c r="N376" s="124" t="str">
        <f>VLOOKUP(A376,BASE.!$A$1:$T$878,14,FALSE)</f>
        <v>Maipú</v>
      </c>
      <c r="O376" s="124" t="str">
        <f>VLOOKUP(A376,BASE.!$A$1:$T$878,15,FALSE)</f>
        <v>02-24196882</v>
      </c>
      <c r="P376" s="124" t="str">
        <f>VLOOKUP(A376,BASE.!$A$1:$T$878,16,FALSE)</f>
        <v>ideco@corporacionideco.cl</v>
      </c>
      <c r="Q376" s="185">
        <f>VLOOKUP(A376,BASE.!$A$1:$T$878,17,FALSE)</f>
        <v>0</v>
      </c>
      <c r="R376" s="124" t="str">
        <f>VLOOKUP(A376,BASE.!$A$1:$T$878,18,FALSE)</f>
        <v>93401: Institución de Asistencia Social</v>
      </c>
      <c r="S376" s="124" t="str">
        <f>VLOOKUP(A376,BASE.!$A$1:$T$878,19,FALSE)</f>
        <v>Se acompañan antecedentes Financieros correspondientes al año 2019, aprobados por el Subdepartamento de  Supervisión Financiera Nacional</v>
      </c>
      <c r="T376" s="182">
        <f>VLOOKUP(A376,BASE.!$A$1:$T$878,20,FALSE)</f>
        <v>37970</v>
      </c>
      <c r="U376" s="124">
        <v>6897</v>
      </c>
      <c r="V376" s="181">
        <v>6283980</v>
      </c>
      <c r="W376" s="181">
        <v>12490380</v>
      </c>
      <c r="X376" s="183">
        <v>44255</v>
      </c>
      <c r="Y376" s="166" t="s">
        <v>7879</v>
      </c>
      <c r="Z376" s="166" t="s">
        <v>7880</v>
      </c>
      <c r="AA376" s="124" t="s">
        <v>7979</v>
      </c>
    </row>
    <row r="377" spans="1:27" x14ac:dyDescent="0.2">
      <c r="A377" s="124">
        <v>6897</v>
      </c>
      <c r="B377" s="124" t="s">
        <v>8320</v>
      </c>
      <c r="C377" s="185" t="s">
        <v>7853</v>
      </c>
      <c r="D377" s="124" t="str">
        <f>VLOOKUP(A377,BASE.!$A$1:$T$878,4,FALSE)</f>
        <v>Corporación de Derecho Privado.</v>
      </c>
      <c r="E377" s="124" t="str">
        <f>VLOOKUP(A377,BASE.!$A$1:$T$878,5,FALSE)</f>
        <v xml:space="preserve">Otorgado por Decreto Supremo Nº 81, del 24 de enero de 1991, del Ministerio de Justicia. </v>
      </c>
      <c r="F377" s="124" t="str">
        <f>VLOOKUP(A377,BASE.!$A$1:$T$878,6,FALSE)</f>
        <v xml:space="preserve">Certificado de Vigencia, folio Nº 500350176380, de 13 de octubre de 2020, del Servicio de Registro Civil e Identificación.
</v>
      </c>
      <c r="G377" s="124" t="str">
        <f>VLOOKUP(A377,BASE.!$A$1:$T$878,7,FALSE)</f>
        <v xml:space="preserve">Promover y recuperar las líneas de formación, organización y producción entre los pobladores del sector urbano.  </v>
      </c>
      <c r="H377" s="124" t="str">
        <f>VLOOKUP(A377,BASE.!$A$1:$T$878,8,FALSE)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7" s="124" t="str">
        <f>VLOOKUP(A377,BASE.!$A$1:$T$878,9,FALSE)</f>
        <v>Durarán dos años en los cargos</v>
      </c>
      <c r="J377" s="124" t="str">
        <f>VLOOKUP(A377,BASE.!$A$1:$T$878,10,FALSE)</f>
        <v>9 de septiembre de 2020 al 9 de septiembre del 2022.</v>
      </c>
      <c r="K377" s="124" t="str">
        <f>VLOOKUP(A377,BASE.!$A$1:$T$878,11,FALSE)</f>
        <v xml:space="preserve">Presidente: Manuel Alejandro Vega Alarcón, RUT: 15.671.215-9
</v>
      </c>
      <c r="L377" s="124" t="str">
        <f>VLOOKUP(A377,BASE.!$A$1:$T$878,12,FALSE)</f>
        <v>Avenida Primera Transversal Nº 2630, Maipú.</v>
      </c>
      <c r="M377" s="124" t="str">
        <f>VLOOKUP(A377,BASE.!$A$1:$T$878,13,FALSE)</f>
        <v>XIII</v>
      </c>
      <c r="N377" s="124" t="str">
        <f>VLOOKUP(A377,BASE.!$A$1:$T$878,14,FALSE)</f>
        <v>Maipú</v>
      </c>
      <c r="O377" s="124" t="str">
        <f>VLOOKUP(A377,BASE.!$A$1:$T$878,15,FALSE)</f>
        <v>02-24196882</v>
      </c>
      <c r="P377" s="124" t="str">
        <f>VLOOKUP(A377,BASE.!$A$1:$T$878,16,FALSE)</f>
        <v>ideco@corporacionideco.cl</v>
      </c>
      <c r="Q377" s="185">
        <f>VLOOKUP(A377,BASE.!$A$1:$T$878,17,FALSE)</f>
        <v>0</v>
      </c>
      <c r="R377" s="124" t="str">
        <f>VLOOKUP(A377,BASE.!$A$1:$T$878,18,FALSE)</f>
        <v>93401: Institución de Asistencia Social</v>
      </c>
      <c r="S377" s="124" t="str">
        <f>VLOOKUP(A377,BASE.!$A$1:$T$878,19,FALSE)</f>
        <v>Se acompañan antecedentes Financieros correspondientes al año 2019, aprobados por el Subdepartamento de  Supervisión Financiera Nacional</v>
      </c>
      <c r="T377" s="182">
        <f>VLOOKUP(A377,BASE.!$A$1:$T$878,20,FALSE)</f>
        <v>37970</v>
      </c>
      <c r="U377" s="124">
        <v>6897</v>
      </c>
      <c r="V377" s="181">
        <v>7913160</v>
      </c>
      <c r="W377" s="181">
        <v>14119560</v>
      </c>
      <c r="X377" s="183">
        <v>44255</v>
      </c>
      <c r="Y377" s="166" t="s">
        <v>7879</v>
      </c>
      <c r="Z377" s="166" t="s">
        <v>7880</v>
      </c>
      <c r="AA377" s="124" t="s">
        <v>7950</v>
      </c>
    </row>
    <row r="378" spans="1:27" x14ac:dyDescent="0.2">
      <c r="A378" s="124">
        <v>6897</v>
      </c>
      <c r="B378" s="124" t="s">
        <v>8320</v>
      </c>
      <c r="C378" s="185" t="s">
        <v>7853</v>
      </c>
      <c r="D378" s="124" t="str">
        <f>VLOOKUP(A378,BASE.!$A$1:$T$878,4,FALSE)</f>
        <v>Corporación de Derecho Privado.</v>
      </c>
      <c r="E378" s="124" t="str">
        <f>VLOOKUP(A378,BASE.!$A$1:$T$878,5,FALSE)</f>
        <v xml:space="preserve">Otorgado por Decreto Supremo Nº 81, del 24 de enero de 1991, del Ministerio de Justicia. </v>
      </c>
      <c r="F378" s="124" t="str">
        <f>VLOOKUP(A378,BASE.!$A$1:$T$878,6,FALSE)</f>
        <v xml:space="preserve">Certificado de Vigencia, folio Nº 500350176380, de 13 de octubre de 2020, del Servicio de Registro Civil e Identificación.
</v>
      </c>
      <c r="G378" s="124" t="str">
        <f>VLOOKUP(A378,BASE.!$A$1:$T$878,7,FALSE)</f>
        <v xml:space="preserve">Promover y recuperar las líneas de formación, organización y producción entre los pobladores del sector urbano.  </v>
      </c>
      <c r="H378" s="124" t="str">
        <f>VLOOKUP(A378,BASE.!$A$1:$T$878,8,FALSE)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8" s="124" t="str">
        <f>VLOOKUP(A378,BASE.!$A$1:$T$878,9,FALSE)</f>
        <v>Durarán dos años en los cargos</v>
      </c>
      <c r="J378" s="124" t="str">
        <f>VLOOKUP(A378,BASE.!$A$1:$T$878,10,FALSE)</f>
        <v>9 de septiembre de 2020 al 9 de septiembre del 2022.</v>
      </c>
      <c r="K378" s="124" t="str">
        <f>VLOOKUP(A378,BASE.!$A$1:$T$878,11,FALSE)</f>
        <v xml:space="preserve">Presidente: Manuel Alejandro Vega Alarcón, RUT: 15.671.215-9
</v>
      </c>
      <c r="L378" s="124" t="str">
        <f>VLOOKUP(A378,BASE.!$A$1:$T$878,12,FALSE)</f>
        <v>Avenida Primera Transversal Nº 2630, Maipú.</v>
      </c>
      <c r="M378" s="124" t="str">
        <f>VLOOKUP(A378,BASE.!$A$1:$T$878,13,FALSE)</f>
        <v>XIII</v>
      </c>
      <c r="N378" s="124" t="str">
        <f>VLOOKUP(A378,BASE.!$A$1:$T$878,14,FALSE)</f>
        <v>Maipú</v>
      </c>
      <c r="O378" s="124" t="str">
        <f>VLOOKUP(A378,BASE.!$A$1:$T$878,15,FALSE)</f>
        <v>02-24196882</v>
      </c>
      <c r="P378" s="124" t="str">
        <f>VLOOKUP(A378,BASE.!$A$1:$T$878,16,FALSE)</f>
        <v>ideco@corporacionideco.cl</v>
      </c>
      <c r="Q378" s="185">
        <f>VLOOKUP(A378,BASE.!$A$1:$T$878,17,FALSE)</f>
        <v>0</v>
      </c>
      <c r="R378" s="124" t="str">
        <f>VLOOKUP(A378,BASE.!$A$1:$T$878,18,FALSE)</f>
        <v>93401: Institución de Asistencia Social</v>
      </c>
      <c r="S378" s="124" t="str">
        <f>VLOOKUP(A378,BASE.!$A$1:$T$878,19,FALSE)</f>
        <v>Se acompañan antecedentes Financieros correspondientes al año 2019, aprobados por el Subdepartamento de  Supervisión Financiera Nacional</v>
      </c>
      <c r="T378" s="182">
        <f>VLOOKUP(A378,BASE.!$A$1:$T$878,20,FALSE)</f>
        <v>37970</v>
      </c>
      <c r="U378" s="124">
        <v>6897</v>
      </c>
      <c r="V378" s="181">
        <v>13498920</v>
      </c>
      <c r="W378" s="181">
        <v>25523820</v>
      </c>
      <c r="X378" s="183">
        <v>44255</v>
      </c>
      <c r="Y378" s="166" t="s">
        <v>7879</v>
      </c>
      <c r="Z378" s="166" t="s">
        <v>7880</v>
      </c>
      <c r="AA378" s="124" t="s">
        <v>7951</v>
      </c>
    </row>
    <row r="379" spans="1:27" x14ac:dyDescent="0.2">
      <c r="A379" s="124">
        <v>6897</v>
      </c>
      <c r="B379" s="124" t="s">
        <v>8320</v>
      </c>
      <c r="C379" s="185" t="s">
        <v>7853</v>
      </c>
      <c r="D379" s="124" t="str">
        <f>VLOOKUP(A379,BASE.!$A$1:$T$878,4,FALSE)</f>
        <v>Corporación de Derecho Privado.</v>
      </c>
      <c r="E379" s="124" t="str">
        <f>VLOOKUP(A379,BASE.!$A$1:$T$878,5,FALSE)</f>
        <v xml:space="preserve">Otorgado por Decreto Supremo Nº 81, del 24 de enero de 1991, del Ministerio de Justicia. </v>
      </c>
      <c r="F379" s="124" t="str">
        <f>VLOOKUP(A379,BASE.!$A$1:$T$878,6,FALSE)</f>
        <v xml:space="preserve">Certificado de Vigencia, folio Nº 500350176380, de 13 de octubre de 2020, del Servicio de Registro Civil e Identificación.
</v>
      </c>
      <c r="G379" s="124" t="str">
        <f>VLOOKUP(A379,BASE.!$A$1:$T$878,7,FALSE)</f>
        <v xml:space="preserve">Promover y recuperar las líneas de formación, organización y producción entre los pobladores del sector urbano.  </v>
      </c>
      <c r="H379" s="124" t="str">
        <f>VLOOKUP(A379,BASE.!$A$1:$T$878,8,FALSE)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9" s="124" t="str">
        <f>VLOOKUP(A379,BASE.!$A$1:$T$878,9,FALSE)</f>
        <v>Durarán dos años en los cargos</v>
      </c>
      <c r="J379" s="124" t="str">
        <f>VLOOKUP(A379,BASE.!$A$1:$T$878,10,FALSE)</f>
        <v>9 de septiembre de 2020 al 9 de septiembre del 2022.</v>
      </c>
      <c r="K379" s="124" t="str">
        <f>VLOOKUP(A379,BASE.!$A$1:$T$878,11,FALSE)</f>
        <v xml:space="preserve">Presidente: Manuel Alejandro Vega Alarcón, RUT: 15.671.215-9
</v>
      </c>
      <c r="L379" s="124" t="str">
        <f>VLOOKUP(A379,BASE.!$A$1:$T$878,12,FALSE)</f>
        <v>Avenida Primera Transversal Nº 2630, Maipú.</v>
      </c>
      <c r="M379" s="124" t="str">
        <f>VLOOKUP(A379,BASE.!$A$1:$T$878,13,FALSE)</f>
        <v>XIII</v>
      </c>
      <c r="N379" s="124" t="str">
        <f>VLOOKUP(A379,BASE.!$A$1:$T$878,14,FALSE)</f>
        <v>Maipú</v>
      </c>
      <c r="O379" s="124" t="str">
        <f>VLOOKUP(A379,BASE.!$A$1:$T$878,15,FALSE)</f>
        <v>02-24196882</v>
      </c>
      <c r="P379" s="124" t="str">
        <f>VLOOKUP(A379,BASE.!$A$1:$T$878,16,FALSE)</f>
        <v>ideco@corporacionideco.cl</v>
      </c>
      <c r="Q379" s="185">
        <f>VLOOKUP(A379,BASE.!$A$1:$T$878,17,FALSE)</f>
        <v>0</v>
      </c>
      <c r="R379" s="124" t="str">
        <f>VLOOKUP(A379,BASE.!$A$1:$T$878,18,FALSE)</f>
        <v>93401: Institución de Asistencia Social</v>
      </c>
      <c r="S379" s="124" t="str">
        <f>VLOOKUP(A379,BASE.!$A$1:$T$878,19,FALSE)</f>
        <v>Se acompañan antecedentes Financieros correspondientes al año 2019, aprobados por el Subdepartamento de  Supervisión Financiera Nacional</v>
      </c>
      <c r="T379" s="182">
        <f>VLOOKUP(A379,BASE.!$A$1:$T$878,20,FALSE)</f>
        <v>37970</v>
      </c>
      <c r="U379" s="124">
        <v>6897</v>
      </c>
      <c r="V379" s="181">
        <v>18619200</v>
      </c>
      <c r="W379" s="181">
        <v>32893920</v>
      </c>
      <c r="X379" s="183">
        <v>44255</v>
      </c>
      <c r="Y379" s="166" t="s">
        <v>7879</v>
      </c>
      <c r="Z379" s="166" t="s">
        <v>7880</v>
      </c>
      <c r="AA379" s="124" t="s">
        <v>7961</v>
      </c>
    </row>
    <row r="380" spans="1:27" x14ac:dyDescent="0.2">
      <c r="A380" s="124">
        <v>6897</v>
      </c>
      <c r="B380" s="124" t="s">
        <v>8320</v>
      </c>
      <c r="C380" s="185" t="s">
        <v>7853</v>
      </c>
      <c r="D380" s="124" t="str">
        <f>VLOOKUP(A380,BASE.!$A$1:$T$878,4,FALSE)</f>
        <v>Corporación de Derecho Privado.</v>
      </c>
      <c r="E380" s="124" t="str">
        <f>VLOOKUP(A380,BASE.!$A$1:$T$878,5,FALSE)</f>
        <v xml:space="preserve">Otorgado por Decreto Supremo Nº 81, del 24 de enero de 1991, del Ministerio de Justicia. </v>
      </c>
      <c r="F380" s="124" t="str">
        <f>VLOOKUP(A380,BASE.!$A$1:$T$878,6,FALSE)</f>
        <v xml:space="preserve">Certificado de Vigencia, folio Nº 500350176380, de 13 de octubre de 2020, del Servicio de Registro Civil e Identificación.
</v>
      </c>
      <c r="G380" s="124" t="str">
        <f>VLOOKUP(A380,BASE.!$A$1:$T$878,7,FALSE)</f>
        <v xml:space="preserve">Promover y recuperar las líneas de formación, organización y producción entre los pobladores del sector urbano.  </v>
      </c>
      <c r="H380" s="124" t="str">
        <f>VLOOKUP(A380,BASE.!$A$1:$T$878,8,FALSE)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80" s="124" t="str">
        <f>VLOOKUP(A380,BASE.!$A$1:$T$878,9,FALSE)</f>
        <v>Durarán dos años en los cargos</v>
      </c>
      <c r="J380" s="124" t="str">
        <f>VLOOKUP(A380,BASE.!$A$1:$T$878,10,FALSE)</f>
        <v>9 de septiembre de 2020 al 9 de septiembre del 2022.</v>
      </c>
      <c r="K380" s="124" t="str">
        <f>VLOOKUP(A380,BASE.!$A$1:$T$878,11,FALSE)</f>
        <v xml:space="preserve">Presidente: Manuel Alejandro Vega Alarcón, RUT: 15.671.215-9
</v>
      </c>
      <c r="L380" s="124" t="str">
        <f>VLOOKUP(A380,BASE.!$A$1:$T$878,12,FALSE)</f>
        <v>Avenida Primera Transversal Nº 2630, Maipú.</v>
      </c>
      <c r="M380" s="124" t="str">
        <f>VLOOKUP(A380,BASE.!$A$1:$T$878,13,FALSE)</f>
        <v>XIII</v>
      </c>
      <c r="N380" s="124" t="str">
        <f>VLOOKUP(A380,BASE.!$A$1:$T$878,14,FALSE)</f>
        <v>Maipú</v>
      </c>
      <c r="O380" s="124" t="str">
        <f>VLOOKUP(A380,BASE.!$A$1:$T$878,15,FALSE)</f>
        <v>02-24196882</v>
      </c>
      <c r="P380" s="124" t="str">
        <f>VLOOKUP(A380,BASE.!$A$1:$T$878,16,FALSE)</f>
        <v>ideco@corporacionideco.cl</v>
      </c>
      <c r="Q380" s="185">
        <f>VLOOKUP(A380,BASE.!$A$1:$T$878,17,FALSE)</f>
        <v>0</v>
      </c>
      <c r="R380" s="124" t="str">
        <f>VLOOKUP(A380,BASE.!$A$1:$T$878,18,FALSE)</f>
        <v>93401: Institución de Asistencia Social</v>
      </c>
      <c r="S380" s="124" t="str">
        <f>VLOOKUP(A380,BASE.!$A$1:$T$878,19,FALSE)</f>
        <v>Se acompañan antecedentes Financieros correspondientes al año 2019, aprobados por el Subdepartamento de  Supervisión Financiera Nacional</v>
      </c>
      <c r="T380" s="182">
        <f>VLOOKUP(A380,BASE.!$A$1:$T$878,20,FALSE)</f>
        <v>37970</v>
      </c>
      <c r="U380" s="124">
        <v>6897</v>
      </c>
      <c r="V380" s="181">
        <v>12412800</v>
      </c>
      <c r="W380" s="181">
        <v>24825600</v>
      </c>
      <c r="X380" s="183">
        <v>44255</v>
      </c>
      <c r="Y380" s="166" t="s">
        <v>7879</v>
      </c>
      <c r="Z380" s="166" t="s">
        <v>7880</v>
      </c>
      <c r="AA380" s="124" t="s">
        <v>7982</v>
      </c>
    </row>
    <row r="381" spans="1:27" x14ac:dyDescent="0.2">
      <c r="A381" s="124">
        <v>6898</v>
      </c>
      <c r="B381" s="124" t="s">
        <v>8321</v>
      </c>
      <c r="C381" s="185">
        <v>712939001</v>
      </c>
      <c r="D381" s="124" t="str">
        <f>VLOOKUP(A381,BASE.!$A$1:$T$878,4,FALSE)</f>
        <v>Corporación de Derecho Privado.</v>
      </c>
      <c r="E381" s="124" t="str">
        <f>VLOOKUP(A381,BASE.!$A$1:$T$878,5,FALSE)</f>
        <v xml:space="preserve">Decreto Supremo Nº 772, de 4 de agosto de 1982, del Ministerio de Justicia. </v>
      </c>
      <c r="F381" s="124" t="str">
        <f>VLOOKUP(A381,BASE.!$A$1:$T$878,6,FALSE)</f>
        <v>Certificado de Vigencia Folio Nº 500356920296, de 19 de noviembre de 2020, del Servicio de Registro Civil e Identificación.</v>
      </c>
      <c r="G381" s="124" t="str">
        <f>VLOOKUP(A381,BASE.!$A$1:$T$878,7,FALSE)</f>
        <v xml:space="preserve">Administrar y operar servicios en las áreas de educación, salud, atención de menores y deportes y recreación que haya tomado a su cargo la I. Municipalidad de Melipilla, adoptando las medidas necesarias para su dotación, ampliación y perfeccionamiento.
</v>
      </c>
      <c r="H381" s="124" t="str">
        <f>VLOOKUP(A381,BASE.!$A$1:$T$878,8,FALSE)</f>
        <v xml:space="preserve">Presidente: Iván Campos Aravena
Directores:
Paulo Ariztía Benoit
Juan Eduardo González Dölz,  
Enrique Tobar Reyes, 
Rolando Terra Yañez
</v>
      </c>
      <c r="I381" s="124" t="str">
        <f>VLOOKUP(A381,BASE.!$A$1:$T$878,9,FALSE)</f>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
      <c r="J381" s="124" t="str">
        <f>VLOOKUP(A381,BASE.!$A$1:$T$878,10,FALSE)</f>
        <v xml:space="preserve">De 28 de Abril de 2010 hasta el 28 de Abril de 2012.
Última designación Gerente General: 28 de junio de 2018. 
</v>
      </c>
      <c r="K381" s="124" t="str">
        <f>VLOOKUP(A381,BASE.!$A$1:$T$878,11,FALSE)</f>
        <v xml:space="preserve">Presidente: Iván Campos Aravena
Gerente General: César José Araos Aguirre,
</v>
      </c>
      <c r="L381" s="124" t="str">
        <f>VLOOKUP(A381,BASE.!$A$1:$T$878,12,FALSE)</f>
        <v xml:space="preserve">Eleuterio Ramírez s/n, Población Manuel Rodríguez, comuna de Melipilla, Región Metropolitana
</v>
      </c>
      <c r="M381" s="124" t="str">
        <f>VLOOKUP(A381,BASE.!$A$1:$T$878,13,FALSE)</f>
        <v>XIII</v>
      </c>
      <c r="N381" s="124" t="str">
        <f>VLOOKUP(A381,BASE.!$A$1:$T$878,14,FALSE)</f>
        <v>Melipilla,</v>
      </c>
      <c r="O381" s="124" t="str">
        <f>VLOOKUP(A381,BASE.!$A$1:$T$878,15,FALSE)</f>
        <v xml:space="preserve">Fono: 224897900- 224897901
</v>
      </c>
      <c r="P381" s="124" t="str">
        <f>VLOOKUP(A381,BASE.!$A$1:$T$878,16,FALSE)</f>
        <v xml:space="preserve">E mail: gerencia@cormumel.cl </v>
      </c>
      <c r="Q381" s="185">
        <f>VLOOKUP(A381,BASE.!$A$1:$T$878,17,FALSE)</f>
        <v>0</v>
      </c>
      <c r="R381" s="124">
        <f>VLOOKUP(A381,BASE.!$A$1:$T$878,18,FALSE)</f>
        <v>93401</v>
      </c>
      <c r="S381" s="124" t="str">
        <f>VLOOKUP(A381,BASE.!$A$1:$T$878,19,FALSE)</f>
        <v>Se acompaña Certificado de la Institución, correspondiente a antecedentes financieros del año 2019, aprobados por el Sub Departamento de Supervisión Financiera Nacional.</v>
      </c>
      <c r="T381" s="182">
        <f>VLOOKUP(A381,BASE.!$A$1:$T$878,20,FALSE)</f>
        <v>37970</v>
      </c>
      <c r="U381" s="124">
        <v>6898</v>
      </c>
      <c r="V381" s="181">
        <v>6439140</v>
      </c>
      <c r="W381" s="181">
        <v>6625890</v>
      </c>
      <c r="X381" s="183">
        <v>44255</v>
      </c>
      <c r="Y381" s="166" t="s">
        <v>7879</v>
      </c>
      <c r="Z381" s="166" t="s">
        <v>7880</v>
      </c>
      <c r="AA381" s="124" t="s">
        <v>7922</v>
      </c>
    </row>
    <row r="382" spans="1:27" x14ac:dyDescent="0.2">
      <c r="A382" s="124">
        <v>6899</v>
      </c>
      <c r="B382" s="124" t="s">
        <v>8322</v>
      </c>
      <c r="C382" s="185">
        <v>719365000</v>
      </c>
      <c r="D382" s="124" t="str">
        <f>VLOOKUP(A382,BASE.!$A$1:$T$878,4,FALSE)</f>
        <v>Corporación de Derecho Privado.</v>
      </c>
      <c r="E382" s="124" t="str">
        <f>VLOOKUP(A382,BASE.!$A$1:$T$878,5,FALSE)</f>
        <v xml:space="preserve">Otorgada por Decreto Supremo Nº 1392, de fecha 19 de noviembre de 1991, del Ministerio de Justicia. </v>
      </c>
      <c r="F382" s="124" t="str">
        <f>VLOOKUP(A382,BASE.!$A$1:$T$878,6,FALSE)</f>
        <v xml:space="preserve">Certificado de vigencia de persona jurídica sin fines de lucro, folio Nº 500354160689, de fecha 04 de noviembre de 2020, emitido por el Servicio de Registro Civil e Identificación.
</v>
      </c>
      <c r="G382" s="124" t="str">
        <f>VLOOKUP(A382,BASE.!$A$1:$T$878,7,FALSE)</f>
        <v>Tiene por finalidad promover que menores de escasos recursos o sin recursos económicos, carentes de hogar o en situación irregular, pueden formarse, educarse y capacitarse laboralmente, logrando su inserción ocupacional, desarrollándose como persona, alcanzando su fin social.</v>
      </c>
      <c r="H382" s="124" t="str">
        <f>VLOOKUP(A382,BASE.!$A$1:$T$878,8,FALSE)</f>
        <v xml:space="preserve">Presidente: Álvaro Pezoa Bissieres, 
Secretaria: Vivian Nazal Zedan, 
Tesorera: Mº Inés Nilo Guerrero, 
Directores: 
Sergio Andrés Bianchi Echeñique
Fernando García Barrientos, 
Jorge Javier Obregón Kuhn, 
Paola Silvana Alvano Contador
</v>
      </c>
      <c r="I382" s="124" t="str">
        <f>VLOOKUP(A382,BASE.!$A$1:$T$878,9,FALSE)</f>
        <v>Durarán 03 años en sus cargos.</v>
      </c>
      <c r="J382" s="124" t="str">
        <f>VLOOKUP(A382,BASE.!$A$1:$T$878,10,FALSE)</f>
        <v>26 de abril de 2018 – al 26 de abril de 2021.</v>
      </c>
      <c r="K382" s="124" t="str">
        <f>VLOOKUP(A382,BASE.!$A$1:$T$878,11,FALSE)</f>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v>
      </c>
      <c r="L382" s="124" t="str">
        <f>VLOOKUP(A382,BASE.!$A$1:$T$878,12,FALSE)</f>
        <v xml:space="preserve">Lautaro Nº 2755, comuna de La Pintana, Villa Jorge Yarur Banna, Región Metropolitana.
</v>
      </c>
      <c r="M382" s="124" t="str">
        <f>VLOOKUP(A382,BASE.!$A$1:$T$878,13,FALSE)</f>
        <v>XIII</v>
      </c>
      <c r="N382" s="124" t="str">
        <f>VLOOKUP(A382,BASE.!$A$1:$T$878,14,FALSE)</f>
        <v>La Pintana</v>
      </c>
      <c r="O382" s="124" t="str">
        <f>VLOOKUP(A382,BASE.!$A$1:$T$878,15,FALSE)</f>
        <v>225451947-96645763</v>
      </c>
      <c r="P382" s="124" t="str">
        <f>VLOOKUP(A382,BASE.!$A$1:$T$878,16,FALSE)</f>
        <v xml:space="preserve">contacto@corporacionccm.cl
</v>
      </c>
      <c r="Q382" s="185">
        <f>VLOOKUP(A382,BASE.!$A$1:$T$878,17,FALSE)</f>
        <v>0</v>
      </c>
      <c r="R382" s="124" t="str">
        <f>VLOOKUP(A382,BASE.!$A$1:$T$878,18,FALSE)</f>
        <v>93401: Institución de Asistencia Social</v>
      </c>
      <c r="S382" s="124" t="str">
        <f>VLOOKUP(A382,BASE.!$A$1:$T$878,19,FALSE)</f>
        <v>Se acompañan antecedentes financieros, correspondientes al año 2019, aprobados por el  Sub Departamento de Supervisión Financiera Nacional.</v>
      </c>
      <c r="T382" s="182">
        <f>VLOOKUP(A382,BASE.!$A$1:$T$878,20,FALSE)</f>
        <v>37970</v>
      </c>
      <c r="U382" s="124">
        <v>6899</v>
      </c>
      <c r="V382" s="181">
        <v>37866548</v>
      </c>
      <c r="W382" s="181">
        <v>63263758</v>
      </c>
      <c r="X382" s="183">
        <v>44255</v>
      </c>
      <c r="Y382" s="166" t="s">
        <v>7879</v>
      </c>
      <c r="Z382" s="166" t="s">
        <v>7880</v>
      </c>
      <c r="AA382" s="124" t="s">
        <v>7941</v>
      </c>
    </row>
    <row r="383" spans="1:27" x14ac:dyDescent="0.2">
      <c r="A383" s="124">
        <v>6900</v>
      </c>
      <c r="B383" s="124" t="s">
        <v>8323</v>
      </c>
      <c r="C383" s="185" t="s">
        <v>7799</v>
      </c>
      <c r="D383" s="124" t="str">
        <f>VLOOKUP(A383,BASE.!$A$1:$T$878,4,FALSE)</f>
        <v>Corporación de Derecho Privado</v>
      </c>
      <c r="E383" s="124" t="str">
        <f>VLOOKUP(A383,BASE.!$A$1:$T$878,5,FALSE)</f>
        <v>Otorgada por Decreto Supremo Nº 1109, de 19 de diciembre de 1984, del Ministerio de Justicia.</v>
      </c>
      <c r="F383" s="124" t="str">
        <f>VLOOKUP(A383,BASE.!$A$1:$T$878,6,FALSE)</f>
        <v xml:space="preserve">Certificado de vigencia de persona jurídica sin fines de lucro, folio Nº 500334460905, de fecha 28 de julio de 2020, del Servicio de Registro Civil e Identificación.
</v>
      </c>
      <c r="G383" s="124" t="str">
        <f>VLOOKUP(A383,BASE.!$A$1:$T$878,7,FALSE)</f>
        <v>Administrar y operar servicios en las áreas de educación y de atención de menores, elaborar y ejecutar programas de educación, formación profesional, capacitación, rehabilitación y perfeccionamiento.</v>
      </c>
      <c r="H383" s="124" t="str">
        <f>VLOOKUP(A383,BASE.!$A$1:$T$878,8,FALSE)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3" s="124" t="str">
        <f>VLOOKUP(A383,BASE.!$A$1:$T$878,9,FALSE)</f>
        <v xml:space="preserve">5 años
</v>
      </c>
      <c r="J383" s="124" t="str">
        <f>VLOOKUP(A383,BASE.!$A$1:$T$878,10,FALSE)</f>
        <v xml:space="preserve">30 de septiembre de 2017 a 30 de septiembre de 2022.
</v>
      </c>
      <c r="K383" s="124" t="str">
        <f>VLOOKUP(A383,BASE.!$A$1:$T$878,11,FALSE)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3" s="124" t="str">
        <f>VLOOKUP(A383,BASE.!$A$1:$T$878,12,FALSE)</f>
        <v>El Overo N° 175, Villa Alemana. Región de Valparaíso</v>
      </c>
      <c r="M383" s="124" t="str">
        <f>VLOOKUP(A383,BASE.!$A$1:$T$878,13,FALSE)</f>
        <v>V</v>
      </c>
      <c r="N383" s="124" t="str">
        <f>VLOOKUP(A383,BASE.!$A$1:$T$878,14,FALSE)</f>
        <v>Villa Alemana</v>
      </c>
      <c r="O383" s="124" t="str">
        <f>VLOOKUP(A383,BASE.!$A$1:$T$878,15,FALSE)</f>
        <v>32-2532283</v>
      </c>
      <c r="P383" s="124" t="str">
        <f>VLOOKUP(A383,BASE.!$A$1:$T$878,16,FALSE)</f>
        <v>cercap@cercap.cl</v>
      </c>
      <c r="Q383" s="185">
        <f>VLOOKUP(A383,BASE.!$A$1:$T$878,17,FALSE)</f>
        <v>0</v>
      </c>
      <c r="R383" s="124">
        <f>VLOOKUP(A383,BASE.!$A$1:$T$878,18,FALSE)</f>
        <v>93401</v>
      </c>
      <c r="S383" s="124" t="str">
        <f>VLOOKUP(A383,BASE.!$A$1:$T$878,19,FALSE)</f>
        <v>Se acompaña el certificado financiero correspondiente al  año 2019  autorizado ante notario y balance general año 2019 aprobado por  USUFI</v>
      </c>
      <c r="T383" s="182">
        <f>VLOOKUP(A383,BASE.!$A$1:$T$878,20,FALSE)</f>
        <v>37970</v>
      </c>
      <c r="U383" s="124">
        <v>6900</v>
      </c>
      <c r="V383" s="181">
        <v>6361560</v>
      </c>
      <c r="W383" s="181">
        <v>13188600</v>
      </c>
      <c r="X383" s="183">
        <v>44255</v>
      </c>
      <c r="Y383" s="166" t="s">
        <v>7879</v>
      </c>
      <c r="Z383" s="166" t="s">
        <v>7880</v>
      </c>
      <c r="AA383" s="124" t="s">
        <v>8024</v>
      </c>
    </row>
    <row r="384" spans="1:27" x14ac:dyDescent="0.2">
      <c r="A384" s="124">
        <v>6900</v>
      </c>
      <c r="B384" s="124" t="s">
        <v>8323</v>
      </c>
      <c r="C384" s="185" t="s">
        <v>7799</v>
      </c>
      <c r="D384" s="124" t="str">
        <f>VLOOKUP(A384,BASE.!$A$1:$T$878,4,FALSE)</f>
        <v>Corporación de Derecho Privado</v>
      </c>
      <c r="E384" s="124" t="str">
        <f>VLOOKUP(A384,BASE.!$A$1:$T$878,5,FALSE)</f>
        <v>Otorgada por Decreto Supremo Nº 1109, de 19 de diciembre de 1984, del Ministerio de Justicia.</v>
      </c>
      <c r="F384" s="124" t="str">
        <f>VLOOKUP(A384,BASE.!$A$1:$T$878,6,FALSE)</f>
        <v xml:space="preserve">Certificado de vigencia de persona jurídica sin fines de lucro, folio Nº 500334460905, de fecha 28 de julio de 2020, del Servicio de Registro Civil e Identificación.
</v>
      </c>
      <c r="G384" s="124" t="str">
        <f>VLOOKUP(A384,BASE.!$A$1:$T$878,7,FALSE)</f>
        <v>Administrar y operar servicios en las áreas de educación y de atención de menores, elaborar y ejecutar programas de educación, formación profesional, capacitación, rehabilitación y perfeccionamiento.</v>
      </c>
      <c r="H384" s="124" t="str">
        <f>VLOOKUP(A384,BASE.!$A$1:$T$878,8,FALSE)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4" s="124" t="str">
        <f>VLOOKUP(A384,BASE.!$A$1:$T$878,9,FALSE)</f>
        <v xml:space="preserve">5 años
</v>
      </c>
      <c r="J384" s="124" t="str">
        <f>VLOOKUP(A384,BASE.!$A$1:$T$878,10,FALSE)</f>
        <v xml:space="preserve">30 de septiembre de 2017 a 30 de septiembre de 2022.
</v>
      </c>
      <c r="K384" s="124" t="str">
        <f>VLOOKUP(A384,BASE.!$A$1:$T$878,11,FALSE)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4" s="124" t="str">
        <f>VLOOKUP(A384,BASE.!$A$1:$T$878,12,FALSE)</f>
        <v>El Overo N° 175, Villa Alemana. Región de Valparaíso</v>
      </c>
      <c r="M384" s="124" t="str">
        <f>VLOOKUP(A384,BASE.!$A$1:$T$878,13,FALSE)</f>
        <v>V</v>
      </c>
      <c r="N384" s="124" t="str">
        <f>VLOOKUP(A384,BASE.!$A$1:$T$878,14,FALSE)</f>
        <v>Villa Alemana</v>
      </c>
      <c r="O384" s="124" t="str">
        <f>VLOOKUP(A384,BASE.!$A$1:$T$878,15,FALSE)</f>
        <v>32-2532283</v>
      </c>
      <c r="P384" s="124" t="str">
        <f>VLOOKUP(A384,BASE.!$A$1:$T$878,16,FALSE)</f>
        <v>cercap@cercap.cl</v>
      </c>
      <c r="Q384" s="185">
        <f>VLOOKUP(A384,BASE.!$A$1:$T$878,17,FALSE)</f>
        <v>0</v>
      </c>
      <c r="R384" s="124">
        <f>VLOOKUP(A384,BASE.!$A$1:$T$878,18,FALSE)</f>
        <v>93401</v>
      </c>
      <c r="S384" s="124" t="str">
        <f>VLOOKUP(A384,BASE.!$A$1:$T$878,19,FALSE)</f>
        <v>Se acompaña el certificado financiero correspondiente al  año 2019  autorizado ante notario y balance general año 2019 aprobado por  USUFI</v>
      </c>
      <c r="T384" s="182">
        <f>VLOOKUP(A384,BASE.!$A$1:$T$878,20,FALSE)</f>
        <v>37970</v>
      </c>
      <c r="U384" s="124">
        <v>6900</v>
      </c>
      <c r="V384" s="181">
        <v>6594300</v>
      </c>
      <c r="W384" s="181">
        <v>13188600</v>
      </c>
      <c r="X384" s="183">
        <v>44255</v>
      </c>
      <c r="Y384" s="166" t="s">
        <v>7879</v>
      </c>
      <c r="Z384" s="166" t="s">
        <v>7880</v>
      </c>
      <c r="AA384" s="124" t="s">
        <v>8025</v>
      </c>
    </row>
    <row r="385" spans="1:27" x14ac:dyDescent="0.2">
      <c r="A385" s="124">
        <v>6900</v>
      </c>
      <c r="B385" s="124" t="s">
        <v>8323</v>
      </c>
      <c r="C385" s="185" t="s">
        <v>7799</v>
      </c>
      <c r="D385" s="124" t="str">
        <f>VLOOKUP(A385,BASE.!$A$1:$T$878,4,FALSE)</f>
        <v>Corporación de Derecho Privado</v>
      </c>
      <c r="E385" s="124" t="str">
        <f>VLOOKUP(A385,BASE.!$A$1:$T$878,5,FALSE)</f>
        <v>Otorgada por Decreto Supremo Nº 1109, de 19 de diciembre de 1984, del Ministerio de Justicia.</v>
      </c>
      <c r="F385" s="124" t="str">
        <f>VLOOKUP(A385,BASE.!$A$1:$T$878,6,FALSE)</f>
        <v xml:space="preserve">Certificado de vigencia de persona jurídica sin fines de lucro, folio Nº 500334460905, de fecha 28 de julio de 2020, del Servicio de Registro Civil e Identificación.
</v>
      </c>
      <c r="G385" s="124" t="str">
        <f>VLOOKUP(A385,BASE.!$A$1:$T$878,7,FALSE)</f>
        <v>Administrar y operar servicios en las áreas de educación y de atención de menores, elaborar y ejecutar programas de educación, formación profesional, capacitación, rehabilitación y perfeccionamiento.</v>
      </c>
      <c r="H385" s="124" t="str">
        <f>VLOOKUP(A385,BASE.!$A$1:$T$878,8,FALSE)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5" s="124" t="str">
        <f>VLOOKUP(A385,BASE.!$A$1:$T$878,9,FALSE)</f>
        <v xml:space="preserve">5 años
</v>
      </c>
      <c r="J385" s="124" t="str">
        <f>VLOOKUP(A385,BASE.!$A$1:$T$878,10,FALSE)</f>
        <v xml:space="preserve">30 de septiembre de 2017 a 30 de septiembre de 2022.
</v>
      </c>
      <c r="K385" s="124" t="str">
        <f>VLOOKUP(A385,BASE.!$A$1:$T$878,11,FALSE)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5" s="124" t="str">
        <f>VLOOKUP(A385,BASE.!$A$1:$T$878,12,FALSE)</f>
        <v>El Overo N° 175, Villa Alemana. Región de Valparaíso</v>
      </c>
      <c r="M385" s="124" t="str">
        <f>VLOOKUP(A385,BASE.!$A$1:$T$878,13,FALSE)</f>
        <v>V</v>
      </c>
      <c r="N385" s="124" t="str">
        <f>VLOOKUP(A385,BASE.!$A$1:$T$878,14,FALSE)</f>
        <v>Villa Alemana</v>
      </c>
      <c r="O385" s="124" t="str">
        <f>VLOOKUP(A385,BASE.!$A$1:$T$878,15,FALSE)</f>
        <v>32-2532283</v>
      </c>
      <c r="P385" s="124" t="str">
        <f>VLOOKUP(A385,BASE.!$A$1:$T$878,16,FALSE)</f>
        <v>cercap@cercap.cl</v>
      </c>
      <c r="Q385" s="185">
        <f>VLOOKUP(A385,BASE.!$A$1:$T$878,17,FALSE)</f>
        <v>0</v>
      </c>
      <c r="R385" s="124">
        <f>VLOOKUP(A385,BASE.!$A$1:$T$878,18,FALSE)</f>
        <v>93401</v>
      </c>
      <c r="S385" s="124" t="str">
        <f>VLOOKUP(A385,BASE.!$A$1:$T$878,19,FALSE)</f>
        <v>Se acompaña el certificado financiero correspondiente al  año 2019  autorizado ante notario y balance general año 2019 aprobado por  USUFI</v>
      </c>
      <c r="T385" s="182">
        <f>VLOOKUP(A385,BASE.!$A$1:$T$878,20,FALSE)</f>
        <v>37970</v>
      </c>
      <c r="U385" s="124">
        <v>6900</v>
      </c>
      <c r="V385" s="181">
        <v>6456208</v>
      </c>
      <c r="W385" s="181">
        <v>13266180</v>
      </c>
      <c r="X385" s="183">
        <v>44255</v>
      </c>
      <c r="Y385" s="166" t="s">
        <v>7879</v>
      </c>
      <c r="Z385" s="166" t="s">
        <v>7880</v>
      </c>
      <c r="AA385" s="124" t="s">
        <v>8026</v>
      </c>
    </row>
    <row r="386" spans="1:27" x14ac:dyDescent="0.2">
      <c r="A386" s="124">
        <v>6900</v>
      </c>
      <c r="B386" s="124" t="s">
        <v>8323</v>
      </c>
      <c r="C386" s="185" t="s">
        <v>7799</v>
      </c>
      <c r="D386" s="124" t="str">
        <f>VLOOKUP(A386,BASE.!$A$1:$T$878,4,FALSE)</f>
        <v>Corporación de Derecho Privado</v>
      </c>
      <c r="E386" s="124" t="str">
        <f>VLOOKUP(A386,BASE.!$A$1:$T$878,5,FALSE)</f>
        <v>Otorgada por Decreto Supremo Nº 1109, de 19 de diciembre de 1984, del Ministerio de Justicia.</v>
      </c>
      <c r="F386" s="124" t="str">
        <f>VLOOKUP(A386,BASE.!$A$1:$T$878,6,FALSE)</f>
        <v xml:space="preserve">Certificado de vigencia de persona jurídica sin fines de lucro, folio Nº 500334460905, de fecha 28 de julio de 2020, del Servicio de Registro Civil e Identificación.
</v>
      </c>
      <c r="G386" s="124" t="str">
        <f>VLOOKUP(A386,BASE.!$A$1:$T$878,7,FALSE)</f>
        <v>Administrar y operar servicios en las áreas de educación y de atención de menores, elaborar y ejecutar programas de educación, formación profesional, capacitación, rehabilitación y perfeccionamiento.</v>
      </c>
      <c r="H386" s="124" t="str">
        <f>VLOOKUP(A386,BASE.!$A$1:$T$878,8,FALSE)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6" s="124" t="str">
        <f>VLOOKUP(A386,BASE.!$A$1:$T$878,9,FALSE)</f>
        <v xml:space="preserve">5 años
</v>
      </c>
      <c r="J386" s="124" t="str">
        <f>VLOOKUP(A386,BASE.!$A$1:$T$878,10,FALSE)</f>
        <v xml:space="preserve">30 de septiembre de 2017 a 30 de septiembre de 2022.
</v>
      </c>
      <c r="K386" s="124" t="str">
        <f>VLOOKUP(A386,BASE.!$A$1:$T$878,11,FALSE)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6" s="124" t="str">
        <f>VLOOKUP(A386,BASE.!$A$1:$T$878,12,FALSE)</f>
        <v>El Overo N° 175, Villa Alemana. Región de Valparaíso</v>
      </c>
      <c r="M386" s="124" t="str">
        <f>VLOOKUP(A386,BASE.!$A$1:$T$878,13,FALSE)</f>
        <v>V</v>
      </c>
      <c r="N386" s="124" t="str">
        <f>VLOOKUP(A386,BASE.!$A$1:$T$878,14,FALSE)</f>
        <v>Villa Alemana</v>
      </c>
      <c r="O386" s="124" t="str">
        <f>VLOOKUP(A386,BASE.!$A$1:$T$878,15,FALSE)</f>
        <v>32-2532283</v>
      </c>
      <c r="P386" s="124" t="str">
        <f>VLOOKUP(A386,BASE.!$A$1:$T$878,16,FALSE)</f>
        <v>cercap@cercap.cl</v>
      </c>
      <c r="Q386" s="185">
        <f>VLOOKUP(A386,BASE.!$A$1:$T$878,17,FALSE)</f>
        <v>0</v>
      </c>
      <c r="R386" s="124">
        <f>VLOOKUP(A386,BASE.!$A$1:$T$878,18,FALSE)</f>
        <v>93401</v>
      </c>
      <c r="S386" s="124" t="str">
        <f>VLOOKUP(A386,BASE.!$A$1:$T$878,19,FALSE)</f>
        <v>Se acompaña el certificado financiero correspondiente al  año 2019  autorizado ante notario y balance general año 2019 aprobado por  USUFI</v>
      </c>
      <c r="T386" s="182">
        <f>VLOOKUP(A386,BASE.!$A$1:$T$878,20,FALSE)</f>
        <v>37970</v>
      </c>
      <c r="U386" s="124">
        <v>6900</v>
      </c>
      <c r="V386" s="181">
        <v>8533800</v>
      </c>
      <c r="W386" s="181">
        <v>17067600</v>
      </c>
      <c r="X386" s="183">
        <v>44255</v>
      </c>
      <c r="Y386" s="166" t="s">
        <v>7879</v>
      </c>
      <c r="Z386" s="166" t="s">
        <v>7880</v>
      </c>
      <c r="AA386" s="124" t="s">
        <v>7904</v>
      </c>
    </row>
    <row r="387" spans="1:27" x14ac:dyDescent="0.2">
      <c r="A387" s="124">
        <v>6900</v>
      </c>
      <c r="B387" s="124" t="s">
        <v>8323</v>
      </c>
      <c r="C387" s="185" t="s">
        <v>7799</v>
      </c>
      <c r="D387" s="124" t="str">
        <f>VLOOKUP(A387,BASE.!$A$1:$T$878,4,FALSE)</f>
        <v>Corporación de Derecho Privado</v>
      </c>
      <c r="E387" s="124" t="str">
        <f>VLOOKUP(A387,BASE.!$A$1:$T$878,5,FALSE)</f>
        <v>Otorgada por Decreto Supremo Nº 1109, de 19 de diciembre de 1984, del Ministerio de Justicia.</v>
      </c>
      <c r="F387" s="124" t="str">
        <f>VLOOKUP(A387,BASE.!$A$1:$T$878,6,FALSE)</f>
        <v xml:space="preserve">Certificado de vigencia de persona jurídica sin fines de lucro, folio Nº 500334460905, de fecha 28 de julio de 2020, del Servicio de Registro Civil e Identificación.
</v>
      </c>
      <c r="G387" s="124" t="str">
        <f>VLOOKUP(A387,BASE.!$A$1:$T$878,7,FALSE)</f>
        <v>Administrar y operar servicios en las áreas de educación y de atención de menores, elaborar y ejecutar programas de educación, formación profesional, capacitación, rehabilitación y perfeccionamiento.</v>
      </c>
      <c r="H387" s="124" t="str">
        <f>VLOOKUP(A387,BASE.!$A$1:$T$878,8,FALSE)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7" s="124" t="str">
        <f>VLOOKUP(A387,BASE.!$A$1:$T$878,9,FALSE)</f>
        <v xml:space="preserve">5 años
</v>
      </c>
      <c r="J387" s="124" t="str">
        <f>VLOOKUP(A387,BASE.!$A$1:$T$878,10,FALSE)</f>
        <v xml:space="preserve">30 de septiembre de 2017 a 30 de septiembre de 2022.
</v>
      </c>
      <c r="K387" s="124" t="str">
        <f>VLOOKUP(A387,BASE.!$A$1:$T$878,11,FALSE)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7" s="124" t="str">
        <f>VLOOKUP(A387,BASE.!$A$1:$T$878,12,FALSE)</f>
        <v>El Overo N° 175, Villa Alemana. Región de Valparaíso</v>
      </c>
      <c r="M387" s="124" t="str">
        <f>VLOOKUP(A387,BASE.!$A$1:$T$878,13,FALSE)</f>
        <v>V</v>
      </c>
      <c r="N387" s="124" t="str">
        <f>VLOOKUP(A387,BASE.!$A$1:$T$878,14,FALSE)</f>
        <v>Villa Alemana</v>
      </c>
      <c r="O387" s="124" t="str">
        <f>VLOOKUP(A387,BASE.!$A$1:$T$878,15,FALSE)</f>
        <v>32-2532283</v>
      </c>
      <c r="P387" s="124" t="str">
        <f>VLOOKUP(A387,BASE.!$A$1:$T$878,16,FALSE)</f>
        <v>cercap@cercap.cl</v>
      </c>
      <c r="Q387" s="185">
        <f>VLOOKUP(A387,BASE.!$A$1:$T$878,17,FALSE)</f>
        <v>0</v>
      </c>
      <c r="R387" s="124">
        <f>VLOOKUP(A387,BASE.!$A$1:$T$878,18,FALSE)</f>
        <v>93401</v>
      </c>
      <c r="S387" s="124" t="str">
        <f>VLOOKUP(A387,BASE.!$A$1:$T$878,19,FALSE)</f>
        <v>Se acompaña el certificado financiero correspondiente al  año 2019  autorizado ante notario y balance general año 2019 aprobado por  USUFI</v>
      </c>
      <c r="T387" s="182">
        <f>VLOOKUP(A387,BASE.!$A$1:$T$878,20,FALSE)</f>
        <v>37970</v>
      </c>
      <c r="U387" s="124">
        <v>6900</v>
      </c>
      <c r="V387" s="181">
        <v>14740200</v>
      </c>
      <c r="W387" s="181">
        <v>29713140</v>
      </c>
      <c r="X387" s="183">
        <v>44255</v>
      </c>
      <c r="Y387" s="166" t="s">
        <v>7879</v>
      </c>
      <c r="Z387" s="166" t="s">
        <v>7880</v>
      </c>
      <c r="AA387" s="124" t="s">
        <v>8003</v>
      </c>
    </row>
    <row r="388" spans="1:27" x14ac:dyDescent="0.2">
      <c r="A388" s="124">
        <v>6900</v>
      </c>
      <c r="B388" s="124" t="s">
        <v>8323</v>
      </c>
      <c r="C388" s="185" t="s">
        <v>7799</v>
      </c>
      <c r="D388" s="124" t="str">
        <f>VLOOKUP(A388,BASE.!$A$1:$T$878,4,FALSE)</f>
        <v>Corporación de Derecho Privado</v>
      </c>
      <c r="E388" s="124" t="str">
        <f>VLOOKUP(A388,BASE.!$A$1:$T$878,5,FALSE)</f>
        <v>Otorgada por Decreto Supremo Nº 1109, de 19 de diciembre de 1984, del Ministerio de Justicia.</v>
      </c>
      <c r="F388" s="124" t="str">
        <f>VLOOKUP(A388,BASE.!$A$1:$T$878,6,FALSE)</f>
        <v xml:space="preserve">Certificado de vigencia de persona jurídica sin fines de lucro, folio Nº 500334460905, de fecha 28 de julio de 2020, del Servicio de Registro Civil e Identificación.
</v>
      </c>
      <c r="G388" s="124" t="str">
        <f>VLOOKUP(A388,BASE.!$A$1:$T$878,7,FALSE)</f>
        <v>Administrar y operar servicios en las áreas de educación y de atención de menores, elaborar y ejecutar programas de educación, formación profesional, capacitación, rehabilitación y perfeccionamiento.</v>
      </c>
      <c r="H388" s="124" t="str">
        <f>VLOOKUP(A388,BASE.!$A$1:$T$878,8,FALSE)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8" s="124" t="str">
        <f>VLOOKUP(A388,BASE.!$A$1:$T$878,9,FALSE)</f>
        <v xml:space="preserve">5 años
</v>
      </c>
      <c r="J388" s="124" t="str">
        <f>VLOOKUP(A388,BASE.!$A$1:$T$878,10,FALSE)</f>
        <v xml:space="preserve">30 de septiembre de 2017 a 30 de septiembre de 2022.
</v>
      </c>
      <c r="K388" s="124" t="str">
        <f>VLOOKUP(A388,BASE.!$A$1:$T$878,11,FALSE)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8" s="124" t="str">
        <f>VLOOKUP(A388,BASE.!$A$1:$T$878,12,FALSE)</f>
        <v>El Overo N° 175, Villa Alemana. Región de Valparaíso</v>
      </c>
      <c r="M388" s="124" t="str">
        <f>VLOOKUP(A388,BASE.!$A$1:$T$878,13,FALSE)</f>
        <v>V</v>
      </c>
      <c r="N388" s="124" t="str">
        <f>VLOOKUP(A388,BASE.!$A$1:$T$878,14,FALSE)</f>
        <v>Villa Alemana</v>
      </c>
      <c r="O388" s="124" t="str">
        <f>VLOOKUP(A388,BASE.!$A$1:$T$878,15,FALSE)</f>
        <v>32-2532283</v>
      </c>
      <c r="P388" s="124" t="str">
        <f>VLOOKUP(A388,BASE.!$A$1:$T$878,16,FALSE)</f>
        <v>cercap@cercap.cl</v>
      </c>
      <c r="Q388" s="185">
        <f>VLOOKUP(A388,BASE.!$A$1:$T$878,17,FALSE)</f>
        <v>0</v>
      </c>
      <c r="R388" s="124">
        <f>VLOOKUP(A388,BASE.!$A$1:$T$878,18,FALSE)</f>
        <v>93401</v>
      </c>
      <c r="S388" s="124" t="str">
        <f>VLOOKUP(A388,BASE.!$A$1:$T$878,19,FALSE)</f>
        <v>Se acompaña el certificado financiero correspondiente al  año 2019  autorizado ante notario y balance general año 2019 aprobado por  USUFI</v>
      </c>
      <c r="T388" s="182">
        <f>VLOOKUP(A388,BASE.!$A$1:$T$878,20,FALSE)</f>
        <v>37970</v>
      </c>
      <c r="U388" s="124">
        <v>6900</v>
      </c>
      <c r="V388" s="181">
        <v>7075296</v>
      </c>
      <c r="W388" s="181">
        <v>14150592</v>
      </c>
      <c r="X388" s="183">
        <v>44255</v>
      </c>
      <c r="Y388" s="166" t="s">
        <v>7879</v>
      </c>
      <c r="Z388" s="166" t="s">
        <v>7880</v>
      </c>
      <c r="AA388" s="124" t="s">
        <v>8027</v>
      </c>
    </row>
    <row r="389" spans="1:27" x14ac:dyDescent="0.2">
      <c r="A389" s="124">
        <v>6900</v>
      </c>
      <c r="B389" s="124" t="s">
        <v>8323</v>
      </c>
      <c r="C389" s="185" t="s">
        <v>7799</v>
      </c>
      <c r="D389" s="124" t="str">
        <f>VLOOKUP(A389,BASE.!$A$1:$T$878,4,FALSE)</f>
        <v>Corporación de Derecho Privado</v>
      </c>
      <c r="E389" s="124" t="str">
        <f>VLOOKUP(A389,BASE.!$A$1:$T$878,5,FALSE)</f>
        <v>Otorgada por Decreto Supremo Nº 1109, de 19 de diciembre de 1984, del Ministerio de Justicia.</v>
      </c>
      <c r="F389" s="124" t="str">
        <f>VLOOKUP(A389,BASE.!$A$1:$T$878,6,FALSE)</f>
        <v xml:space="preserve">Certificado de vigencia de persona jurídica sin fines de lucro, folio Nº 500334460905, de fecha 28 de julio de 2020, del Servicio de Registro Civil e Identificación.
</v>
      </c>
      <c r="G389" s="124" t="str">
        <f>VLOOKUP(A389,BASE.!$A$1:$T$878,7,FALSE)</f>
        <v>Administrar y operar servicios en las áreas de educación y de atención de menores, elaborar y ejecutar programas de educación, formación profesional, capacitación, rehabilitación y perfeccionamiento.</v>
      </c>
      <c r="H389" s="124" t="str">
        <f>VLOOKUP(A389,BASE.!$A$1:$T$878,8,FALSE)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9" s="124" t="str">
        <f>VLOOKUP(A389,BASE.!$A$1:$T$878,9,FALSE)</f>
        <v xml:space="preserve">5 años
</v>
      </c>
      <c r="J389" s="124" t="str">
        <f>VLOOKUP(A389,BASE.!$A$1:$T$878,10,FALSE)</f>
        <v xml:space="preserve">30 de septiembre de 2017 a 30 de septiembre de 2022.
</v>
      </c>
      <c r="K389" s="124" t="str">
        <f>VLOOKUP(A389,BASE.!$A$1:$T$878,11,FALSE)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9" s="124" t="str">
        <f>VLOOKUP(A389,BASE.!$A$1:$T$878,12,FALSE)</f>
        <v>El Overo N° 175, Villa Alemana. Región de Valparaíso</v>
      </c>
      <c r="M389" s="124" t="str">
        <f>VLOOKUP(A389,BASE.!$A$1:$T$878,13,FALSE)</f>
        <v>V</v>
      </c>
      <c r="N389" s="124" t="str">
        <f>VLOOKUP(A389,BASE.!$A$1:$T$878,14,FALSE)</f>
        <v>Villa Alemana</v>
      </c>
      <c r="O389" s="124" t="str">
        <f>VLOOKUP(A389,BASE.!$A$1:$T$878,15,FALSE)</f>
        <v>32-2532283</v>
      </c>
      <c r="P389" s="124" t="str">
        <f>VLOOKUP(A389,BASE.!$A$1:$T$878,16,FALSE)</f>
        <v>cercap@cercap.cl</v>
      </c>
      <c r="Q389" s="185">
        <f>VLOOKUP(A389,BASE.!$A$1:$T$878,17,FALSE)</f>
        <v>0</v>
      </c>
      <c r="R389" s="124">
        <f>VLOOKUP(A389,BASE.!$A$1:$T$878,18,FALSE)</f>
        <v>93401</v>
      </c>
      <c r="S389" s="124" t="str">
        <f>VLOOKUP(A389,BASE.!$A$1:$T$878,19,FALSE)</f>
        <v>Se acompaña el certificado financiero correspondiente al  año 2019  autorizado ante notario y balance general año 2019 aprobado por  USUFI</v>
      </c>
      <c r="T389" s="182">
        <f>VLOOKUP(A389,BASE.!$A$1:$T$878,20,FALSE)</f>
        <v>37970</v>
      </c>
      <c r="U389" s="124">
        <v>6900</v>
      </c>
      <c r="V389" s="181">
        <v>6206400</v>
      </c>
      <c r="W389" s="181">
        <v>12412800</v>
      </c>
      <c r="X389" s="183">
        <v>44255</v>
      </c>
      <c r="Y389" s="166" t="s">
        <v>7879</v>
      </c>
      <c r="Z389" s="166" t="s">
        <v>7880</v>
      </c>
      <c r="AA389" s="124" t="s">
        <v>8028</v>
      </c>
    </row>
    <row r="390" spans="1:27" x14ac:dyDescent="0.2">
      <c r="A390" s="124">
        <v>6900</v>
      </c>
      <c r="B390" s="124" t="s">
        <v>8323</v>
      </c>
      <c r="C390" s="185" t="s">
        <v>7799</v>
      </c>
      <c r="D390" s="124" t="str">
        <f>VLOOKUP(A390,BASE.!$A$1:$T$878,4,FALSE)</f>
        <v>Corporación de Derecho Privado</v>
      </c>
      <c r="E390" s="124" t="str">
        <f>VLOOKUP(A390,BASE.!$A$1:$T$878,5,FALSE)</f>
        <v>Otorgada por Decreto Supremo Nº 1109, de 19 de diciembre de 1984, del Ministerio de Justicia.</v>
      </c>
      <c r="F390" s="124" t="str">
        <f>VLOOKUP(A390,BASE.!$A$1:$T$878,6,FALSE)</f>
        <v xml:space="preserve">Certificado de vigencia de persona jurídica sin fines de lucro, folio Nº 500334460905, de fecha 28 de julio de 2020, del Servicio de Registro Civil e Identificación.
</v>
      </c>
      <c r="G390" s="124" t="str">
        <f>VLOOKUP(A390,BASE.!$A$1:$T$878,7,FALSE)</f>
        <v>Administrar y operar servicios en las áreas de educación y de atención de menores, elaborar y ejecutar programas de educación, formación profesional, capacitación, rehabilitación y perfeccionamiento.</v>
      </c>
      <c r="H390" s="124" t="str">
        <f>VLOOKUP(A390,BASE.!$A$1:$T$878,8,FALSE)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90" s="124" t="str">
        <f>VLOOKUP(A390,BASE.!$A$1:$T$878,9,FALSE)</f>
        <v xml:space="preserve">5 años
</v>
      </c>
      <c r="J390" s="124" t="str">
        <f>VLOOKUP(A390,BASE.!$A$1:$T$878,10,FALSE)</f>
        <v xml:space="preserve">30 de septiembre de 2017 a 30 de septiembre de 2022.
</v>
      </c>
      <c r="K390" s="124" t="str">
        <f>VLOOKUP(A390,BASE.!$A$1:$T$878,11,FALSE)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0" s="124" t="str">
        <f>VLOOKUP(A390,BASE.!$A$1:$T$878,12,FALSE)</f>
        <v>El Overo N° 175, Villa Alemana. Región de Valparaíso</v>
      </c>
      <c r="M390" s="124" t="str">
        <f>VLOOKUP(A390,BASE.!$A$1:$T$878,13,FALSE)</f>
        <v>V</v>
      </c>
      <c r="N390" s="124" t="str">
        <f>VLOOKUP(A390,BASE.!$A$1:$T$878,14,FALSE)</f>
        <v>Villa Alemana</v>
      </c>
      <c r="O390" s="124" t="str">
        <f>VLOOKUP(A390,BASE.!$A$1:$T$878,15,FALSE)</f>
        <v>32-2532283</v>
      </c>
      <c r="P390" s="124" t="str">
        <f>VLOOKUP(A390,BASE.!$A$1:$T$878,16,FALSE)</f>
        <v>cercap@cercap.cl</v>
      </c>
      <c r="Q390" s="185">
        <f>VLOOKUP(A390,BASE.!$A$1:$T$878,17,FALSE)</f>
        <v>0</v>
      </c>
      <c r="R390" s="124">
        <f>VLOOKUP(A390,BASE.!$A$1:$T$878,18,FALSE)</f>
        <v>93401</v>
      </c>
      <c r="S390" s="124" t="str">
        <f>VLOOKUP(A390,BASE.!$A$1:$T$878,19,FALSE)</f>
        <v>Se acompaña el certificado financiero correspondiente al  año 2019  autorizado ante notario y balance general año 2019 aprobado por  USUFI</v>
      </c>
      <c r="T390" s="182">
        <f>VLOOKUP(A390,BASE.!$A$1:$T$878,20,FALSE)</f>
        <v>37970</v>
      </c>
      <c r="U390" s="124">
        <v>6900</v>
      </c>
      <c r="V390" s="181">
        <v>7525260</v>
      </c>
      <c r="W390" s="181">
        <v>14899860</v>
      </c>
      <c r="X390" s="183">
        <v>44255</v>
      </c>
      <c r="Y390" s="166" t="s">
        <v>7879</v>
      </c>
      <c r="Z390" s="166" t="s">
        <v>7880</v>
      </c>
      <c r="AA390" s="124" t="s">
        <v>8029</v>
      </c>
    </row>
    <row r="391" spans="1:27" x14ac:dyDescent="0.2">
      <c r="A391" s="124">
        <v>6900</v>
      </c>
      <c r="B391" s="124" t="s">
        <v>8323</v>
      </c>
      <c r="C391" s="185" t="s">
        <v>7799</v>
      </c>
      <c r="D391" s="124" t="str">
        <f>VLOOKUP(A391,BASE.!$A$1:$T$878,4,FALSE)</f>
        <v>Corporación de Derecho Privado</v>
      </c>
      <c r="E391" s="124" t="str">
        <f>VLOOKUP(A391,BASE.!$A$1:$T$878,5,FALSE)</f>
        <v>Otorgada por Decreto Supremo Nº 1109, de 19 de diciembre de 1984, del Ministerio de Justicia.</v>
      </c>
      <c r="F391" s="124" t="str">
        <f>VLOOKUP(A391,BASE.!$A$1:$T$878,6,FALSE)</f>
        <v xml:space="preserve">Certificado de vigencia de persona jurídica sin fines de lucro, folio Nº 500334460905, de fecha 28 de julio de 2020, del Servicio de Registro Civil e Identificación.
</v>
      </c>
      <c r="G391" s="124" t="str">
        <f>VLOOKUP(A391,BASE.!$A$1:$T$878,7,FALSE)</f>
        <v>Administrar y operar servicios en las áreas de educación y de atención de menores, elaborar y ejecutar programas de educación, formación profesional, capacitación, rehabilitación y perfeccionamiento.</v>
      </c>
      <c r="H391" s="124" t="str">
        <f>VLOOKUP(A391,BASE.!$A$1:$T$878,8,FALSE)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91" s="124" t="str">
        <f>VLOOKUP(A391,BASE.!$A$1:$T$878,9,FALSE)</f>
        <v xml:space="preserve">5 años
</v>
      </c>
      <c r="J391" s="124" t="str">
        <f>VLOOKUP(A391,BASE.!$A$1:$T$878,10,FALSE)</f>
        <v xml:space="preserve">30 de septiembre de 2017 a 30 de septiembre de 2022.
</v>
      </c>
      <c r="K391" s="124" t="str">
        <f>VLOOKUP(A391,BASE.!$A$1:$T$878,11,FALSE)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1" s="124" t="str">
        <f>VLOOKUP(A391,BASE.!$A$1:$T$878,12,FALSE)</f>
        <v>El Overo N° 175, Villa Alemana. Región de Valparaíso</v>
      </c>
      <c r="M391" s="124" t="str">
        <f>VLOOKUP(A391,BASE.!$A$1:$T$878,13,FALSE)</f>
        <v>V</v>
      </c>
      <c r="N391" s="124" t="str">
        <f>VLOOKUP(A391,BASE.!$A$1:$T$878,14,FALSE)</f>
        <v>Villa Alemana</v>
      </c>
      <c r="O391" s="124" t="str">
        <f>VLOOKUP(A391,BASE.!$A$1:$T$878,15,FALSE)</f>
        <v>32-2532283</v>
      </c>
      <c r="P391" s="124" t="str">
        <f>VLOOKUP(A391,BASE.!$A$1:$T$878,16,FALSE)</f>
        <v>cercap@cercap.cl</v>
      </c>
      <c r="Q391" s="185">
        <f>VLOOKUP(A391,BASE.!$A$1:$T$878,17,FALSE)</f>
        <v>0</v>
      </c>
      <c r="R391" s="124">
        <f>VLOOKUP(A391,BASE.!$A$1:$T$878,18,FALSE)</f>
        <v>93401</v>
      </c>
      <c r="S391" s="124" t="str">
        <f>VLOOKUP(A391,BASE.!$A$1:$T$878,19,FALSE)</f>
        <v>Se acompaña el certificado financiero correspondiente al  año 2019  autorizado ante notario y balance general año 2019 aprobado por  USUFI</v>
      </c>
      <c r="T391" s="182">
        <f>VLOOKUP(A391,BASE.!$A$1:$T$878,20,FALSE)</f>
        <v>37970</v>
      </c>
      <c r="U391" s="124">
        <v>6900</v>
      </c>
      <c r="V391" s="181">
        <v>5663340</v>
      </c>
      <c r="W391" s="181">
        <v>11093940</v>
      </c>
      <c r="X391" s="183">
        <v>44255</v>
      </c>
      <c r="Y391" s="166" t="s">
        <v>7879</v>
      </c>
      <c r="Z391" s="166" t="s">
        <v>7880</v>
      </c>
      <c r="AA391" s="124" t="s">
        <v>8030</v>
      </c>
    </row>
    <row r="392" spans="1:27" x14ac:dyDescent="0.2">
      <c r="A392" s="124">
        <v>6900</v>
      </c>
      <c r="B392" s="124" t="s">
        <v>8323</v>
      </c>
      <c r="C392" s="185" t="s">
        <v>7799</v>
      </c>
      <c r="D392" s="124" t="str">
        <f>VLOOKUP(A392,BASE.!$A$1:$T$878,4,FALSE)</f>
        <v>Corporación de Derecho Privado</v>
      </c>
      <c r="E392" s="124" t="str">
        <f>VLOOKUP(A392,BASE.!$A$1:$T$878,5,FALSE)</f>
        <v>Otorgada por Decreto Supremo Nº 1109, de 19 de diciembre de 1984, del Ministerio de Justicia.</v>
      </c>
      <c r="F392" s="124" t="str">
        <f>VLOOKUP(A392,BASE.!$A$1:$T$878,6,FALSE)</f>
        <v xml:space="preserve">Certificado de vigencia de persona jurídica sin fines de lucro, folio Nº 500334460905, de fecha 28 de julio de 2020, del Servicio de Registro Civil e Identificación.
</v>
      </c>
      <c r="G392" s="124" t="str">
        <f>VLOOKUP(A392,BASE.!$A$1:$T$878,7,FALSE)</f>
        <v>Administrar y operar servicios en las áreas de educación y de atención de menores, elaborar y ejecutar programas de educación, formación profesional, capacitación, rehabilitación y perfeccionamiento.</v>
      </c>
      <c r="H392" s="124" t="str">
        <f>VLOOKUP(A392,BASE.!$A$1:$T$878,8,FALSE)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92" s="124" t="str">
        <f>VLOOKUP(A392,BASE.!$A$1:$T$878,9,FALSE)</f>
        <v xml:space="preserve">5 años
</v>
      </c>
      <c r="J392" s="124" t="str">
        <f>VLOOKUP(A392,BASE.!$A$1:$T$878,10,FALSE)</f>
        <v xml:space="preserve">30 de septiembre de 2017 a 30 de septiembre de 2022.
</v>
      </c>
      <c r="K392" s="124" t="str">
        <f>VLOOKUP(A392,BASE.!$A$1:$T$878,11,FALSE)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2" s="124" t="str">
        <f>VLOOKUP(A392,BASE.!$A$1:$T$878,12,FALSE)</f>
        <v>El Overo N° 175, Villa Alemana. Región de Valparaíso</v>
      </c>
      <c r="M392" s="124" t="str">
        <f>VLOOKUP(A392,BASE.!$A$1:$T$878,13,FALSE)</f>
        <v>V</v>
      </c>
      <c r="N392" s="124" t="str">
        <f>VLOOKUP(A392,BASE.!$A$1:$T$878,14,FALSE)</f>
        <v>Villa Alemana</v>
      </c>
      <c r="O392" s="124" t="str">
        <f>VLOOKUP(A392,BASE.!$A$1:$T$878,15,FALSE)</f>
        <v>32-2532283</v>
      </c>
      <c r="P392" s="124" t="str">
        <f>VLOOKUP(A392,BASE.!$A$1:$T$878,16,FALSE)</f>
        <v>cercap@cercap.cl</v>
      </c>
      <c r="Q392" s="185">
        <f>VLOOKUP(A392,BASE.!$A$1:$T$878,17,FALSE)</f>
        <v>0</v>
      </c>
      <c r="R392" s="124">
        <f>VLOOKUP(A392,BASE.!$A$1:$T$878,18,FALSE)</f>
        <v>93401</v>
      </c>
      <c r="S392" s="124" t="str">
        <f>VLOOKUP(A392,BASE.!$A$1:$T$878,19,FALSE)</f>
        <v>Se acompaña el certificado financiero correspondiente al  año 2019  autorizado ante notario y balance general año 2019 aprobado por  USUFI</v>
      </c>
      <c r="T392" s="182">
        <f>VLOOKUP(A392,BASE.!$A$1:$T$878,20,FALSE)</f>
        <v>37970</v>
      </c>
      <c r="U392" s="124">
        <v>6900</v>
      </c>
      <c r="V392" s="181">
        <v>37502172</v>
      </c>
      <c r="W392" s="181">
        <v>74929014</v>
      </c>
      <c r="X392" s="183">
        <v>44255</v>
      </c>
      <c r="Y392" s="166" t="s">
        <v>7879</v>
      </c>
      <c r="Z392" s="166" t="s">
        <v>7880</v>
      </c>
      <c r="AA392" s="124" t="s">
        <v>7885</v>
      </c>
    </row>
    <row r="393" spans="1:27" x14ac:dyDescent="0.2">
      <c r="A393" s="124">
        <v>6900</v>
      </c>
      <c r="B393" s="124" t="s">
        <v>8323</v>
      </c>
      <c r="C393" s="185" t="s">
        <v>7799</v>
      </c>
      <c r="D393" s="124" t="str">
        <f>VLOOKUP(A393,BASE.!$A$1:$T$878,4,FALSE)</f>
        <v>Corporación de Derecho Privado</v>
      </c>
      <c r="E393" s="124" t="str">
        <f>VLOOKUP(A393,BASE.!$A$1:$T$878,5,FALSE)</f>
        <v>Otorgada por Decreto Supremo Nº 1109, de 19 de diciembre de 1984, del Ministerio de Justicia.</v>
      </c>
      <c r="F393" s="124" t="str">
        <f>VLOOKUP(A393,BASE.!$A$1:$T$878,6,FALSE)</f>
        <v xml:space="preserve">Certificado de vigencia de persona jurídica sin fines de lucro, folio Nº 500334460905, de fecha 28 de julio de 2020, del Servicio de Registro Civil e Identificación.
</v>
      </c>
      <c r="G393" s="124" t="str">
        <f>VLOOKUP(A393,BASE.!$A$1:$T$878,7,FALSE)</f>
        <v>Administrar y operar servicios en las áreas de educación y de atención de menores, elaborar y ejecutar programas de educación, formación profesional, capacitación, rehabilitación y perfeccionamiento.</v>
      </c>
      <c r="H393" s="124" t="str">
        <f>VLOOKUP(A393,BASE.!$A$1:$T$878,8,FALSE)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93" s="124" t="str">
        <f>VLOOKUP(A393,BASE.!$A$1:$T$878,9,FALSE)</f>
        <v xml:space="preserve">5 años
</v>
      </c>
      <c r="J393" s="124" t="str">
        <f>VLOOKUP(A393,BASE.!$A$1:$T$878,10,FALSE)</f>
        <v xml:space="preserve">30 de septiembre de 2017 a 30 de septiembre de 2022.
</v>
      </c>
      <c r="K393" s="124" t="str">
        <f>VLOOKUP(A393,BASE.!$A$1:$T$878,11,FALSE)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3" s="124" t="str">
        <f>VLOOKUP(A393,BASE.!$A$1:$T$878,12,FALSE)</f>
        <v>El Overo N° 175, Villa Alemana. Región de Valparaíso</v>
      </c>
      <c r="M393" s="124" t="str">
        <f>VLOOKUP(A393,BASE.!$A$1:$T$878,13,FALSE)</f>
        <v>V</v>
      </c>
      <c r="N393" s="124" t="str">
        <f>VLOOKUP(A393,BASE.!$A$1:$T$878,14,FALSE)</f>
        <v>Villa Alemana</v>
      </c>
      <c r="O393" s="124" t="str">
        <f>VLOOKUP(A393,BASE.!$A$1:$T$878,15,FALSE)</f>
        <v>32-2532283</v>
      </c>
      <c r="P393" s="124" t="str">
        <f>VLOOKUP(A393,BASE.!$A$1:$T$878,16,FALSE)</f>
        <v>cercap@cercap.cl</v>
      </c>
      <c r="Q393" s="185">
        <f>VLOOKUP(A393,BASE.!$A$1:$T$878,17,FALSE)</f>
        <v>0</v>
      </c>
      <c r="R393" s="124">
        <f>VLOOKUP(A393,BASE.!$A$1:$T$878,18,FALSE)</f>
        <v>93401</v>
      </c>
      <c r="S393" s="124" t="str">
        <f>VLOOKUP(A393,BASE.!$A$1:$T$878,19,FALSE)</f>
        <v>Se acompaña el certificado financiero correspondiente al  año 2019  autorizado ante notario y balance general año 2019 aprobado por  USUFI</v>
      </c>
      <c r="T393" s="182">
        <f>VLOOKUP(A393,BASE.!$A$1:$T$878,20,FALSE)</f>
        <v>37970</v>
      </c>
      <c r="U393" s="124">
        <v>6900</v>
      </c>
      <c r="V393" s="181">
        <v>25860000</v>
      </c>
      <c r="W393" s="181">
        <v>51268020</v>
      </c>
      <c r="X393" s="183">
        <v>44255</v>
      </c>
      <c r="Y393" s="166" t="s">
        <v>7879</v>
      </c>
      <c r="Z393" s="166" t="s">
        <v>7880</v>
      </c>
      <c r="AA393" s="124" t="s">
        <v>7886</v>
      </c>
    </row>
    <row r="394" spans="1:27" x14ac:dyDescent="0.2">
      <c r="A394" s="124">
        <v>6900</v>
      </c>
      <c r="B394" s="124" t="s">
        <v>8323</v>
      </c>
      <c r="C394" s="185" t="s">
        <v>7799</v>
      </c>
      <c r="D394" s="124" t="str">
        <f>VLOOKUP(A394,BASE.!$A$1:$T$878,4,FALSE)</f>
        <v>Corporación de Derecho Privado</v>
      </c>
      <c r="E394" s="124" t="str">
        <f>VLOOKUP(A394,BASE.!$A$1:$T$878,5,FALSE)</f>
        <v>Otorgada por Decreto Supremo Nº 1109, de 19 de diciembre de 1984, del Ministerio de Justicia.</v>
      </c>
      <c r="F394" s="124" t="str">
        <f>VLOOKUP(A394,BASE.!$A$1:$T$878,6,FALSE)</f>
        <v xml:space="preserve">Certificado de vigencia de persona jurídica sin fines de lucro, folio Nº 500334460905, de fecha 28 de julio de 2020, del Servicio de Registro Civil e Identificación.
</v>
      </c>
      <c r="G394" s="124" t="str">
        <f>VLOOKUP(A394,BASE.!$A$1:$T$878,7,FALSE)</f>
        <v>Administrar y operar servicios en las áreas de educación y de atención de menores, elaborar y ejecutar programas de educación, formación profesional, capacitación, rehabilitación y perfeccionamiento.</v>
      </c>
      <c r="H394" s="124" t="str">
        <f>VLOOKUP(A394,BASE.!$A$1:$T$878,8,FALSE)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94" s="124" t="str">
        <f>VLOOKUP(A394,BASE.!$A$1:$T$878,9,FALSE)</f>
        <v xml:space="preserve">5 años
</v>
      </c>
      <c r="J394" s="124" t="str">
        <f>VLOOKUP(A394,BASE.!$A$1:$T$878,10,FALSE)</f>
        <v xml:space="preserve">30 de septiembre de 2017 a 30 de septiembre de 2022.
</v>
      </c>
      <c r="K394" s="124" t="str">
        <f>VLOOKUP(A394,BASE.!$A$1:$T$878,11,FALSE)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4" s="124" t="str">
        <f>VLOOKUP(A394,BASE.!$A$1:$T$878,12,FALSE)</f>
        <v>El Overo N° 175, Villa Alemana. Región de Valparaíso</v>
      </c>
      <c r="M394" s="124" t="str">
        <f>VLOOKUP(A394,BASE.!$A$1:$T$878,13,FALSE)</f>
        <v>V</v>
      </c>
      <c r="N394" s="124" t="str">
        <f>VLOOKUP(A394,BASE.!$A$1:$T$878,14,FALSE)</f>
        <v>Villa Alemana</v>
      </c>
      <c r="O394" s="124" t="str">
        <f>VLOOKUP(A394,BASE.!$A$1:$T$878,15,FALSE)</f>
        <v>32-2532283</v>
      </c>
      <c r="P394" s="124" t="str">
        <f>VLOOKUP(A394,BASE.!$A$1:$T$878,16,FALSE)</f>
        <v>cercap@cercap.cl</v>
      </c>
      <c r="Q394" s="185">
        <f>VLOOKUP(A394,BASE.!$A$1:$T$878,17,FALSE)</f>
        <v>0</v>
      </c>
      <c r="R394" s="124">
        <f>VLOOKUP(A394,BASE.!$A$1:$T$878,18,FALSE)</f>
        <v>93401</v>
      </c>
      <c r="S394" s="124" t="str">
        <f>VLOOKUP(A394,BASE.!$A$1:$T$878,19,FALSE)</f>
        <v>Se acompaña el certificado financiero correspondiente al  año 2019  autorizado ante notario y balance general año 2019 aprobado por  USUFI</v>
      </c>
      <c r="T394" s="182">
        <f>VLOOKUP(A394,BASE.!$A$1:$T$878,20,FALSE)</f>
        <v>37970</v>
      </c>
      <c r="U394" s="124">
        <v>6900</v>
      </c>
      <c r="V394" s="181">
        <v>7525260</v>
      </c>
      <c r="W394" s="181">
        <v>15050520</v>
      </c>
      <c r="X394" s="183">
        <v>44255</v>
      </c>
      <c r="Y394" s="166" t="s">
        <v>7879</v>
      </c>
      <c r="Z394" s="166" t="s">
        <v>7880</v>
      </c>
      <c r="AA394" s="124" t="s">
        <v>7897</v>
      </c>
    </row>
    <row r="395" spans="1:27" x14ac:dyDescent="0.2">
      <c r="A395" s="124">
        <v>6900</v>
      </c>
      <c r="B395" s="124" t="s">
        <v>8323</v>
      </c>
      <c r="C395" s="185" t="s">
        <v>7799</v>
      </c>
      <c r="D395" s="124" t="str">
        <f>VLOOKUP(A395,BASE.!$A$1:$T$878,4,FALSE)</f>
        <v>Corporación de Derecho Privado</v>
      </c>
      <c r="E395" s="124" t="str">
        <f>VLOOKUP(A395,BASE.!$A$1:$T$878,5,FALSE)</f>
        <v>Otorgada por Decreto Supremo Nº 1109, de 19 de diciembre de 1984, del Ministerio de Justicia.</v>
      </c>
      <c r="F395" s="124" t="str">
        <f>VLOOKUP(A395,BASE.!$A$1:$T$878,6,FALSE)</f>
        <v xml:space="preserve">Certificado de vigencia de persona jurídica sin fines de lucro, folio Nº 500334460905, de fecha 28 de julio de 2020, del Servicio de Registro Civil e Identificación.
</v>
      </c>
      <c r="G395" s="124" t="str">
        <f>VLOOKUP(A395,BASE.!$A$1:$T$878,7,FALSE)</f>
        <v>Administrar y operar servicios en las áreas de educación y de atención de menores, elaborar y ejecutar programas de educación, formación profesional, capacitación, rehabilitación y perfeccionamiento.</v>
      </c>
      <c r="H395" s="124" t="str">
        <f>VLOOKUP(A395,BASE.!$A$1:$T$878,8,FALSE)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95" s="124" t="str">
        <f>VLOOKUP(A395,BASE.!$A$1:$T$878,9,FALSE)</f>
        <v xml:space="preserve">5 años
</v>
      </c>
      <c r="J395" s="124" t="str">
        <f>VLOOKUP(A395,BASE.!$A$1:$T$878,10,FALSE)</f>
        <v xml:space="preserve">30 de septiembre de 2017 a 30 de septiembre de 2022.
</v>
      </c>
      <c r="K395" s="124" t="str">
        <f>VLOOKUP(A395,BASE.!$A$1:$T$878,11,FALSE)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5" s="124" t="str">
        <f>VLOOKUP(A395,BASE.!$A$1:$T$878,12,FALSE)</f>
        <v>El Overo N° 175, Villa Alemana. Región de Valparaíso</v>
      </c>
      <c r="M395" s="124" t="str">
        <f>VLOOKUP(A395,BASE.!$A$1:$T$878,13,FALSE)</f>
        <v>V</v>
      </c>
      <c r="N395" s="124" t="str">
        <f>VLOOKUP(A395,BASE.!$A$1:$T$878,14,FALSE)</f>
        <v>Villa Alemana</v>
      </c>
      <c r="O395" s="124" t="str">
        <f>VLOOKUP(A395,BASE.!$A$1:$T$878,15,FALSE)</f>
        <v>32-2532283</v>
      </c>
      <c r="P395" s="124" t="str">
        <f>VLOOKUP(A395,BASE.!$A$1:$T$878,16,FALSE)</f>
        <v>cercap@cercap.cl</v>
      </c>
      <c r="Q395" s="185">
        <f>VLOOKUP(A395,BASE.!$A$1:$T$878,17,FALSE)</f>
        <v>0</v>
      </c>
      <c r="R395" s="124">
        <f>VLOOKUP(A395,BASE.!$A$1:$T$878,18,FALSE)</f>
        <v>93401</v>
      </c>
      <c r="S395" s="124" t="str">
        <f>VLOOKUP(A395,BASE.!$A$1:$T$878,19,FALSE)</f>
        <v>Se acompaña el certificado financiero correspondiente al  año 2019  autorizado ante notario y balance general año 2019 aprobado por  USUFI</v>
      </c>
      <c r="T395" s="182">
        <f>VLOOKUP(A395,BASE.!$A$1:$T$878,20,FALSE)</f>
        <v>37970</v>
      </c>
      <c r="U395" s="124">
        <v>6900</v>
      </c>
      <c r="V395" s="181">
        <v>29601080</v>
      </c>
      <c r="W395" s="181">
        <v>59058196</v>
      </c>
      <c r="X395" s="183">
        <v>44255</v>
      </c>
      <c r="Y395" s="166" t="s">
        <v>7879</v>
      </c>
      <c r="Z395" s="166" t="s">
        <v>7880</v>
      </c>
      <c r="AA395" s="124" t="s">
        <v>7939</v>
      </c>
    </row>
    <row r="396" spans="1:27" x14ac:dyDescent="0.2">
      <c r="A396" s="124">
        <v>6902</v>
      </c>
      <c r="B396" s="124" t="s">
        <v>8324</v>
      </c>
      <c r="C396" s="185">
        <v>700516008</v>
      </c>
      <c r="D396" s="124" t="str">
        <f>VLOOKUP(A396,BASE.!$A$1:$T$878,4,FALSE)</f>
        <v>Corporación de Derecho Privado</v>
      </c>
      <c r="E396" s="124" t="str">
        <f>VLOOKUP(A396,BASE.!$A$1:$T$878,5,FALSE)</f>
        <v>Otorgado por Decreto Supremo Nº 727, de fecha 23 de mayo de 1990, por el Ministerio de Justicia.</v>
      </c>
      <c r="F396" s="124" t="str">
        <f>VLOOKUP(A396,BASE.!$A$1:$T$878,6,FALSE)</f>
        <v xml:space="preserve">Certificado de Vigencia de Persona Jurídica sin Fines de Lucro, Folio N° 500334359687, emitido con fecha 28 de julio de 2020, por el Servicio de Registro Civil e Identificación. </v>
      </c>
      <c r="G396" s="124" t="str">
        <f>VLOOKUP(A396,BASE.!$A$1:$T$878,7,FALSE)</f>
        <v xml:space="preserve">Atender y proteger física y mentalmente a menores en situación irregular, discapacitados, ancianos u otros grupos necesitados. </v>
      </c>
      <c r="H396" s="124" t="str">
        <f>VLOOKUP(A396,BASE.!$A$1:$T$878,8,FALSE)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6" s="124" t="str">
        <f>VLOOKUP(A396,BASE.!$A$1:$T$878,9,FALSE)</f>
        <v>Cada dos años.</v>
      </c>
      <c r="J396" s="124" t="str">
        <f>VLOOKUP(A396,BASE.!$A$1:$T$878,10,FALSE)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6" s="124" t="str">
        <f>VLOOKUP(A396,BASE.!$A$1:$T$878,11,FALSE)</f>
        <v>Presidente: 
Aldo Arely Muñoz Perrin, 
MMandato General de Administración y Facultades:
Rodrigo Cárcamo Morales, 
Diego Trincado Araya</v>
      </c>
      <c r="L396" s="124" t="str">
        <f>VLOOKUP(A396,BASE.!$A$1:$T$878,12,FALSE)</f>
        <v xml:space="preserve">Calle Cruz del Sur N° 150, Las condes </v>
      </c>
      <c r="M396" s="124" t="str">
        <f>VLOOKUP(A396,BASE.!$A$1:$T$878,13,FALSE)</f>
        <v>XIII</v>
      </c>
      <c r="N396" s="124" t="str">
        <f>VLOOKUP(A396,BASE.!$A$1:$T$878,14,FALSE)</f>
        <v>LAS CONDES</v>
      </c>
      <c r="O396" s="124" t="str">
        <f>VLOOKUP(A396,BASE.!$A$1:$T$878,15,FALSE)</f>
        <v>(56) (2) 284 3968 - 284 1274 C.P. 7931090</v>
      </c>
      <c r="P396" s="124" t="str">
        <f>VLOOKUP(A396,BASE.!$A$1:$T$878,16,FALSE)</f>
        <v>adrachile@adra.cl - Página web: www.adra.cl</v>
      </c>
      <c r="Q396" s="185" t="str">
        <f>VLOOKUP(A396,BASE.!$A$1:$T$878,17,FALSE)</f>
        <v>C.P. 7931090</v>
      </c>
      <c r="R396" s="124">
        <f>VLOOKUP(A396,BASE.!$A$1:$T$878,18,FALSE)</f>
        <v>93401</v>
      </c>
      <c r="S396" s="124" t="str">
        <f>VLOOKUP(A396,BASE.!$A$1:$T$878,19,FALSE)</f>
        <v>Antecedentes financieros correspondientes al año 2019, aprobados por el Subdepartamento de Supervisión Financiera.</v>
      </c>
      <c r="T396" s="182">
        <f>VLOOKUP(A396,BASE.!$A$1:$T$878,20,FALSE)</f>
        <v>37970</v>
      </c>
      <c r="U396" s="124">
        <v>6902</v>
      </c>
      <c r="V396" s="181">
        <v>12024900</v>
      </c>
      <c r="W396" s="181">
        <v>24049800</v>
      </c>
      <c r="X396" s="183">
        <v>44255</v>
      </c>
      <c r="Y396" s="166" t="s">
        <v>7879</v>
      </c>
      <c r="Z396" s="166" t="s">
        <v>7880</v>
      </c>
      <c r="AA396" s="124" t="s">
        <v>7972</v>
      </c>
    </row>
    <row r="397" spans="1:27" x14ac:dyDescent="0.2">
      <c r="A397" s="124">
        <v>6902</v>
      </c>
      <c r="B397" s="124" t="s">
        <v>8324</v>
      </c>
      <c r="C397" s="185">
        <v>700516008</v>
      </c>
      <c r="D397" s="124" t="str">
        <f>VLOOKUP(A397,BASE.!$A$1:$T$878,4,FALSE)</f>
        <v>Corporación de Derecho Privado</v>
      </c>
      <c r="E397" s="124" t="str">
        <f>VLOOKUP(A397,BASE.!$A$1:$T$878,5,FALSE)</f>
        <v>Otorgado por Decreto Supremo Nº 727, de fecha 23 de mayo de 1990, por el Ministerio de Justicia.</v>
      </c>
      <c r="F397" s="124" t="str">
        <f>VLOOKUP(A397,BASE.!$A$1:$T$878,6,FALSE)</f>
        <v xml:space="preserve">Certificado de Vigencia de Persona Jurídica sin Fines de Lucro, Folio N° 500334359687, emitido con fecha 28 de julio de 2020, por el Servicio de Registro Civil e Identificación. </v>
      </c>
      <c r="G397" s="124" t="str">
        <f>VLOOKUP(A397,BASE.!$A$1:$T$878,7,FALSE)</f>
        <v xml:space="preserve">Atender y proteger física y mentalmente a menores en situación irregular, discapacitados, ancianos u otros grupos necesitados. </v>
      </c>
      <c r="H397" s="124" t="str">
        <f>VLOOKUP(A397,BASE.!$A$1:$T$878,8,FALSE)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7" s="124" t="str">
        <f>VLOOKUP(A397,BASE.!$A$1:$T$878,9,FALSE)</f>
        <v>Cada dos años.</v>
      </c>
      <c r="J397" s="124" t="str">
        <f>VLOOKUP(A397,BASE.!$A$1:$T$878,10,FALSE)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7" s="124" t="str">
        <f>VLOOKUP(A397,BASE.!$A$1:$T$878,11,FALSE)</f>
        <v>Presidente: 
Aldo Arely Muñoz Perrin, 
MMandato General de Administración y Facultades:
Rodrigo Cárcamo Morales, 
Diego Trincado Araya</v>
      </c>
      <c r="L397" s="124" t="str">
        <f>VLOOKUP(A397,BASE.!$A$1:$T$878,12,FALSE)</f>
        <v xml:space="preserve">Calle Cruz del Sur N° 150, Las condes </v>
      </c>
      <c r="M397" s="124" t="str">
        <f>VLOOKUP(A397,BASE.!$A$1:$T$878,13,FALSE)</f>
        <v>XIII</v>
      </c>
      <c r="N397" s="124" t="str">
        <f>VLOOKUP(A397,BASE.!$A$1:$T$878,14,FALSE)</f>
        <v>LAS CONDES</v>
      </c>
      <c r="O397" s="124" t="str">
        <f>VLOOKUP(A397,BASE.!$A$1:$T$878,15,FALSE)</f>
        <v>(56) (2) 284 3968 - 284 1274 C.P. 7931090</v>
      </c>
      <c r="P397" s="124" t="str">
        <f>VLOOKUP(A397,BASE.!$A$1:$T$878,16,FALSE)</f>
        <v>adrachile@adra.cl - Página web: www.adra.cl</v>
      </c>
      <c r="Q397" s="185" t="str">
        <f>VLOOKUP(A397,BASE.!$A$1:$T$878,17,FALSE)</f>
        <v>C.P. 7931090</v>
      </c>
      <c r="R397" s="124">
        <f>VLOOKUP(A397,BASE.!$A$1:$T$878,18,FALSE)</f>
        <v>93401</v>
      </c>
      <c r="S397" s="124" t="str">
        <f>VLOOKUP(A397,BASE.!$A$1:$T$878,19,FALSE)</f>
        <v>Antecedentes financieros correspondientes al año 2019, aprobados por el Subdepartamento de Supervisión Financiera.</v>
      </c>
      <c r="T397" s="182">
        <f>VLOOKUP(A397,BASE.!$A$1:$T$878,20,FALSE)</f>
        <v>37970</v>
      </c>
      <c r="U397" s="124">
        <v>6902</v>
      </c>
      <c r="V397" s="181">
        <v>107910377</v>
      </c>
      <c r="W397" s="181">
        <v>262194253</v>
      </c>
      <c r="X397" s="183">
        <v>44255</v>
      </c>
      <c r="Y397" s="166" t="s">
        <v>7879</v>
      </c>
      <c r="Z397" s="166" t="s">
        <v>7880</v>
      </c>
      <c r="AA397" s="124" t="s">
        <v>162</v>
      </c>
    </row>
    <row r="398" spans="1:27" x14ac:dyDescent="0.2">
      <c r="A398" s="124">
        <v>6902</v>
      </c>
      <c r="B398" s="124" t="s">
        <v>8324</v>
      </c>
      <c r="C398" s="185">
        <v>700516008</v>
      </c>
      <c r="D398" s="124" t="str">
        <f>VLOOKUP(A398,BASE.!$A$1:$T$878,4,FALSE)</f>
        <v>Corporación de Derecho Privado</v>
      </c>
      <c r="E398" s="124" t="str">
        <f>VLOOKUP(A398,BASE.!$A$1:$T$878,5,FALSE)</f>
        <v>Otorgado por Decreto Supremo Nº 727, de fecha 23 de mayo de 1990, por el Ministerio de Justicia.</v>
      </c>
      <c r="F398" s="124" t="str">
        <f>VLOOKUP(A398,BASE.!$A$1:$T$878,6,FALSE)</f>
        <v xml:space="preserve">Certificado de Vigencia de Persona Jurídica sin Fines de Lucro, Folio N° 500334359687, emitido con fecha 28 de julio de 2020, por el Servicio de Registro Civil e Identificación. </v>
      </c>
      <c r="G398" s="124" t="str">
        <f>VLOOKUP(A398,BASE.!$A$1:$T$878,7,FALSE)</f>
        <v xml:space="preserve">Atender y proteger física y mentalmente a menores en situación irregular, discapacitados, ancianos u otros grupos necesitados. </v>
      </c>
      <c r="H398" s="124" t="str">
        <f>VLOOKUP(A398,BASE.!$A$1:$T$878,8,FALSE)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8" s="124" t="str">
        <f>VLOOKUP(A398,BASE.!$A$1:$T$878,9,FALSE)</f>
        <v>Cada dos años.</v>
      </c>
      <c r="J398" s="124" t="str">
        <f>VLOOKUP(A398,BASE.!$A$1:$T$878,10,FALSE)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8" s="124" t="str">
        <f>VLOOKUP(A398,BASE.!$A$1:$T$878,11,FALSE)</f>
        <v>Presidente: 
Aldo Arely Muñoz Perrin, 
MMandato General de Administración y Facultades:
Rodrigo Cárcamo Morales, 
Diego Trincado Araya</v>
      </c>
      <c r="L398" s="124" t="str">
        <f>VLOOKUP(A398,BASE.!$A$1:$T$878,12,FALSE)</f>
        <v xml:space="preserve">Calle Cruz del Sur N° 150, Las condes </v>
      </c>
      <c r="M398" s="124" t="str">
        <f>VLOOKUP(A398,BASE.!$A$1:$T$878,13,FALSE)</f>
        <v>XIII</v>
      </c>
      <c r="N398" s="124" t="str">
        <f>VLOOKUP(A398,BASE.!$A$1:$T$878,14,FALSE)</f>
        <v>LAS CONDES</v>
      </c>
      <c r="O398" s="124" t="str">
        <f>VLOOKUP(A398,BASE.!$A$1:$T$878,15,FALSE)</f>
        <v>(56) (2) 284 3968 - 284 1274 C.P. 7931090</v>
      </c>
      <c r="P398" s="124" t="str">
        <f>VLOOKUP(A398,BASE.!$A$1:$T$878,16,FALSE)</f>
        <v>adrachile@adra.cl - Página web: www.adra.cl</v>
      </c>
      <c r="Q398" s="185" t="str">
        <f>VLOOKUP(A398,BASE.!$A$1:$T$878,17,FALSE)</f>
        <v>C.P. 7931090</v>
      </c>
      <c r="R398" s="124">
        <f>VLOOKUP(A398,BASE.!$A$1:$T$878,18,FALSE)</f>
        <v>93401</v>
      </c>
      <c r="S398" s="124" t="str">
        <f>VLOOKUP(A398,BASE.!$A$1:$T$878,19,FALSE)</f>
        <v>Antecedentes financieros correspondientes al año 2019, aprobados por el Subdepartamento de Supervisión Financiera.</v>
      </c>
      <c r="T398" s="182">
        <f>VLOOKUP(A398,BASE.!$A$1:$T$878,20,FALSE)</f>
        <v>37970</v>
      </c>
      <c r="U398" s="124">
        <v>6902</v>
      </c>
      <c r="V398" s="181">
        <v>33113030</v>
      </c>
      <c r="W398" s="181">
        <v>92703158</v>
      </c>
      <c r="X398" s="183">
        <v>44255</v>
      </c>
      <c r="Y398" s="166" t="s">
        <v>7879</v>
      </c>
      <c r="Z398" s="166" t="s">
        <v>7880</v>
      </c>
      <c r="AA398" s="124" t="s">
        <v>7892</v>
      </c>
    </row>
    <row r="399" spans="1:27" x14ac:dyDescent="0.2">
      <c r="A399" s="124">
        <v>6902</v>
      </c>
      <c r="B399" s="124" t="s">
        <v>8324</v>
      </c>
      <c r="C399" s="185">
        <v>700516008</v>
      </c>
      <c r="D399" s="124" t="str">
        <f>VLOOKUP(A399,BASE.!$A$1:$T$878,4,FALSE)</f>
        <v>Corporación de Derecho Privado</v>
      </c>
      <c r="E399" s="124" t="str">
        <f>VLOOKUP(A399,BASE.!$A$1:$T$878,5,FALSE)</f>
        <v>Otorgado por Decreto Supremo Nº 727, de fecha 23 de mayo de 1990, por el Ministerio de Justicia.</v>
      </c>
      <c r="F399" s="124" t="str">
        <f>VLOOKUP(A399,BASE.!$A$1:$T$878,6,FALSE)</f>
        <v xml:space="preserve">Certificado de Vigencia de Persona Jurídica sin Fines de Lucro, Folio N° 500334359687, emitido con fecha 28 de julio de 2020, por el Servicio de Registro Civil e Identificación. </v>
      </c>
      <c r="G399" s="124" t="str">
        <f>VLOOKUP(A399,BASE.!$A$1:$T$878,7,FALSE)</f>
        <v xml:space="preserve">Atender y proteger física y mentalmente a menores en situación irregular, discapacitados, ancianos u otros grupos necesitados. </v>
      </c>
      <c r="H399" s="124" t="str">
        <f>VLOOKUP(A399,BASE.!$A$1:$T$878,8,FALSE)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9" s="124" t="str">
        <f>VLOOKUP(A399,BASE.!$A$1:$T$878,9,FALSE)</f>
        <v>Cada dos años.</v>
      </c>
      <c r="J399" s="124" t="str">
        <f>VLOOKUP(A399,BASE.!$A$1:$T$878,10,FALSE)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9" s="124" t="str">
        <f>VLOOKUP(A399,BASE.!$A$1:$T$878,11,FALSE)</f>
        <v>Presidente: 
Aldo Arely Muñoz Perrin, 
MMandato General de Administración y Facultades:
Rodrigo Cárcamo Morales, 
Diego Trincado Araya</v>
      </c>
      <c r="L399" s="124" t="str">
        <f>VLOOKUP(A399,BASE.!$A$1:$T$878,12,FALSE)</f>
        <v xml:space="preserve">Calle Cruz del Sur N° 150, Las condes </v>
      </c>
      <c r="M399" s="124" t="str">
        <f>VLOOKUP(A399,BASE.!$A$1:$T$878,13,FALSE)</f>
        <v>XIII</v>
      </c>
      <c r="N399" s="124" t="str">
        <f>VLOOKUP(A399,BASE.!$A$1:$T$878,14,FALSE)</f>
        <v>LAS CONDES</v>
      </c>
      <c r="O399" s="124" t="str">
        <f>VLOOKUP(A399,BASE.!$A$1:$T$878,15,FALSE)</f>
        <v>(56) (2) 284 3968 - 284 1274 C.P. 7931090</v>
      </c>
      <c r="P399" s="124" t="str">
        <f>VLOOKUP(A399,BASE.!$A$1:$T$878,16,FALSE)</f>
        <v>adrachile@adra.cl - Página web: www.adra.cl</v>
      </c>
      <c r="Q399" s="185" t="str">
        <f>VLOOKUP(A399,BASE.!$A$1:$T$878,17,FALSE)</f>
        <v>C.P. 7931090</v>
      </c>
      <c r="R399" s="124">
        <f>VLOOKUP(A399,BASE.!$A$1:$T$878,18,FALSE)</f>
        <v>93401</v>
      </c>
      <c r="S399" s="124" t="str">
        <f>VLOOKUP(A399,BASE.!$A$1:$T$878,19,FALSE)</f>
        <v>Antecedentes financieros correspondientes al año 2019, aprobados por el Subdepartamento de Supervisión Financiera.</v>
      </c>
      <c r="T399" s="182">
        <f>VLOOKUP(A399,BASE.!$A$1:$T$878,20,FALSE)</f>
        <v>37970</v>
      </c>
      <c r="U399" s="124">
        <v>6902</v>
      </c>
      <c r="V399" s="181">
        <v>16033200</v>
      </c>
      <c r="W399" s="181">
        <v>32066400</v>
      </c>
      <c r="X399" s="183">
        <v>44255</v>
      </c>
      <c r="Y399" s="166" t="s">
        <v>7879</v>
      </c>
      <c r="Z399" s="166" t="s">
        <v>7880</v>
      </c>
      <c r="AA399" s="124" t="s">
        <v>8031</v>
      </c>
    </row>
    <row r="400" spans="1:27" x14ac:dyDescent="0.2">
      <c r="A400" s="124">
        <v>6902</v>
      </c>
      <c r="B400" s="124" t="s">
        <v>8324</v>
      </c>
      <c r="C400" s="185">
        <v>700516008</v>
      </c>
      <c r="D400" s="124" t="str">
        <f>VLOOKUP(A400,BASE.!$A$1:$T$878,4,FALSE)</f>
        <v>Corporación de Derecho Privado</v>
      </c>
      <c r="E400" s="124" t="str">
        <f>VLOOKUP(A400,BASE.!$A$1:$T$878,5,FALSE)</f>
        <v>Otorgado por Decreto Supremo Nº 727, de fecha 23 de mayo de 1990, por el Ministerio de Justicia.</v>
      </c>
      <c r="F400" s="124" t="str">
        <f>VLOOKUP(A400,BASE.!$A$1:$T$878,6,FALSE)</f>
        <v xml:space="preserve">Certificado de Vigencia de Persona Jurídica sin Fines de Lucro, Folio N° 500334359687, emitido con fecha 28 de julio de 2020, por el Servicio de Registro Civil e Identificación. </v>
      </c>
      <c r="G400" s="124" t="str">
        <f>VLOOKUP(A400,BASE.!$A$1:$T$878,7,FALSE)</f>
        <v xml:space="preserve">Atender y proteger física y mentalmente a menores en situación irregular, discapacitados, ancianos u otros grupos necesitados. </v>
      </c>
      <c r="H400" s="124" t="str">
        <f>VLOOKUP(A400,BASE.!$A$1:$T$878,8,FALSE)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0" s="124" t="str">
        <f>VLOOKUP(A400,BASE.!$A$1:$T$878,9,FALSE)</f>
        <v>Cada dos años.</v>
      </c>
      <c r="J400" s="124" t="str">
        <f>VLOOKUP(A400,BASE.!$A$1:$T$878,10,FALSE)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0" s="124" t="str">
        <f>VLOOKUP(A400,BASE.!$A$1:$T$878,11,FALSE)</f>
        <v>Presidente: 
Aldo Arely Muñoz Perrin, 
MMandato General de Administración y Facultades:
Rodrigo Cárcamo Morales, 
Diego Trincado Araya</v>
      </c>
      <c r="L400" s="124" t="str">
        <f>VLOOKUP(A400,BASE.!$A$1:$T$878,12,FALSE)</f>
        <v xml:space="preserve">Calle Cruz del Sur N° 150, Las condes </v>
      </c>
      <c r="M400" s="124" t="str">
        <f>VLOOKUP(A400,BASE.!$A$1:$T$878,13,FALSE)</f>
        <v>XIII</v>
      </c>
      <c r="N400" s="124" t="str">
        <f>VLOOKUP(A400,BASE.!$A$1:$T$878,14,FALSE)</f>
        <v>LAS CONDES</v>
      </c>
      <c r="O400" s="124" t="str">
        <f>VLOOKUP(A400,BASE.!$A$1:$T$878,15,FALSE)</f>
        <v>(56) (2) 284 3968 - 284 1274 C.P. 7931090</v>
      </c>
      <c r="P400" s="124" t="str">
        <f>VLOOKUP(A400,BASE.!$A$1:$T$878,16,FALSE)</f>
        <v>adrachile@adra.cl - Página web: www.adra.cl</v>
      </c>
      <c r="Q400" s="185" t="str">
        <f>VLOOKUP(A400,BASE.!$A$1:$T$878,17,FALSE)</f>
        <v>C.P. 7931090</v>
      </c>
      <c r="R400" s="124">
        <f>VLOOKUP(A400,BASE.!$A$1:$T$878,18,FALSE)</f>
        <v>93401</v>
      </c>
      <c r="S400" s="124" t="str">
        <f>VLOOKUP(A400,BASE.!$A$1:$T$878,19,FALSE)</f>
        <v>Antecedentes financieros correspondientes al año 2019, aprobados por el Subdepartamento de Supervisión Financiera.</v>
      </c>
      <c r="T400" s="182">
        <f>VLOOKUP(A400,BASE.!$A$1:$T$878,20,FALSE)</f>
        <v>37970</v>
      </c>
      <c r="U400" s="124">
        <v>6902</v>
      </c>
      <c r="V400" s="181">
        <v>33217170</v>
      </c>
      <c r="W400" s="181">
        <v>89548008</v>
      </c>
      <c r="X400" s="183">
        <v>44255</v>
      </c>
      <c r="Y400" s="166" t="s">
        <v>7879</v>
      </c>
      <c r="Z400" s="166" t="s">
        <v>7880</v>
      </c>
      <c r="AA400" s="124" t="s">
        <v>7914</v>
      </c>
    </row>
    <row r="401" spans="1:27" x14ac:dyDescent="0.2">
      <c r="A401" s="124">
        <v>6902</v>
      </c>
      <c r="B401" s="124" t="s">
        <v>8324</v>
      </c>
      <c r="C401" s="185">
        <v>700516008</v>
      </c>
      <c r="D401" s="124" t="str">
        <f>VLOOKUP(A401,BASE.!$A$1:$T$878,4,FALSE)</f>
        <v>Corporación de Derecho Privado</v>
      </c>
      <c r="E401" s="124" t="str">
        <f>VLOOKUP(A401,BASE.!$A$1:$T$878,5,FALSE)</f>
        <v>Otorgado por Decreto Supremo Nº 727, de fecha 23 de mayo de 1990, por el Ministerio de Justicia.</v>
      </c>
      <c r="F401" s="124" t="str">
        <f>VLOOKUP(A401,BASE.!$A$1:$T$878,6,FALSE)</f>
        <v xml:space="preserve">Certificado de Vigencia de Persona Jurídica sin Fines de Lucro, Folio N° 500334359687, emitido con fecha 28 de julio de 2020, por el Servicio de Registro Civil e Identificación. </v>
      </c>
      <c r="G401" s="124" t="str">
        <f>VLOOKUP(A401,BASE.!$A$1:$T$878,7,FALSE)</f>
        <v xml:space="preserve">Atender y proteger física y mentalmente a menores en situación irregular, discapacitados, ancianos u otros grupos necesitados. </v>
      </c>
      <c r="H401" s="124" t="str">
        <f>VLOOKUP(A401,BASE.!$A$1:$T$878,8,FALSE)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1" s="124" t="str">
        <f>VLOOKUP(A401,BASE.!$A$1:$T$878,9,FALSE)</f>
        <v>Cada dos años.</v>
      </c>
      <c r="J401" s="124" t="str">
        <f>VLOOKUP(A401,BASE.!$A$1:$T$878,10,FALSE)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1" s="124" t="str">
        <f>VLOOKUP(A401,BASE.!$A$1:$T$878,11,FALSE)</f>
        <v>Presidente: 
Aldo Arely Muñoz Perrin, 
MMandato General de Administración y Facultades:
Rodrigo Cárcamo Morales, 
Diego Trincado Araya</v>
      </c>
      <c r="L401" s="124" t="str">
        <f>VLOOKUP(A401,BASE.!$A$1:$T$878,12,FALSE)</f>
        <v xml:space="preserve">Calle Cruz del Sur N° 150, Las condes </v>
      </c>
      <c r="M401" s="124" t="str">
        <f>VLOOKUP(A401,BASE.!$A$1:$T$878,13,FALSE)</f>
        <v>XIII</v>
      </c>
      <c r="N401" s="124" t="str">
        <f>VLOOKUP(A401,BASE.!$A$1:$T$878,14,FALSE)</f>
        <v>LAS CONDES</v>
      </c>
      <c r="O401" s="124" t="str">
        <f>VLOOKUP(A401,BASE.!$A$1:$T$878,15,FALSE)</f>
        <v>(56) (2) 284 3968 - 284 1274 C.P. 7931090</v>
      </c>
      <c r="P401" s="124" t="str">
        <f>VLOOKUP(A401,BASE.!$A$1:$T$878,16,FALSE)</f>
        <v>adrachile@adra.cl - Página web: www.adra.cl</v>
      </c>
      <c r="Q401" s="185" t="str">
        <f>VLOOKUP(A401,BASE.!$A$1:$T$878,17,FALSE)</f>
        <v>C.P. 7931090</v>
      </c>
      <c r="R401" s="124">
        <f>VLOOKUP(A401,BASE.!$A$1:$T$878,18,FALSE)</f>
        <v>93401</v>
      </c>
      <c r="S401" s="124" t="str">
        <f>VLOOKUP(A401,BASE.!$A$1:$T$878,19,FALSE)</f>
        <v>Antecedentes financieros correspondientes al año 2019, aprobados por el Subdepartamento de Supervisión Financiera.</v>
      </c>
      <c r="T401" s="182">
        <f>VLOOKUP(A401,BASE.!$A$1:$T$878,20,FALSE)</f>
        <v>37970</v>
      </c>
      <c r="U401" s="124">
        <v>6902</v>
      </c>
      <c r="V401" s="181">
        <v>3107371</v>
      </c>
      <c r="W401" s="181">
        <v>39712201</v>
      </c>
      <c r="X401" s="183">
        <v>44255</v>
      </c>
      <c r="Y401" s="166" t="s">
        <v>7879</v>
      </c>
      <c r="Z401" s="166" t="s">
        <v>7880</v>
      </c>
      <c r="AA401" s="124" t="s">
        <v>7966</v>
      </c>
    </row>
    <row r="402" spans="1:27" x14ac:dyDescent="0.2">
      <c r="A402" s="124">
        <v>6902</v>
      </c>
      <c r="B402" s="124" t="s">
        <v>8324</v>
      </c>
      <c r="C402" s="185">
        <v>700516008</v>
      </c>
      <c r="D402" s="124" t="str">
        <f>VLOOKUP(A402,BASE.!$A$1:$T$878,4,FALSE)</f>
        <v>Corporación de Derecho Privado</v>
      </c>
      <c r="E402" s="124" t="str">
        <f>VLOOKUP(A402,BASE.!$A$1:$T$878,5,FALSE)</f>
        <v>Otorgado por Decreto Supremo Nº 727, de fecha 23 de mayo de 1990, por el Ministerio de Justicia.</v>
      </c>
      <c r="F402" s="124" t="str">
        <f>VLOOKUP(A402,BASE.!$A$1:$T$878,6,FALSE)</f>
        <v xml:space="preserve">Certificado de Vigencia de Persona Jurídica sin Fines de Lucro, Folio N° 500334359687, emitido con fecha 28 de julio de 2020, por el Servicio de Registro Civil e Identificación. </v>
      </c>
      <c r="G402" s="124" t="str">
        <f>VLOOKUP(A402,BASE.!$A$1:$T$878,7,FALSE)</f>
        <v xml:space="preserve">Atender y proteger física y mentalmente a menores en situación irregular, discapacitados, ancianos u otros grupos necesitados. </v>
      </c>
      <c r="H402" s="124" t="str">
        <f>VLOOKUP(A402,BASE.!$A$1:$T$878,8,FALSE)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2" s="124" t="str">
        <f>VLOOKUP(A402,BASE.!$A$1:$T$878,9,FALSE)</f>
        <v>Cada dos años.</v>
      </c>
      <c r="J402" s="124" t="str">
        <f>VLOOKUP(A402,BASE.!$A$1:$T$878,10,FALSE)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2" s="124" t="str">
        <f>VLOOKUP(A402,BASE.!$A$1:$T$878,11,FALSE)</f>
        <v>Presidente: 
Aldo Arely Muñoz Perrin, 
MMandato General de Administración y Facultades:
Rodrigo Cárcamo Morales, 
Diego Trincado Araya</v>
      </c>
      <c r="L402" s="124" t="str">
        <f>VLOOKUP(A402,BASE.!$A$1:$T$878,12,FALSE)</f>
        <v xml:space="preserve">Calle Cruz del Sur N° 150, Las condes </v>
      </c>
      <c r="M402" s="124" t="str">
        <f>VLOOKUP(A402,BASE.!$A$1:$T$878,13,FALSE)</f>
        <v>XIII</v>
      </c>
      <c r="N402" s="124" t="str">
        <f>VLOOKUP(A402,BASE.!$A$1:$T$878,14,FALSE)</f>
        <v>LAS CONDES</v>
      </c>
      <c r="O402" s="124" t="str">
        <f>VLOOKUP(A402,BASE.!$A$1:$T$878,15,FALSE)</f>
        <v>(56) (2) 284 3968 - 284 1274 C.P. 7931090</v>
      </c>
      <c r="P402" s="124" t="str">
        <f>VLOOKUP(A402,BASE.!$A$1:$T$878,16,FALSE)</f>
        <v>adrachile@adra.cl - Página web: www.adra.cl</v>
      </c>
      <c r="Q402" s="185" t="str">
        <f>VLOOKUP(A402,BASE.!$A$1:$T$878,17,FALSE)</f>
        <v>C.P. 7931090</v>
      </c>
      <c r="R402" s="124">
        <f>VLOOKUP(A402,BASE.!$A$1:$T$878,18,FALSE)</f>
        <v>93401</v>
      </c>
      <c r="S402" s="124" t="str">
        <f>VLOOKUP(A402,BASE.!$A$1:$T$878,19,FALSE)</f>
        <v>Antecedentes financieros correspondientes al año 2019, aprobados por el Subdepartamento de Supervisión Financiera.</v>
      </c>
      <c r="T402" s="182">
        <f>VLOOKUP(A402,BASE.!$A$1:$T$878,20,FALSE)</f>
        <v>37970</v>
      </c>
      <c r="U402" s="124">
        <v>6902</v>
      </c>
      <c r="V402" s="181">
        <v>28898550</v>
      </c>
      <c r="W402" s="181">
        <v>57797100</v>
      </c>
      <c r="X402" s="183">
        <v>44255</v>
      </c>
      <c r="Y402" s="166" t="s">
        <v>7879</v>
      </c>
      <c r="Z402" s="166" t="s">
        <v>7880</v>
      </c>
      <c r="AA402" s="124" t="s">
        <v>7944</v>
      </c>
    </row>
    <row r="403" spans="1:27" x14ac:dyDescent="0.2">
      <c r="A403" s="124">
        <v>6902</v>
      </c>
      <c r="B403" s="124" t="s">
        <v>8324</v>
      </c>
      <c r="C403" s="185">
        <v>700516008</v>
      </c>
      <c r="D403" s="124" t="str">
        <f>VLOOKUP(A403,BASE.!$A$1:$T$878,4,FALSE)</f>
        <v>Corporación de Derecho Privado</v>
      </c>
      <c r="E403" s="124" t="str">
        <f>VLOOKUP(A403,BASE.!$A$1:$T$878,5,FALSE)</f>
        <v>Otorgado por Decreto Supremo Nº 727, de fecha 23 de mayo de 1990, por el Ministerio de Justicia.</v>
      </c>
      <c r="F403" s="124" t="str">
        <f>VLOOKUP(A403,BASE.!$A$1:$T$878,6,FALSE)</f>
        <v xml:space="preserve">Certificado de Vigencia de Persona Jurídica sin Fines de Lucro, Folio N° 500334359687, emitido con fecha 28 de julio de 2020, por el Servicio de Registro Civil e Identificación. </v>
      </c>
      <c r="G403" s="124" t="str">
        <f>VLOOKUP(A403,BASE.!$A$1:$T$878,7,FALSE)</f>
        <v xml:space="preserve">Atender y proteger física y mentalmente a menores en situación irregular, discapacitados, ancianos u otros grupos necesitados. </v>
      </c>
      <c r="H403" s="124" t="str">
        <f>VLOOKUP(A403,BASE.!$A$1:$T$878,8,FALSE)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3" s="124" t="str">
        <f>VLOOKUP(A403,BASE.!$A$1:$T$878,9,FALSE)</f>
        <v>Cada dos años.</v>
      </c>
      <c r="J403" s="124" t="str">
        <f>VLOOKUP(A403,BASE.!$A$1:$T$878,10,FALSE)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3" s="124" t="str">
        <f>VLOOKUP(A403,BASE.!$A$1:$T$878,11,FALSE)</f>
        <v>Presidente: 
Aldo Arely Muñoz Perrin, 
MMandato General de Administración y Facultades:
Rodrigo Cárcamo Morales, 
Diego Trincado Araya</v>
      </c>
      <c r="L403" s="124" t="str">
        <f>VLOOKUP(A403,BASE.!$A$1:$T$878,12,FALSE)</f>
        <v xml:space="preserve">Calle Cruz del Sur N° 150, Las condes </v>
      </c>
      <c r="M403" s="124" t="str">
        <f>VLOOKUP(A403,BASE.!$A$1:$T$878,13,FALSE)</f>
        <v>XIII</v>
      </c>
      <c r="N403" s="124" t="str">
        <f>VLOOKUP(A403,BASE.!$A$1:$T$878,14,FALSE)</f>
        <v>LAS CONDES</v>
      </c>
      <c r="O403" s="124" t="str">
        <f>VLOOKUP(A403,BASE.!$A$1:$T$878,15,FALSE)</f>
        <v>(56) (2) 284 3968 - 284 1274 C.P. 7931090</v>
      </c>
      <c r="P403" s="124" t="str">
        <f>VLOOKUP(A403,BASE.!$A$1:$T$878,16,FALSE)</f>
        <v>adrachile@adra.cl - Página web: www.adra.cl</v>
      </c>
      <c r="Q403" s="185" t="str">
        <f>VLOOKUP(A403,BASE.!$A$1:$T$878,17,FALSE)</f>
        <v>C.P. 7931090</v>
      </c>
      <c r="R403" s="124">
        <f>VLOOKUP(A403,BASE.!$A$1:$T$878,18,FALSE)</f>
        <v>93401</v>
      </c>
      <c r="S403" s="124" t="str">
        <f>VLOOKUP(A403,BASE.!$A$1:$T$878,19,FALSE)</f>
        <v>Antecedentes financieros correspondientes al año 2019, aprobados por el Subdepartamento de Supervisión Financiera.</v>
      </c>
      <c r="T403" s="182">
        <f>VLOOKUP(A403,BASE.!$A$1:$T$878,20,FALSE)</f>
        <v>37970</v>
      </c>
      <c r="U403" s="124">
        <v>6902</v>
      </c>
      <c r="V403" s="181">
        <v>29520024</v>
      </c>
      <c r="W403" s="181">
        <v>58418574</v>
      </c>
      <c r="X403" s="183">
        <v>44255</v>
      </c>
      <c r="Y403" s="166" t="s">
        <v>7879</v>
      </c>
      <c r="Z403" s="166" t="s">
        <v>7880</v>
      </c>
      <c r="AA403" s="124" t="s">
        <v>7960</v>
      </c>
    </row>
    <row r="404" spans="1:27" x14ac:dyDescent="0.2">
      <c r="A404" s="124">
        <v>6902</v>
      </c>
      <c r="B404" s="124" t="s">
        <v>8324</v>
      </c>
      <c r="C404" s="185">
        <v>700516008</v>
      </c>
      <c r="D404" s="124" t="str">
        <f>VLOOKUP(A404,BASE.!$A$1:$T$878,4,FALSE)</f>
        <v>Corporación de Derecho Privado</v>
      </c>
      <c r="E404" s="124" t="str">
        <f>VLOOKUP(A404,BASE.!$A$1:$T$878,5,FALSE)</f>
        <v>Otorgado por Decreto Supremo Nº 727, de fecha 23 de mayo de 1990, por el Ministerio de Justicia.</v>
      </c>
      <c r="F404" s="124" t="str">
        <f>VLOOKUP(A404,BASE.!$A$1:$T$878,6,FALSE)</f>
        <v xml:space="preserve">Certificado de Vigencia de Persona Jurídica sin Fines de Lucro, Folio N° 500334359687, emitido con fecha 28 de julio de 2020, por el Servicio de Registro Civil e Identificación. </v>
      </c>
      <c r="G404" s="124" t="str">
        <f>VLOOKUP(A404,BASE.!$A$1:$T$878,7,FALSE)</f>
        <v xml:space="preserve">Atender y proteger física y mentalmente a menores en situación irregular, discapacitados, ancianos u otros grupos necesitados. </v>
      </c>
      <c r="H404" s="124" t="str">
        <f>VLOOKUP(A404,BASE.!$A$1:$T$878,8,FALSE)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4" s="124" t="str">
        <f>VLOOKUP(A404,BASE.!$A$1:$T$878,9,FALSE)</f>
        <v>Cada dos años.</v>
      </c>
      <c r="J404" s="124" t="str">
        <f>VLOOKUP(A404,BASE.!$A$1:$T$878,10,FALSE)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4" s="124" t="str">
        <f>VLOOKUP(A404,BASE.!$A$1:$T$878,11,FALSE)</f>
        <v>Presidente: 
Aldo Arely Muñoz Perrin, 
MMandato General de Administración y Facultades:
Rodrigo Cárcamo Morales, 
Diego Trincado Araya</v>
      </c>
      <c r="L404" s="124" t="str">
        <f>VLOOKUP(A404,BASE.!$A$1:$T$878,12,FALSE)</f>
        <v xml:space="preserve">Calle Cruz del Sur N° 150, Las condes </v>
      </c>
      <c r="M404" s="124" t="str">
        <f>VLOOKUP(A404,BASE.!$A$1:$T$878,13,FALSE)</f>
        <v>XIII</v>
      </c>
      <c r="N404" s="124" t="str">
        <f>VLOOKUP(A404,BASE.!$A$1:$T$878,14,FALSE)</f>
        <v>LAS CONDES</v>
      </c>
      <c r="O404" s="124" t="str">
        <f>VLOOKUP(A404,BASE.!$A$1:$T$878,15,FALSE)</f>
        <v>(56) (2) 284 3968 - 284 1274 C.P. 7931090</v>
      </c>
      <c r="P404" s="124" t="str">
        <f>VLOOKUP(A404,BASE.!$A$1:$T$878,16,FALSE)</f>
        <v>adrachile@adra.cl - Página web: www.adra.cl</v>
      </c>
      <c r="Q404" s="185" t="str">
        <f>VLOOKUP(A404,BASE.!$A$1:$T$878,17,FALSE)</f>
        <v>C.P. 7931090</v>
      </c>
      <c r="R404" s="124">
        <f>VLOOKUP(A404,BASE.!$A$1:$T$878,18,FALSE)</f>
        <v>93401</v>
      </c>
      <c r="S404" s="124" t="str">
        <f>VLOOKUP(A404,BASE.!$A$1:$T$878,19,FALSE)</f>
        <v>Antecedentes financieros correspondientes al año 2019, aprobados por el Subdepartamento de Supervisión Financiera.</v>
      </c>
      <c r="T404" s="182">
        <f>VLOOKUP(A404,BASE.!$A$1:$T$878,20,FALSE)</f>
        <v>37970</v>
      </c>
      <c r="U404" s="124">
        <v>6902</v>
      </c>
      <c r="V404" s="181">
        <v>20615178</v>
      </c>
      <c r="W404" s="181">
        <v>74730019</v>
      </c>
      <c r="X404" s="183">
        <v>44255</v>
      </c>
      <c r="Y404" s="166" t="s">
        <v>7879</v>
      </c>
      <c r="Z404" s="166" t="s">
        <v>7880</v>
      </c>
      <c r="AA404" s="124" t="s">
        <v>7917</v>
      </c>
    </row>
    <row r="405" spans="1:27" x14ac:dyDescent="0.2">
      <c r="A405" s="124">
        <v>6902</v>
      </c>
      <c r="B405" s="124" t="s">
        <v>8324</v>
      </c>
      <c r="C405" s="185">
        <v>700516008</v>
      </c>
      <c r="D405" s="124" t="str">
        <f>VLOOKUP(A405,BASE.!$A$1:$T$878,4,FALSE)</f>
        <v>Corporación de Derecho Privado</v>
      </c>
      <c r="E405" s="124" t="str">
        <f>VLOOKUP(A405,BASE.!$A$1:$T$878,5,FALSE)</f>
        <v>Otorgado por Decreto Supremo Nº 727, de fecha 23 de mayo de 1990, por el Ministerio de Justicia.</v>
      </c>
      <c r="F405" s="124" t="str">
        <f>VLOOKUP(A405,BASE.!$A$1:$T$878,6,FALSE)</f>
        <v xml:space="preserve">Certificado de Vigencia de Persona Jurídica sin Fines de Lucro, Folio N° 500334359687, emitido con fecha 28 de julio de 2020, por el Servicio de Registro Civil e Identificación. </v>
      </c>
      <c r="G405" s="124" t="str">
        <f>VLOOKUP(A405,BASE.!$A$1:$T$878,7,FALSE)</f>
        <v xml:space="preserve">Atender y proteger física y mentalmente a menores en situación irregular, discapacitados, ancianos u otros grupos necesitados. </v>
      </c>
      <c r="H405" s="124" t="str">
        <f>VLOOKUP(A405,BASE.!$A$1:$T$878,8,FALSE)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5" s="124" t="str">
        <f>VLOOKUP(A405,BASE.!$A$1:$T$878,9,FALSE)</f>
        <v>Cada dos años.</v>
      </c>
      <c r="J405" s="124" t="str">
        <f>VLOOKUP(A405,BASE.!$A$1:$T$878,10,FALSE)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5" s="124" t="str">
        <f>VLOOKUP(A405,BASE.!$A$1:$T$878,11,FALSE)</f>
        <v>Presidente: 
Aldo Arely Muñoz Perrin, 
MMandato General de Administración y Facultades:
Rodrigo Cárcamo Morales, 
Diego Trincado Araya</v>
      </c>
      <c r="L405" s="124" t="str">
        <f>VLOOKUP(A405,BASE.!$A$1:$T$878,12,FALSE)</f>
        <v xml:space="preserve">Calle Cruz del Sur N° 150, Las condes </v>
      </c>
      <c r="M405" s="124" t="str">
        <f>VLOOKUP(A405,BASE.!$A$1:$T$878,13,FALSE)</f>
        <v>XIII</v>
      </c>
      <c r="N405" s="124" t="str">
        <f>VLOOKUP(A405,BASE.!$A$1:$T$878,14,FALSE)</f>
        <v>LAS CONDES</v>
      </c>
      <c r="O405" s="124" t="str">
        <f>VLOOKUP(A405,BASE.!$A$1:$T$878,15,FALSE)</f>
        <v>(56) (2) 284 3968 - 284 1274 C.P. 7931090</v>
      </c>
      <c r="P405" s="124" t="str">
        <f>VLOOKUP(A405,BASE.!$A$1:$T$878,16,FALSE)</f>
        <v>adrachile@adra.cl - Página web: www.adra.cl</v>
      </c>
      <c r="Q405" s="185" t="str">
        <f>VLOOKUP(A405,BASE.!$A$1:$T$878,17,FALSE)</f>
        <v>C.P. 7931090</v>
      </c>
      <c r="R405" s="124">
        <f>VLOOKUP(A405,BASE.!$A$1:$T$878,18,FALSE)</f>
        <v>93401</v>
      </c>
      <c r="S405" s="124" t="str">
        <f>VLOOKUP(A405,BASE.!$A$1:$T$878,19,FALSE)</f>
        <v>Antecedentes financieros correspondientes al año 2019, aprobados por el Subdepartamento de Supervisión Financiera.</v>
      </c>
      <c r="T405" s="182">
        <f>VLOOKUP(A405,BASE.!$A$1:$T$878,20,FALSE)</f>
        <v>37970</v>
      </c>
      <c r="U405" s="124">
        <v>6902</v>
      </c>
      <c r="V405" s="181">
        <v>61412784</v>
      </c>
      <c r="W405" s="181">
        <v>98017614</v>
      </c>
      <c r="X405" s="183">
        <v>44255</v>
      </c>
      <c r="Y405" s="166" t="s">
        <v>7879</v>
      </c>
      <c r="Z405" s="166" t="s">
        <v>7880</v>
      </c>
      <c r="AA405" s="124" t="s">
        <v>70</v>
      </c>
    </row>
    <row r="406" spans="1:27" x14ac:dyDescent="0.2">
      <c r="A406" s="124">
        <v>6902</v>
      </c>
      <c r="B406" s="124" t="s">
        <v>8324</v>
      </c>
      <c r="C406" s="185">
        <v>700516008</v>
      </c>
      <c r="D406" s="124" t="str">
        <f>VLOOKUP(A406,BASE.!$A$1:$T$878,4,FALSE)</f>
        <v>Corporación de Derecho Privado</v>
      </c>
      <c r="E406" s="124" t="str">
        <f>VLOOKUP(A406,BASE.!$A$1:$T$878,5,FALSE)</f>
        <v>Otorgado por Decreto Supremo Nº 727, de fecha 23 de mayo de 1990, por el Ministerio de Justicia.</v>
      </c>
      <c r="F406" s="124" t="str">
        <f>VLOOKUP(A406,BASE.!$A$1:$T$878,6,FALSE)</f>
        <v xml:space="preserve">Certificado de Vigencia de Persona Jurídica sin Fines de Lucro, Folio N° 500334359687, emitido con fecha 28 de julio de 2020, por el Servicio de Registro Civil e Identificación. </v>
      </c>
      <c r="G406" s="124" t="str">
        <f>VLOOKUP(A406,BASE.!$A$1:$T$878,7,FALSE)</f>
        <v xml:space="preserve">Atender y proteger física y mentalmente a menores en situación irregular, discapacitados, ancianos u otros grupos necesitados. </v>
      </c>
      <c r="H406" s="124" t="str">
        <f>VLOOKUP(A406,BASE.!$A$1:$T$878,8,FALSE)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6" s="124" t="str">
        <f>VLOOKUP(A406,BASE.!$A$1:$T$878,9,FALSE)</f>
        <v>Cada dos años.</v>
      </c>
      <c r="J406" s="124" t="str">
        <f>VLOOKUP(A406,BASE.!$A$1:$T$878,10,FALSE)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6" s="124" t="str">
        <f>VLOOKUP(A406,BASE.!$A$1:$T$878,11,FALSE)</f>
        <v>Presidente: 
Aldo Arely Muñoz Perrin, 
MMandato General de Administración y Facultades:
Rodrigo Cárcamo Morales, 
Diego Trincado Araya</v>
      </c>
      <c r="L406" s="124" t="str">
        <f>VLOOKUP(A406,BASE.!$A$1:$T$878,12,FALSE)</f>
        <v xml:space="preserve">Calle Cruz del Sur N° 150, Las condes </v>
      </c>
      <c r="M406" s="124" t="str">
        <f>VLOOKUP(A406,BASE.!$A$1:$T$878,13,FALSE)</f>
        <v>XIII</v>
      </c>
      <c r="N406" s="124" t="str">
        <f>VLOOKUP(A406,BASE.!$A$1:$T$878,14,FALSE)</f>
        <v>LAS CONDES</v>
      </c>
      <c r="O406" s="124" t="str">
        <f>VLOOKUP(A406,BASE.!$A$1:$T$878,15,FALSE)</f>
        <v>(56) (2) 284 3968 - 284 1274 C.P. 7931090</v>
      </c>
      <c r="P406" s="124" t="str">
        <f>VLOOKUP(A406,BASE.!$A$1:$T$878,16,FALSE)</f>
        <v>adrachile@adra.cl - Página web: www.adra.cl</v>
      </c>
      <c r="Q406" s="185" t="str">
        <f>VLOOKUP(A406,BASE.!$A$1:$T$878,17,FALSE)</f>
        <v>C.P. 7931090</v>
      </c>
      <c r="R406" s="124">
        <f>VLOOKUP(A406,BASE.!$A$1:$T$878,18,FALSE)</f>
        <v>93401</v>
      </c>
      <c r="S406" s="124" t="str">
        <f>VLOOKUP(A406,BASE.!$A$1:$T$878,19,FALSE)</f>
        <v>Antecedentes financieros correspondientes al año 2019, aprobados por el Subdepartamento de Supervisión Financiera.</v>
      </c>
      <c r="T406" s="182">
        <f>VLOOKUP(A406,BASE.!$A$1:$T$878,20,FALSE)</f>
        <v>37970</v>
      </c>
      <c r="U406" s="124">
        <v>6902</v>
      </c>
      <c r="V406" s="181">
        <v>19757040</v>
      </c>
      <c r="W406" s="181">
        <v>48627144</v>
      </c>
      <c r="X406" s="183">
        <v>44255</v>
      </c>
      <c r="Y406" s="166" t="s">
        <v>7879</v>
      </c>
      <c r="Z406" s="166" t="s">
        <v>7880</v>
      </c>
      <c r="AA406" s="124" t="s">
        <v>7993</v>
      </c>
    </row>
    <row r="407" spans="1:27" x14ac:dyDescent="0.2">
      <c r="A407" s="124">
        <v>6902</v>
      </c>
      <c r="B407" s="124" t="s">
        <v>8324</v>
      </c>
      <c r="C407" s="185">
        <v>700516008</v>
      </c>
      <c r="D407" s="124" t="str">
        <f>VLOOKUP(A407,BASE.!$A$1:$T$878,4,FALSE)</f>
        <v>Corporación de Derecho Privado</v>
      </c>
      <c r="E407" s="124" t="str">
        <f>VLOOKUP(A407,BASE.!$A$1:$T$878,5,FALSE)</f>
        <v>Otorgado por Decreto Supremo Nº 727, de fecha 23 de mayo de 1990, por el Ministerio de Justicia.</v>
      </c>
      <c r="F407" s="124" t="str">
        <f>VLOOKUP(A407,BASE.!$A$1:$T$878,6,FALSE)</f>
        <v xml:space="preserve">Certificado de Vigencia de Persona Jurídica sin Fines de Lucro, Folio N° 500334359687, emitido con fecha 28 de julio de 2020, por el Servicio de Registro Civil e Identificación. </v>
      </c>
      <c r="G407" s="124" t="str">
        <f>VLOOKUP(A407,BASE.!$A$1:$T$878,7,FALSE)</f>
        <v xml:space="preserve">Atender y proteger física y mentalmente a menores en situación irregular, discapacitados, ancianos u otros grupos necesitados. </v>
      </c>
      <c r="H407" s="124" t="str">
        <f>VLOOKUP(A407,BASE.!$A$1:$T$878,8,FALSE)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7" s="124" t="str">
        <f>VLOOKUP(A407,BASE.!$A$1:$T$878,9,FALSE)</f>
        <v>Cada dos años.</v>
      </c>
      <c r="J407" s="124" t="str">
        <f>VLOOKUP(A407,BASE.!$A$1:$T$878,10,FALSE)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7" s="124" t="str">
        <f>VLOOKUP(A407,BASE.!$A$1:$T$878,11,FALSE)</f>
        <v>Presidente: 
Aldo Arely Muñoz Perrin, 
MMandato General de Administración y Facultades:
Rodrigo Cárcamo Morales, 
Diego Trincado Araya</v>
      </c>
      <c r="L407" s="124" t="str">
        <f>VLOOKUP(A407,BASE.!$A$1:$T$878,12,FALSE)</f>
        <v xml:space="preserve">Calle Cruz del Sur N° 150, Las condes </v>
      </c>
      <c r="M407" s="124" t="str">
        <f>VLOOKUP(A407,BASE.!$A$1:$T$878,13,FALSE)</f>
        <v>XIII</v>
      </c>
      <c r="N407" s="124" t="str">
        <f>VLOOKUP(A407,BASE.!$A$1:$T$878,14,FALSE)</f>
        <v>LAS CONDES</v>
      </c>
      <c r="O407" s="124" t="str">
        <f>VLOOKUP(A407,BASE.!$A$1:$T$878,15,FALSE)</f>
        <v>(56) (2) 284 3968 - 284 1274 C.P. 7931090</v>
      </c>
      <c r="P407" s="124" t="str">
        <f>VLOOKUP(A407,BASE.!$A$1:$T$878,16,FALSE)</f>
        <v>adrachile@adra.cl - Página web: www.adra.cl</v>
      </c>
      <c r="Q407" s="185" t="str">
        <f>VLOOKUP(A407,BASE.!$A$1:$T$878,17,FALSE)</f>
        <v>C.P. 7931090</v>
      </c>
      <c r="R407" s="124">
        <f>VLOOKUP(A407,BASE.!$A$1:$T$878,18,FALSE)</f>
        <v>93401</v>
      </c>
      <c r="S407" s="124" t="str">
        <f>VLOOKUP(A407,BASE.!$A$1:$T$878,19,FALSE)</f>
        <v>Antecedentes financieros correspondientes al año 2019, aprobados por el Subdepartamento de Supervisión Financiera.</v>
      </c>
      <c r="T407" s="182">
        <f>VLOOKUP(A407,BASE.!$A$1:$T$878,20,FALSE)</f>
        <v>37970</v>
      </c>
      <c r="U407" s="124">
        <v>6902</v>
      </c>
      <c r="V407" s="181">
        <v>33499664</v>
      </c>
      <c r="W407" s="181">
        <v>76877434</v>
      </c>
      <c r="X407" s="183">
        <v>44255</v>
      </c>
      <c r="Y407" s="166" t="s">
        <v>7879</v>
      </c>
      <c r="Z407" s="166" t="s">
        <v>7880</v>
      </c>
      <c r="AA407" s="124" t="s">
        <v>7893</v>
      </c>
    </row>
    <row r="408" spans="1:27" x14ac:dyDescent="0.2">
      <c r="A408" s="124">
        <v>6902</v>
      </c>
      <c r="B408" s="124" t="s">
        <v>8324</v>
      </c>
      <c r="C408" s="185">
        <v>700516008</v>
      </c>
      <c r="D408" s="124" t="str">
        <f>VLOOKUP(A408,BASE.!$A$1:$T$878,4,FALSE)</f>
        <v>Corporación de Derecho Privado</v>
      </c>
      <c r="E408" s="124" t="str">
        <f>VLOOKUP(A408,BASE.!$A$1:$T$878,5,FALSE)</f>
        <v>Otorgado por Decreto Supremo Nº 727, de fecha 23 de mayo de 1990, por el Ministerio de Justicia.</v>
      </c>
      <c r="F408" s="124" t="str">
        <f>VLOOKUP(A408,BASE.!$A$1:$T$878,6,FALSE)</f>
        <v xml:space="preserve">Certificado de Vigencia de Persona Jurídica sin Fines de Lucro, Folio N° 500334359687, emitido con fecha 28 de julio de 2020, por el Servicio de Registro Civil e Identificación. </v>
      </c>
      <c r="G408" s="124" t="str">
        <f>VLOOKUP(A408,BASE.!$A$1:$T$878,7,FALSE)</f>
        <v xml:space="preserve">Atender y proteger física y mentalmente a menores en situación irregular, discapacitados, ancianos u otros grupos necesitados. </v>
      </c>
      <c r="H408" s="124" t="str">
        <f>VLOOKUP(A408,BASE.!$A$1:$T$878,8,FALSE)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8" s="124" t="str">
        <f>VLOOKUP(A408,BASE.!$A$1:$T$878,9,FALSE)</f>
        <v>Cada dos años.</v>
      </c>
      <c r="J408" s="124" t="str">
        <f>VLOOKUP(A408,BASE.!$A$1:$T$878,10,FALSE)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8" s="124" t="str">
        <f>VLOOKUP(A408,BASE.!$A$1:$T$878,11,FALSE)</f>
        <v>Presidente: 
Aldo Arely Muñoz Perrin, 
MMandato General de Administración y Facultades:
Rodrigo Cárcamo Morales, 
Diego Trincado Araya</v>
      </c>
      <c r="L408" s="124" t="str">
        <f>VLOOKUP(A408,BASE.!$A$1:$T$878,12,FALSE)</f>
        <v xml:space="preserve">Calle Cruz del Sur N° 150, Las condes </v>
      </c>
      <c r="M408" s="124" t="str">
        <f>VLOOKUP(A408,BASE.!$A$1:$T$878,13,FALSE)</f>
        <v>XIII</v>
      </c>
      <c r="N408" s="124" t="str">
        <f>VLOOKUP(A408,BASE.!$A$1:$T$878,14,FALSE)</f>
        <v>LAS CONDES</v>
      </c>
      <c r="O408" s="124" t="str">
        <f>VLOOKUP(A408,BASE.!$A$1:$T$878,15,FALSE)</f>
        <v>(56) (2) 284 3968 - 284 1274 C.P. 7931090</v>
      </c>
      <c r="P408" s="124" t="str">
        <f>VLOOKUP(A408,BASE.!$A$1:$T$878,16,FALSE)</f>
        <v>adrachile@adra.cl - Página web: www.adra.cl</v>
      </c>
      <c r="Q408" s="185" t="str">
        <f>VLOOKUP(A408,BASE.!$A$1:$T$878,17,FALSE)</f>
        <v>C.P. 7931090</v>
      </c>
      <c r="R408" s="124">
        <f>VLOOKUP(A408,BASE.!$A$1:$T$878,18,FALSE)</f>
        <v>93401</v>
      </c>
      <c r="S408" s="124" t="str">
        <f>VLOOKUP(A408,BASE.!$A$1:$T$878,19,FALSE)</f>
        <v>Antecedentes financieros correspondientes al año 2019, aprobados por el Subdepartamento de Supervisión Financiera.</v>
      </c>
      <c r="T408" s="182">
        <f>VLOOKUP(A408,BASE.!$A$1:$T$878,20,FALSE)</f>
        <v>37970</v>
      </c>
      <c r="U408" s="124">
        <v>6902</v>
      </c>
      <c r="V408" s="181">
        <v>19140571</v>
      </c>
      <c r="W408" s="181">
        <v>71778601</v>
      </c>
      <c r="X408" s="183">
        <v>44255</v>
      </c>
      <c r="Y408" s="166" t="s">
        <v>7879</v>
      </c>
      <c r="Z408" s="166" t="s">
        <v>7880</v>
      </c>
      <c r="AA408" s="124" t="s">
        <v>7922</v>
      </c>
    </row>
    <row r="409" spans="1:27" x14ac:dyDescent="0.2">
      <c r="A409" s="124">
        <v>6902</v>
      </c>
      <c r="B409" s="124" t="s">
        <v>8324</v>
      </c>
      <c r="C409" s="185">
        <v>700516008</v>
      </c>
      <c r="D409" s="124" t="str">
        <f>VLOOKUP(A409,BASE.!$A$1:$T$878,4,FALSE)</f>
        <v>Corporación de Derecho Privado</v>
      </c>
      <c r="E409" s="124" t="str">
        <f>VLOOKUP(A409,BASE.!$A$1:$T$878,5,FALSE)</f>
        <v>Otorgado por Decreto Supremo Nº 727, de fecha 23 de mayo de 1990, por el Ministerio de Justicia.</v>
      </c>
      <c r="F409" s="124" t="str">
        <f>VLOOKUP(A409,BASE.!$A$1:$T$878,6,FALSE)</f>
        <v xml:space="preserve">Certificado de Vigencia de Persona Jurídica sin Fines de Lucro, Folio N° 500334359687, emitido con fecha 28 de julio de 2020, por el Servicio de Registro Civil e Identificación. </v>
      </c>
      <c r="G409" s="124" t="str">
        <f>VLOOKUP(A409,BASE.!$A$1:$T$878,7,FALSE)</f>
        <v xml:space="preserve">Atender y proteger física y mentalmente a menores en situación irregular, discapacitados, ancianos u otros grupos necesitados. </v>
      </c>
      <c r="H409" s="124" t="str">
        <f>VLOOKUP(A409,BASE.!$A$1:$T$878,8,FALSE)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9" s="124" t="str">
        <f>VLOOKUP(A409,BASE.!$A$1:$T$878,9,FALSE)</f>
        <v>Cada dos años.</v>
      </c>
      <c r="J409" s="124" t="str">
        <f>VLOOKUP(A409,BASE.!$A$1:$T$878,10,FALSE)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9" s="124" t="str">
        <f>VLOOKUP(A409,BASE.!$A$1:$T$878,11,FALSE)</f>
        <v>Presidente: 
Aldo Arely Muñoz Perrin, 
MMandato General de Administración y Facultades:
Rodrigo Cárcamo Morales, 
Diego Trincado Araya</v>
      </c>
      <c r="L409" s="124" t="str">
        <f>VLOOKUP(A409,BASE.!$A$1:$T$878,12,FALSE)</f>
        <v xml:space="preserve">Calle Cruz del Sur N° 150, Las condes </v>
      </c>
      <c r="M409" s="124" t="str">
        <f>VLOOKUP(A409,BASE.!$A$1:$T$878,13,FALSE)</f>
        <v>XIII</v>
      </c>
      <c r="N409" s="124" t="str">
        <f>VLOOKUP(A409,BASE.!$A$1:$T$878,14,FALSE)</f>
        <v>LAS CONDES</v>
      </c>
      <c r="O409" s="124" t="str">
        <f>VLOOKUP(A409,BASE.!$A$1:$T$878,15,FALSE)</f>
        <v>(56) (2) 284 3968 - 284 1274 C.P. 7931090</v>
      </c>
      <c r="P409" s="124" t="str">
        <f>VLOOKUP(A409,BASE.!$A$1:$T$878,16,FALSE)</f>
        <v>adrachile@adra.cl - Página web: www.adra.cl</v>
      </c>
      <c r="Q409" s="185" t="str">
        <f>VLOOKUP(A409,BASE.!$A$1:$T$878,17,FALSE)</f>
        <v>C.P. 7931090</v>
      </c>
      <c r="R409" s="124">
        <f>VLOOKUP(A409,BASE.!$A$1:$T$878,18,FALSE)</f>
        <v>93401</v>
      </c>
      <c r="S409" s="124" t="str">
        <f>VLOOKUP(A409,BASE.!$A$1:$T$878,19,FALSE)</f>
        <v>Antecedentes financieros correspondientes al año 2019, aprobados por el Subdepartamento de Supervisión Financiera.</v>
      </c>
      <c r="T409" s="182">
        <f>VLOOKUP(A409,BASE.!$A$1:$T$878,20,FALSE)</f>
        <v>37970</v>
      </c>
      <c r="U409" s="124">
        <v>6902</v>
      </c>
      <c r="V409" s="181">
        <v>20615178</v>
      </c>
      <c r="W409" s="181">
        <v>62275016</v>
      </c>
      <c r="X409" s="183">
        <v>44255</v>
      </c>
      <c r="Y409" s="166" t="s">
        <v>7879</v>
      </c>
      <c r="Z409" s="166" t="s">
        <v>7880</v>
      </c>
      <c r="AA409" s="124" t="s">
        <v>7956</v>
      </c>
    </row>
    <row r="410" spans="1:27" x14ac:dyDescent="0.2">
      <c r="A410" s="124">
        <v>6902</v>
      </c>
      <c r="B410" s="124" t="s">
        <v>8324</v>
      </c>
      <c r="C410" s="185">
        <v>700516008</v>
      </c>
      <c r="D410" s="124" t="str">
        <f>VLOOKUP(A410,BASE.!$A$1:$T$878,4,FALSE)</f>
        <v>Corporación de Derecho Privado</v>
      </c>
      <c r="E410" s="124" t="str">
        <f>VLOOKUP(A410,BASE.!$A$1:$T$878,5,FALSE)</f>
        <v>Otorgado por Decreto Supremo Nº 727, de fecha 23 de mayo de 1990, por el Ministerio de Justicia.</v>
      </c>
      <c r="F410" s="124" t="str">
        <f>VLOOKUP(A410,BASE.!$A$1:$T$878,6,FALSE)</f>
        <v xml:space="preserve">Certificado de Vigencia de Persona Jurídica sin Fines de Lucro, Folio N° 500334359687, emitido con fecha 28 de julio de 2020, por el Servicio de Registro Civil e Identificación. </v>
      </c>
      <c r="G410" s="124" t="str">
        <f>VLOOKUP(A410,BASE.!$A$1:$T$878,7,FALSE)</f>
        <v xml:space="preserve">Atender y proteger física y mentalmente a menores en situación irregular, discapacitados, ancianos u otros grupos necesitados. </v>
      </c>
      <c r="H410" s="124" t="str">
        <f>VLOOKUP(A410,BASE.!$A$1:$T$878,8,FALSE)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0" s="124" t="str">
        <f>VLOOKUP(A410,BASE.!$A$1:$T$878,9,FALSE)</f>
        <v>Cada dos años.</v>
      </c>
      <c r="J410" s="124" t="str">
        <f>VLOOKUP(A410,BASE.!$A$1:$T$878,10,FALSE)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0" s="124" t="str">
        <f>VLOOKUP(A410,BASE.!$A$1:$T$878,11,FALSE)</f>
        <v>Presidente: 
Aldo Arely Muñoz Perrin, 
MMandato General de Administración y Facultades:
Rodrigo Cárcamo Morales, 
Diego Trincado Araya</v>
      </c>
      <c r="L410" s="124" t="str">
        <f>VLOOKUP(A410,BASE.!$A$1:$T$878,12,FALSE)</f>
        <v xml:space="preserve">Calle Cruz del Sur N° 150, Las condes </v>
      </c>
      <c r="M410" s="124" t="str">
        <f>VLOOKUP(A410,BASE.!$A$1:$T$878,13,FALSE)</f>
        <v>XIII</v>
      </c>
      <c r="N410" s="124" t="str">
        <f>VLOOKUP(A410,BASE.!$A$1:$T$878,14,FALSE)</f>
        <v>LAS CONDES</v>
      </c>
      <c r="O410" s="124" t="str">
        <f>VLOOKUP(A410,BASE.!$A$1:$T$878,15,FALSE)</f>
        <v>(56) (2) 284 3968 - 284 1274 C.P. 7931090</v>
      </c>
      <c r="P410" s="124" t="str">
        <f>VLOOKUP(A410,BASE.!$A$1:$T$878,16,FALSE)</f>
        <v>adrachile@adra.cl - Página web: www.adra.cl</v>
      </c>
      <c r="Q410" s="185" t="str">
        <f>VLOOKUP(A410,BASE.!$A$1:$T$878,17,FALSE)</f>
        <v>C.P. 7931090</v>
      </c>
      <c r="R410" s="124">
        <f>VLOOKUP(A410,BASE.!$A$1:$T$878,18,FALSE)</f>
        <v>93401</v>
      </c>
      <c r="S410" s="124" t="str">
        <f>VLOOKUP(A410,BASE.!$A$1:$T$878,19,FALSE)</f>
        <v>Antecedentes financieros correspondientes al año 2019, aprobados por el Subdepartamento de Supervisión Financiera.</v>
      </c>
      <c r="T410" s="182">
        <f>VLOOKUP(A410,BASE.!$A$1:$T$878,20,FALSE)</f>
        <v>37970</v>
      </c>
      <c r="U410" s="124">
        <v>6902</v>
      </c>
      <c r="V410" s="181">
        <v>54329274</v>
      </c>
      <c r="W410" s="181">
        <v>81540451</v>
      </c>
      <c r="X410" s="183">
        <v>44255</v>
      </c>
      <c r="Y410" s="166" t="s">
        <v>7879</v>
      </c>
      <c r="Z410" s="166" t="s">
        <v>7880</v>
      </c>
      <c r="AA410" s="124" t="s">
        <v>7926</v>
      </c>
    </row>
    <row r="411" spans="1:27" x14ac:dyDescent="0.2">
      <c r="A411" s="124">
        <v>6902</v>
      </c>
      <c r="B411" s="124" t="s">
        <v>8324</v>
      </c>
      <c r="C411" s="185">
        <v>700516008</v>
      </c>
      <c r="D411" s="124" t="str">
        <f>VLOOKUP(A411,BASE.!$A$1:$T$878,4,FALSE)</f>
        <v>Corporación de Derecho Privado</v>
      </c>
      <c r="E411" s="124" t="str">
        <f>VLOOKUP(A411,BASE.!$A$1:$T$878,5,FALSE)</f>
        <v>Otorgado por Decreto Supremo Nº 727, de fecha 23 de mayo de 1990, por el Ministerio de Justicia.</v>
      </c>
      <c r="F411" s="124" t="str">
        <f>VLOOKUP(A411,BASE.!$A$1:$T$878,6,FALSE)</f>
        <v xml:space="preserve">Certificado de Vigencia de Persona Jurídica sin Fines de Lucro, Folio N° 500334359687, emitido con fecha 28 de julio de 2020, por el Servicio de Registro Civil e Identificación. </v>
      </c>
      <c r="G411" s="124" t="str">
        <f>VLOOKUP(A411,BASE.!$A$1:$T$878,7,FALSE)</f>
        <v xml:space="preserve">Atender y proteger física y mentalmente a menores en situación irregular, discapacitados, ancianos u otros grupos necesitados. </v>
      </c>
      <c r="H411" s="124" t="str">
        <f>VLOOKUP(A411,BASE.!$A$1:$T$878,8,FALSE)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1" s="124" t="str">
        <f>VLOOKUP(A411,BASE.!$A$1:$T$878,9,FALSE)</f>
        <v>Cada dos años.</v>
      </c>
      <c r="J411" s="124" t="str">
        <f>VLOOKUP(A411,BASE.!$A$1:$T$878,10,FALSE)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1" s="124" t="str">
        <f>VLOOKUP(A411,BASE.!$A$1:$T$878,11,FALSE)</f>
        <v>Presidente: 
Aldo Arely Muñoz Perrin, 
MMandato General de Administración y Facultades:
Rodrigo Cárcamo Morales, 
Diego Trincado Araya</v>
      </c>
      <c r="L411" s="124" t="str">
        <f>VLOOKUP(A411,BASE.!$A$1:$T$878,12,FALSE)</f>
        <v xml:space="preserve">Calle Cruz del Sur N° 150, Las condes </v>
      </c>
      <c r="M411" s="124" t="str">
        <f>VLOOKUP(A411,BASE.!$A$1:$T$878,13,FALSE)</f>
        <v>XIII</v>
      </c>
      <c r="N411" s="124" t="str">
        <f>VLOOKUP(A411,BASE.!$A$1:$T$878,14,FALSE)</f>
        <v>LAS CONDES</v>
      </c>
      <c r="O411" s="124" t="str">
        <f>VLOOKUP(A411,BASE.!$A$1:$T$878,15,FALSE)</f>
        <v>(56) (2) 284 3968 - 284 1274 C.P. 7931090</v>
      </c>
      <c r="P411" s="124" t="str">
        <f>VLOOKUP(A411,BASE.!$A$1:$T$878,16,FALSE)</f>
        <v>adrachile@adra.cl - Página web: www.adra.cl</v>
      </c>
      <c r="Q411" s="185" t="str">
        <f>VLOOKUP(A411,BASE.!$A$1:$T$878,17,FALSE)</f>
        <v>C.P. 7931090</v>
      </c>
      <c r="R411" s="124">
        <f>VLOOKUP(A411,BASE.!$A$1:$T$878,18,FALSE)</f>
        <v>93401</v>
      </c>
      <c r="S411" s="124" t="str">
        <f>VLOOKUP(A411,BASE.!$A$1:$T$878,19,FALSE)</f>
        <v>Antecedentes financieros correspondientes al año 2019, aprobados por el Subdepartamento de Supervisión Financiera.</v>
      </c>
      <c r="T411" s="182">
        <f>VLOOKUP(A411,BASE.!$A$1:$T$878,20,FALSE)</f>
        <v>37970</v>
      </c>
      <c r="U411" s="124">
        <v>6902</v>
      </c>
      <c r="V411" s="181">
        <v>38531400</v>
      </c>
      <c r="W411" s="181">
        <v>75136230</v>
      </c>
      <c r="X411" s="183">
        <v>44255</v>
      </c>
      <c r="Y411" s="166" t="s">
        <v>7879</v>
      </c>
      <c r="Z411" s="166" t="s">
        <v>7880</v>
      </c>
      <c r="AA411" s="124" t="s">
        <v>7967</v>
      </c>
    </row>
    <row r="412" spans="1:27" x14ac:dyDescent="0.2">
      <c r="A412" s="124">
        <v>6902</v>
      </c>
      <c r="B412" s="124" t="s">
        <v>8324</v>
      </c>
      <c r="C412" s="185">
        <v>700516008</v>
      </c>
      <c r="D412" s="124" t="str">
        <f>VLOOKUP(A412,BASE.!$A$1:$T$878,4,FALSE)</f>
        <v>Corporación de Derecho Privado</v>
      </c>
      <c r="E412" s="124" t="str">
        <f>VLOOKUP(A412,BASE.!$A$1:$T$878,5,FALSE)</f>
        <v>Otorgado por Decreto Supremo Nº 727, de fecha 23 de mayo de 1990, por el Ministerio de Justicia.</v>
      </c>
      <c r="F412" s="124" t="str">
        <f>VLOOKUP(A412,BASE.!$A$1:$T$878,6,FALSE)</f>
        <v xml:space="preserve">Certificado de Vigencia de Persona Jurídica sin Fines de Lucro, Folio N° 500334359687, emitido con fecha 28 de julio de 2020, por el Servicio de Registro Civil e Identificación. </v>
      </c>
      <c r="G412" s="124" t="str">
        <f>VLOOKUP(A412,BASE.!$A$1:$T$878,7,FALSE)</f>
        <v xml:space="preserve">Atender y proteger física y mentalmente a menores en situación irregular, discapacitados, ancianos u otros grupos necesitados. </v>
      </c>
      <c r="H412" s="124" t="str">
        <f>VLOOKUP(A412,BASE.!$A$1:$T$878,8,FALSE)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2" s="124" t="str">
        <f>VLOOKUP(A412,BASE.!$A$1:$T$878,9,FALSE)</f>
        <v>Cada dos años.</v>
      </c>
      <c r="J412" s="124" t="str">
        <f>VLOOKUP(A412,BASE.!$A$1:$T$878,10,FALSE)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2" s="124" t="str">
        <f>VLOOKUP(A412,BASE.!$A$1:$T$878,11,FALSE)</f>
        <v>Presidente: 
Aldo Arely Muñoz Perrin, 
MMandato General de Administración y Facultades:
Rodrigo Cárcamo Morales, 
Diego Trincado Araya</v>
      </c>
      <c r="L412" s="124" t="str">
        <f>VLOOKUP(A412,BASE.!$A$1:$T$878,12,FALSE)</f>
        <v xml:space="preserve">Calle Cruz del Sur N° 150, Las condes </v>
      </c>
      <c r="M412" s="124" t="str">
        <f>VLOOKUP(A412,BASE.!$A$1:$T$878,13,FALSE)</f>
        <v>XIII</v>
      </c>
      <c r="N412" s="124" t="str">
        <f>VLOOKUP(A412,BASE.!$A$1:$T$878,14,FALSE)</f>
        <v>LAS CONDES</v>
      </c>
      <c r="O412" s="124" t="str">
        <f>VLOOKUP(A412,BASE.!$A$1:$T$878,15,FALSE)</f>
        <v>(56) (2) 284 3968 - 284 1274 C.P. 7931090</v>
      </c>
      <c r="P412" s="124" t="str">
        <f>VLOOKUP(A412,BASE.!$A$1:$T$878,16,FALSE)</f>
        <v>adrachile@adra.cl - Página web: www.adra.cl</v>
      </c>
      <c r="Q412" s="185" t="str">
        <f>VLOOKUP(A412,BASE.!$A$1:$T$878,17,FALSE)</f>
        <v>C.P. 7931090</v>
      </c>
      <c r="R412" s="124">
        <f>VLOOKUP(A412,BASE.!$A$1:$T$878,18,FALSE)</f>
        <v>93401</v>
      </c>
      <c r="S412" s="124" t="str">
        <f>VLOOKUP(A412,BASE.!$A$1:$T$878,19,FALSE)</f>
        <v>Antecedentes financieros correspondientes al año 2019, aprobados por el Subdepartamento de Supervisión Financiera.</v>
      </c>
      <c r="T412" s="182">
        <f>VLOOKUP(A412,BASE.!$A$1:$T$878,20,FALSE)</f>
        <v>37970</v>
      </c>
      <c r="U412" s="124">
        <v>6902</v>
      </c>
      <c r="V412" s="181">
        <v>16033200</v>
      </c>
      <c r="W412" s="181">
        <v>44732628</v>
      </c>
      <c r="X412" s="183">
        <v>44255</v>
      </c>
      <c r="Y412" s="166" t="s">
        <v>7879</v>
      </c>
      <c r="Z412" s="166" t="s">
        <v>7880</v>
      </c>
      <c r="AA412" s="124" t="s">
        <v>7998</v>
      </c>
    </row>
    <row r="413" spans="1:27" x14ac:dyDescent="0.2">
      <c r="A413" s="124">
        <v>6902</v>
      </c>
      <c r="B413" s="124" t="s">
        <v>8324</v>
      </c>
      <c r="C413" s="185">
        <v>700516008</v>
      </c>
      <c r="D413" s="124" t="str">
        <f>VLOOKUP(A413,BASE.!$A$1:$T$878,4,FALSE)</f>
        <v>Corporación de Derecho Privado</v>
      </c>
      <c r="E413" s="124" t="str">
        <f>VLOOKUP(A413,BASE.!$A$1:$T$878,5,FALSE)</f>
        <v>Otorgado por Decreto Supremo Nº 727, de fecha 23 de mayo de 1990, por el Ministerio de Justicia.</v>
      </c>
      <c r="F413" s="124" t="str">
        <f>VLOOKUP(A413,BASE.!$A$1:$T$878,6,FALSE)</f>
        <v xml:space="preserve">Certificado de Vigencia de Persona Jurídica sin Fines de Lucro, Folio N° 500334359687, emitido con fecha 28 de julio de 2020, por el Servicio de Registro Civil e Identificación. </v>
      </c>
      <c r="G413" s="124" t="str">
        <f>VLOOKUP(A413,BASE.!$A$1:$T$878,7,FALSE)</f>
        <v xml:space="preserve">Atender y proteger física y mentalmente a menores en situación irregular, discapacitados, ancianos u otros grupos necesitados. </v>
      </c>
      <c r="H413" s="124" t="str">
        <f>VLOOKUP(A413,BASE.!$A$1:$T$878,8,FALSE)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3" s="124" t="str">
        <f>VLOOKUP(A413,BASE.!$A$1:$T$878,9,FALSE)</f>
        <v>Cada dos años.</v>
      </c>
      <c r="J413" s="124" t="str">
        <f>VLOOKUP(A413,BASE.!$A$1:$T$878,10,FALSE)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3" s="124" t="str">
        <f>VLOOKUP(A413,BASE.!$A$1:$T$878,11,FALSE)</f>
        <v>Presidente: 
Aldo Arely Muñoz Perrin, 
MMandato General de Administración y Facultades:
Rodrigo Cárcamo Morales, 
Diego Trincado Araya</v>
      </c>
      <c r="L413" s="124" t="str">
        <f>VLOOKUP(A413,BASE.!$A$1:$T$878,12,FALSE)</f>
        <v xml:space="preserve">Calle Cruz del Sur N° 150, Las condes </v>
      </c>
      <c r="M413" s="124" t="str">
        <f>VLOOKUP(A413,BASE.!$A$1:$T$878,13,FALSE)</f>
        <v>XIII</v>
      </c>
      <c r="N413" s="124" t="str">
        <f>VLOOKUP(A413,BASE.!$A$1:$T$878,14,FALSE)</f>
        <v>LAS CONDES</v>
      </c>
      <c r="O413" s="124" t="str">
        <f>VLOOKUP(A413,BASE.!$A$1:$T$878,15,FALSE)</f>
        <v>(56) (2) 284 3968 - 284 1274 C.P. 7931090</v>
      </c>
      <c r="P413" s="124" t="str">
        <f>VLOOKUP(A413,BASE.!$A$1:$T$878,16,FALSE)</f>
        <v>adrachile@adra.cl - Página web: www.adra.cl</v>
      </c>
      <c r="Q413" s="185" t="str">
        <f>VLOOKUP(A413,BASE.!$A$1:$T$878,17,FALSE)</f>
        <v>C.P. 7931090</v>
      </c>
      <c r="R413" s="124">
        <f>VLOOKUP(A413,BASE.!$A$1:$T$878,18,FALSE)</f>
        <v>93401</v>
      </c>
      <c r="S413" s="124" t="str">
        <f>VLOOKUP(A413,BASE.!$A$1:$T$878,19,FALSE)</f>
        <v>Antecedentes financieros correspondientes al año 2019, aprobados por el Subdepartamento de Supervisión Financiera.</v>
      </c>
      <c r="T413" s="182">
        <f>VLOOKUP(A413,BASE.!$A$1:$T$878,20,FALSE)</f>
        <v>37970</v>
      </c>
      <c r="U413" s="124">
        <v>6902</v>
      </c>
      <c r="V413" s="181">
        <v>28039998</v>
      </c>
      <c r="W413" s="181">
        <v>56304978</v>
      </c>
      <c r="X413" s="183">
        <v>44255</v>
      </c>
      <c r="Y413" s="166" t="s">
        <v>7879</v>
      </c>
      <c r="Z413" s="166" t="s">
        <v>7880</v>
      </c>
      <c r="AA413" s="124" t="s">
        <v>7887</v>
      </c>
    </row>
    <row r="414" spans="1:27" x14ac:dyDescent="0.2">
      <c r="A414" s="124">
        <v>6902</v>
      </c>
      <c r="B414" s="124" t="s">
        <v>8324</v>
      </c>
      <c r="C414" s="185">
        <v>700516008</v>
      </c>
      <c r="D414" s="124" t="str">
        <f>VLOOKUP(A414,BASE.!$A$1:$T$878,4,FALSE)</f>
        <v>Corporación de Derecho Privado</v>
      </c>
      <c r="E414" s="124" t="str">
        <f>VLOOKUP(A414,BASE.!$A$1:$T$878,5,FALSE)</f>
        <v>Otorgado por Decreto Supremo Nº 727, de fecha 23 de mayo de 1990, por el Ministerio de Justicia.</v>
      </c>
      <c r="F414" s="124" t="str">
        <f>VLOOKUP(A414,BASE.!$A$1:$T$878,6,FALSE)</f>
        <v xml:space="preserve">Certificado de Vigencia de Persona Jurídica sin Fines de Lucro, Folio N° 500334359687, emitido con fecha 28 de julio de 2020, por el Servicio de Registro Civil e Identificación. </v>
      </c>
      <c r="G414" s="124" t="str">
        <f>VLOOKUP(A414,BASE.!$A$1:$T$878,7,FALSE)</f>
        <v xml:space="preserve">Atender y proteger física y mentalmente a menores en situación irregular, discapacitados, ancianos u otros grupos necesitados. </v>
      </c>
      <c r="H414" s="124" t="str">
        <f>VLOOKUP(A414,BASE.!$A$1:$T$878,8,FALSE)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4" s="124" t="str">
        <f>VLOOKUP(A414,BASE.!$A$1:$T$878,9,FALSE)</f>
        <v>Cada dos años.</v>
      </c>
      <c r="J414" s="124" t="str">
        <f>VLOOKUP(A414,BASE.!$A$1:$T$878,10,FALSE)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4" s="124" t="str">
        <f>VLOOKUP(A414,BASE.!$A$1:$T$878,11,FALSE)</f>
        <v>Presidente: 
Aldo Arely Muñoz Perrin, 
MMandato General de Administración y Facultades:
Rodrigo Cárcamo Morales, 
Diego Trincado Araya</v>
      </c>
      <c r="L414" s="124" t="str">
        <f>VLOOKUP(A414,BASE.!$A$1:$T$878,12,FALSE)</f>
        <v xml:space="preserve">Calle Cruz del Sur N° 150, Las condes </v>
      </c>
      <c r="M414" s="124" t="str">
        <f>VLOOKUP(A414,BASE.!$A$1:$T$878,13,FALSE)</f>
        <v>XIII</v>
      </c>
      <c r="N414" s="124" t="str">
        <f>VLOOKUP(A414,BASE.!$A$1:$T$878,14,FALSE)</f>
        <v>LAS CONDES</v>
      </c>
      <c r="O414" s="124" t="str">
        <f>VLOOKUP(A414,BASE.!$A$1:$T$878,15,FALSE)</f>
        <v>(56) (2) 284 3968 - 284 1274 C.P. 7931090</v>
      </c>
      <c r="P414" s="124" t="str">
        <f>VLOOKUP(A414,BASE.!$A$1:$T$878,16,FALSE)</f>
        <v>adrachile@adra.cl - Página web: www.adra.cl</v>
      </c>
      <c r="Q414" s="185" t="str">
        <f>VLOOKUP(A414,BASE.!$A$1:$T$878,17,FALSE)</f>
        <v>C.P. 7931090</v>
      </c>
      <c r="R414" s="124">
        <f>VLOOKUP(A414,BASE.!$A$1:$T$878,18,FALSE)</f>
        <v>93401</v>
      </c>
      <c r="S414" s="124" t="str">
        <f>VLOOKUP(A414,BASE.!$A$1:$T$878,19,FALSE)</f>
        <v>Antecedentes financieros correspondientes al año 2019, aprobados por el Subdepartamento de Supervisión Financiera.</v>
      </c>
      <c r="T414" s="182">
        <f>VLOOKUP(A414,BASE.!$A$1:$T$878,20,FALSE)</f>
        <v>37970</v>
      </c>
      <c r="U414" s="124">
        <v>6902</v>
      </c>
      <c r="V414" s="181">
        <v>28898550</v>
      </c>
      <c r="W414" s="181">
        <v>57797100</v>
      </c>
      <c r="X414" s="183">
        <v>44255</v>
      </c>
      <c r="Y414" s="166" t="s">
        <v>7879</v>
      </c>
      <c r="Z414" s="166" t="s">
        <v>7880</v>
      </c>
      <c r="AA414" s="124" t="s">
        <v>7982</v>
      </c>
    </row>
    <row r="415" spans="1:27" x14ac:dyDescent="0.2">
      <c r="A415" s="124">
        <v>6902</v>
      </c>
      <c r="B415" s="124" t="s">
        <v>8324</v>
      </c>
      <c r="C415" s="185">
        <v>700516008</v>
      </c>
      <c r="D415" s="124" t="str">
        <f>VLOOKUP(A415,BASE.!$A$1:$T$878,4,FALSE)</f>
        <v>Corporación de Derecho Privado</v>
      </c>
      <c r="E415" s="124" t="str">
        <f>VLOOKUP(A415,BASE.!$A$1:$T$878,5,FALSE)</f>
        <v>Otorgado por Decreto Supremo Nº 727, de fecha 23 de mayo de 1990, por el Ministerio de Justicia.</v>
      </c>
      <c r="F415" s="124" t="str">
        <f>VLOOKUP(A415,BASE.!$A$1:$T$878,6,FALSE)</f>
        <v xml:space="preserve">Certificado de Vigencia de Persona Jurídica sin Fines de Lucro, Folio N° 500334359687, emitido con fecha 28 de julio de 2020, por el Servicio de Registro Civil e Identificación. </v>
      </c>
      <c r="G415" s="124" t="str">
        <f>VLOOKUP(A415,BASE.!$A$1:$T$878,7,FALSE)</f>
        <v xml:space="preserve">Atender y proteger física y mentalmente a menores en situación irregular, discapacitados, ancianos u otros grupos necesitados. </v>
      </c>
      <c r="H415" s="124" t="str">
        <f>VLOOKUP(A415,BASE.!$A$1:$T$878,8,FALSE)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5" s="124" t="str">
        <f>VLOOKUP(A415,BASE.!$A$1:$T$878,9,FALSE)</f>
        <v>Cada dos años.</v>
      </c>
      <c r="J415" s="124" t="str">
        <f>VLOOKUP(A415,BASE.!$A$1:$T$878,10,FALSE)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5" s="124" t="str">
        <f>VLOOKUP(A415,BASE.!$A$1:$T$878,11,FALSE)</f>
        <v>Presidente: 
Aldo Arely Muñoz Perrin, 
MMandato General de Administración y Facultades:
Rodrigo Cárcamo Morales, 
Diego Trincado Araya</v>
      </c>
      <c r="L415" s="124" t="str">
        <f>VLOOKUP(A415,BASE.!$A$1:$T$878,12,FALSE)</f>
        <v xml:space="preserve">Calle Cruz del Sur N° 150, Las condes </v>
      </c>
      <c r="M415" s="124" t="str">
        <f>VLOOKUP(A415,BASE.!$A$1:$T$878,13,FALSE)</f>
        <v>XIII</v>
      </c>
      <c r="N415" s="124" t="str">
        <f>VLOOKUP(A415,BASE.!$A$1:$T$878,14,FALSE)</f>
        <v>LAS CONDES</v>
      </c>
      <c r="O415" s="124" t="str">
        <f>VLOOKUP(A415,BASE.!$A$1:$T$878,15,FALSE)</f>
        <v>(56) (2) 284 3968 - 284 1274 C.P. 7931090</v>
      </c>
      <c r="P415" s="124" t="str">
        <f>VLOOKUP(A415,BASE.!$A$1:$T$878,16,FALSE)</f>
        <v>adrachile@adra.cl - Página web: www.adra.cl</v>
      </c>
      <c r="Q415" s="185" t="str">
        <f>VLOOKUP(A415,BASE.!$A$1:$T$878,17,FALSE)</f>
        <v>C.P. 7931090</v>
      </c>
      <c r="R415" s="124">
        <f>VLOOKUP(A415,BASE.!$A$1:$T$878,18,FALSE)</f>
        <v>93401</v>
      </c>
      <c r="S415" s="124" t="str">
        <f>VLOOKUP(A415,BASE.!$A$1:$T$878,19,FALSE)</f>
        <v>Antecedentes financieros correspondientes al año 2019, aprobados por el Subdepartamento de Supervisión Financiera.</v>
      </c>
      <c r="T415" s="182">
        <f>VLOOKUP(A415,BASE.!$A$1:$T$878,20,FALSE)</f>
        <v>37970</v>
      </c>
      <c r="U415" s="124">
        <v>6902</v>
      </c>
      <c r="V415" s="181">
        <v>34678260</v>
      </c>
      <c r="W415" s="181">
        <v>69356520</v>
      </c>
      <c r="X415" s="183">
        <v>44255</v>
      </c>
      <c r="Y415" s="166" t="s">
        <v>7879</v>
      </c>
      <c r="Z415" s="166" t="s">
        <v>7880</v>
      </c>
      <c r="AA415" s="124" t="s">
        <v>6479</v>
      </c>
    </row>
    <row r="416" spans="1:27" x14ac:dyDescent="0.2">
      <c r="A416" s="124">
        <v>6902</v>
      </c>
      <c r="B416" s="124" t="s">
        <v>8324</v>
      </c>
      <c r="C416" s="185">
        <v>700516008</v>
      </c>
      <c r="D416" s="124" t="str">
        <f>VLOOKUP(A416,BASE.!$A$1:$T$878,4,FALSE)</f>
        <v>Corporación de Derecho Privado</v>
      </c>
      <c r="E416" s="124" t="str">
        <f>VLOOKUP(A416,BASE.!$A$1:$T$878,5,FALSE)</f>
        <v>Otorgado por Decreto Supremo Nº 727, de fecha 23 de mayo de 1990, por el Ministerio de Justicia.</v>
      </c>
      <c r="F416" s="124" t="str">
        <f>VLOOKUP(A416,BASE.!$A$1:$T$878,6,FALSE)</f>
        <v xml:space="preserve">Certificado de Vigencia de Persona Jurídica sin Fines de Lucro, Folio N° 500334359687, emitido con fecha 28 de julio de 2020, por el Servicio de Registro Civil e Identificación. </v>
      </c>
      <c r="G416" s="124" t="str">
        <f>VLOOKUP(A416,BASE.!$A$1:$T$878,7,FALSE)</f>
        <v xml:space="preserve">Atender y proteger física y mentalmente a menores en situación irregular, discapacitados, ancianos u otros grupos necesitados. </v>
      </c>
      <c r="H416" s="124" t="str">
        <f>VLOOKUP(A416,BASE.!$A$1:$T$878,8,FALSE)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6" s="124" t="str">
        <f>VLOOKUP(A416,BASE.!$A$1:$T$878,9,FALSE)</f>
        <v>Cada dos años.</v>
      </c>
      <c r="J416" s="124" t="str">
        <f>VLOOKUP(A416,BASE.!$A$1:$T$878,10,FALSE)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6" s="124" t="str">
        <f>VLOOKUP(A416,BASE.!$A$1:$T$878,11,FALSE)</f>
        <v>Presidente: 
Aldo Arely Muñoz Perrin, 
MMandato General de Administración y Facultades:
Rodrigo Cárcamo Morales, 
Diego Trincado Araya</v>
      </c>
      <c r="L416" s="124" t="str">
        <f>VLOOKUP(A416,BASE.!$A$1:$T$878,12,FALSE)</f>
        <v xml:space="preserve">Calle Cruz del Sur N° 150, Las condes </v>
      </c>
      <c r="M416" s="124" t="str">
        <f>VLOOKUP(A416,BASE.!$A$1:$T$878,13,FALSE)</f>
        <v>XIII</v>
      </c>
      <c r="N416" s="124" t="str">
        <f>VLOOKUP(A416,BASE.!$A$1:$T$878,14,FALSE)</f>
        <v>LAS CONDES</v>
      </c>
      <c r="O416" s="124" t="str">
        <f>VLOOKUP(A416,BASE.!$A$1:$T$878,15,FALSE)</f>
        <v>(56) (2) 284 3968 - 284 1274 C.P. 7931090</v>
      </c>
      <c r="P416" s="124" t="str">
        <f>VLOOKUP(A416,BASE.!$A$1:$T$878,16,FALSE)</f>
        <v>adrachile@adra.cl - Página web: www.adra.cl</v>
      </c>
      <c r="Q416" s="185" t="str">
        <f>VLOOKUP(A416,BASE.!$A$1:$T$878,17,FALSE)</f>
        <v>C.P. 7931090</v>
      </c>
      <c r="R416" s="124">
        <f>VLOOKUP(A416,BASE.!$A$1:$T$878,18,FALSE)</f>
        <v>93401</v>
      </c>
      <c r="S416" s="124" t="str">
        <f>VLOOKUP(A416,BASE.!$A$1:$T$878,19,FALSE)</f>
        <v>Antecedentes financieros correspondientes al año 2019, aprobados por el Subdepartamento de Supervisión Financiera.</v>
      </c>
      <c r="T416" s="182">
        <f>VLOOKUP(A416,BASE.!$A$1:$T$878,20,FALSE)</f>
        <v>37970</v>
      </c>
      <c r="U416" s="124">
        <v>6902</v>
      </c>
      <c r="V416" s="181">
        <v>26811648</v>
      </c>
      <c r="W416" s="181">
        <v>76742136</v>
      </c>
      <c r="X416" s="183">
        <v>44255</v>
      </c>
      <c r="Y416" s="166" t="s">
        <v>7879</v>
      </c>
      <c r="Z416" s="166" t="s">
        <v>7880</v>
      </c>
      <c r="AA416" s="124" t="s">
        <v>7899</v>
      </c>
    </row>
    <row r="417" spans="1:27" x14ac:dyDescent="0.2">
      <c r="A417" s="124">
        <v>6902</v>
      </c>
      <c r="B417" s="124" t="s">
        <v>8324</v>
      </c>
      <c r="C417" s="185">
        <v>700516008</v>
      </c>
      <c r="D417" s="124" t="str">
        <f>VLOOKUP(A417,BASE.!$A$1:$T$878,4,FALSE)</f>
        <v>Corporación de Derecho Privado</v>
      </c>
      <c r="E417" s="124" t="str">
        <f>VLOOKUP(A417,BASE.!$A$1:$T$878,5,FALSE)</f>
        <v>Otorgado por Decreto Supremo Nº 727, de fecha 23 de mayo de 1990, por el Ministerio de Justicia.</v>
      </c>
      <c r="F417" s="124" t="str">
        <f>VLOOKUP(A417,BASE.!$A$1:$T$878,6,FALSE)</f>
        <v xml:space="preserve">Certificado de Vigencia de Persona Jurídica sin Fines de Lucro, Folio N° 500334359687, emitido con fecha 28 de julio de 2020, por el Servicio de Registro Civil e Identificación. </v>
      </c>
      <c r="G417" s="124" t="str">
        <f>VLOOKUP(A417,BASE.!$A$1:$T$878,7,FALSE)</f>
        <v xml:space="preserve">Atender y proteger física y mentalmente a menores en situación irregular, discapacitados, ancianos u otros grupos necesitados. </v>
      </c>
      <c r="H417" s="124" t="str">
        <f>VLOOKUP(A417,BASE.!$A$1:$T$878,8,FALSE)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7" s="124" t="str">
        <f>VLOOKUP(A417,BASE.!$A$1:$T$878,9,FALSE)</f>
        <v>Cada dos años.</v>
      </c>
      <c r="J417" s="124" t="str">
        <f>VLOOKUP(A417,BASE.!$A$1:$T$878,10,FALSE)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7" s="124" t="str">
        <f>VLOOKUP(A417,BASE.!$A$1:$T$878,11,FALSE)</f>
        <v>Presidente: 
Aldo Arely Muñoz Perrin, 
MMandato General de Administración y Facultades:
Rodrigo Cárcamo Morales, 
Diego Trincado Araya</v>
      </c>
      <c r="L417" s="124" t="str">
        <f>VLOOKUP(A417,BASE.!$A$1:$T$878,12,FALSE)</f>
        <v xml:space="preserve">Calle Cruz del Sur N° 150, Las condes </v>
      </c>
      <c r="M417" s="124" t="str">
        <f>VLOOKUP(A417,BASE.!$A$1:$T$878,13,FALSE)</f>
        <v>XIII</v>
      </c>
      <c r="N417" s="124" t="str">
        <f>VLOOKUP(A417,BASE.!$A$1:$T$878,14,FALSE)</f>
        <v>LAS CONDES</v>
      </c>
      <c r="O417" s="124" t="str">
        <f>VLOOKUP(A417,BASE.!$A$1:$T$878,15,FALSE)</f>
        <v>(56) (2) 284 3968 - 284 1274 C.P. 7931090</v>
      </c>
      <c r="P417" s="124" t="str">
        <f>VLOOKUP(A417,BASE.!$A$1:$T$878,16,FALSE)</f>
        <v>adrachile@adra.cl - Página web: www.adra.cl</v>
      </c>
      <c r="Q417" s="185" t="str">
        <f>VLOOKUP(A417,BASE.!$A$1:$T$878,17,FALSE)</f>
        <v>C.P. 7931090</v>
      </c>
      <c r="R417" s="124">
        <f>VLOOKUP(A417,BASE.!$A$1:$T$878,18,FALSE)</f>
        <v>93401</v>
      </c>
      <c r="S417" s="124" t="str">
        <f>VLOOKUP(A417,BASE.!$A$1:$T$878,19,FALSE)</f>
        <v>Antecedentes financieros correspondientes al año 2019, aprobados por el Subdepartamento de Supervisión Financiera.</v>
      </c>
      <c r="T417" s="182">
        <f>VLOOKUP(A417,BASE.!$A$1:$T$878,20,FALSE)</f>
        <v>37970</v>
      </c>
      <c r="U417" s="124">
        <v>6902</v>
      </c>
      <c r="V417" s="181">
        <v>18277848</v>
      </c>
      <c r="W417" s="181">
        <v>38290819</v>
      </c>
      <c r="X417" s="183">
        <v>44255</v>
      </c>
      <c r="Y417" s="166" t="s">
        <v>7879</v>
      </c>
      <c r="Z417" s="166" t="s">
        <v>7880</v>
      </c>
      <c r="AA417" s="124" t="s">
        <v>198</v>
      </c>
    </row>
    <row r="418" spans="1:27" x14ac:dyDescent="0.2">
      <c r="A418" s="124">
        <v>6902</v>
      </c>
      <c r="B418" s="124" t="s">
        <v>8324</v>
      </c>
      <c r="C418" s="185">
        <v>700516008</v>
      </c>
      <c r="D418" s="124" t="str">
        <f>VLOOKUP(A418,BASE.!$A$1:$T$878,4,FALSE)</f>
        <v>Corporación de Derecho Privado</v>
      </c>
      <c r="E418" s="124" t="str">
        <f>VLOOKUP(A418,BASE.!$A$1:$T$878,5,FALSE)</f>
        <v>Otorgado por Decreto Supremo Nº 727, de fecha 23 de mayo de 1990, por el Ministerio de Justicia.</v>
      </c>
      <c r="F418" s="124" t="str">
        <f>VLOOKUP(A418,BASE.!$A$1:$T$878,6,FALSE)</f>
        <v xml:space="preserve">Certificado de Vigencia de Persona Jurídica sin Fines de Lucro, Folio N° 500334359687, emitido con fecha 28 de julio de 2020, por el Servicio de Registro Civil e Identificación. </v>
      </c>
      <c r="G418" s="124" t="str">
        <f>VLOOKUP(A418,BASE.!$A$1:$T$878,7,FALSE)</f>
        <v xml:space="preserve">Atender y proteger física y mentalmente a menores en situación irregular, discapacitados, ancianos u otros grupos necesitados. </v>
      </c>
      <c r="H418" s="124" t="str">
        <f>VLOOKUP(A418,BASE.!$A$1:$T$878,8,FALSE)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8" s="124" t="str">
        <f>VLOOKUP(A418,BASE.!$A$1:$T$878,9,FALSE)</f>
        <v>Cada dos años.</v>
      </c>
      <c r="J418" s="124" t="str">
        <f>VLOOKUP(A418,BASE.!$A$1:$T$878,10,FALSE)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8" s="124" t="str">
        <f>VLOOKUP(A418,BASE.!$A$1:$T$878,11,FALSE)</f>
        <v>Presidente: 
Aldo Arely Muñoz Perrin, 
MMandato General de Administración y Facultades:
Rodrigo Cárcamo Morales, 
Diego Trincado Araya</v>
      </c>
      <c r="L418" s="124" t="str">
        <f>VLOOKUP(A418,BASE.!$A$1:$T$878,12,FALSE)</f>
        <v xml:space="preserve">Calle Cruz del Sur N° 150, Las condes </v>
      </c>
      <c r="M418" s="124" t="str">
        <f>VLOOKUP(A418,BASE.!$A$1:$T$878,13,FALSE)</f>
        <v>XIII</v>
      </c>
      <c r="N418" s="124" t="str">
        <f>VLOOKUP(A418,BASE.!$A$1:$T$878,14,FALSE)</f>
        <v>LAS CONDES</v>
      </c>
      <c r="O418" s="124" t="str">
        <f>VLOOKUP(A418,BASE.!$A$1:$T$878,15,FALSE)</f>
        <v>(56) (2) 284 3968 - 284 1274 C.P. 7931090</v>
      </c>
      <c r="P418" s="124" t="str">
        <f>VLOOKUP(A418,BASE.!$A$1:$T$878,16,FALSE)</f>
        <v>adrachile@adra.cl - Página web: www.adra.cl</v>
      </c>
      <c r="Q418" s="185" t="str">
        <f>VLOOKUP(A418,BASE.!$A$1:$T$878,17,FALSE)</f>
        <v>C.P. 7931090</v>
      </c>
      <c r="R418" s="124">
        <f>VLOOKUP(A418,BASE.!$A$1:$T$878,18,FALSE)</f>
        <v>93401</v>
      </c>
      <c r="S418" s="124" t="str">
        <f>VLOOKUP(A418,BASE.!$A$1:$T$878,19,FALSE)</f>
        <v>Antecedentes financieros correspondientes al año 2019, aprobados por el Subdepartamento de Supervisión Financiera.</v>
      </c>
      <c r="T418" s="182">
        <f>VLOOKUP(A418,BASE.!$A$1:$T$878,20,FALSE)</f>
        <v>37970</v>
      </c>
      <c r="U418" s="124">
        <v>6902</v>
      </c>
      <c r="V418" s="181">
        <v>0</v>
      </c>
      <c r="W418" s="181">
        <v>0</v>
      </c>
      <c r="X418" s="183">
        <v>44255</v>
      </c>
      <c r="Y418" s="166" t="s">
        <v>7879</v>
      </c>
      <c r="Z418" s="166" t="s">
        <v>7880</v>
      </c>
      <c r="AA418" s="124" t="s">
        <v>8032</v>
      </c>
    </row>
    <row r="419" spans="1:27" x14ac:dyDescent="0.2">
      <c r="A419" s="124">
        <v>6902</v>
      </c>
      <c r="B419" s="124" t="s">
        <v>8324</v>
      </c>
      <c r="C419" s="185">
        <v>700516008</v>
      </c>
      <c r="D419" s="124" t="str">
        <f>VLOOKUP(A419,BASE.!$A$1:$T$878,4,FALSE)</f>
        <v>Corporación de Derecho Privado</v>
      </c>
      <c r="E419" s="124" t="str">
        <f>VLOOKUP(A419,BASE.!$A$1:$T$878,5,FALSE)</f>
        <v>Otorgado por Decreto Supremo Nº 727, de fecha 23 de mayo de 1990, por el Ministerio de Justicia.</v>
      </c>
      <c r="F419" s="124" t="str">
        <f>VLOOKUP(A419,BASE.!$A$1:$T$878,6,FALSE)</f>
        <v xml:space="preserve">Certificado de Vigencia de Persona Jurídica sin Fines de Lucro, Folio N° 500334359687, emitido con fecha 28 de julio de 2020, por el Servicio de Registro Civil e Identificación. </v>
      </c>
      <c r="G419" s="124" t="str">
        <f>VLOOKUP(A419,BASE.!$A$1:$T$878,7,FALSE)</f>
        <v xml:space="preserve">Atender y proteger física y mentalmente a menores en situación irregular, discapacitados, ancianos u otros grupos necesitados. </v>
      </c>
      <c r="H419" s="124" t="str">
        <f>VLOOKUP(A419,BASE.!$A$1:$T$878,8,FALSE)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9" s="124" t="str">
        <f>VLOOKUP(A419,BASE.!$A$1:$T$878,9,FALSE)</f>
        <v>Cada dos años.</v>
      </c>
      <c r="J419" s="124" t="str">
        <f>VLOOKUP(A419,BASE.!$A$1:$T$878,10,FALSE)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19" s="124" t="str">
        <f>VLOOKUP(A419,BASE.!$A$1:$T$878,11,FALSE)</f>
        <v>Presidente: 
Aldo Arely Muñoz Perrin, 
MMandato General de Administración y Facultades:
Rodrigo Cárcamo Morales, 
Diego Trincado Araya</v>
      </c>
      <c r="L419" s="124" t="str">
        <f>VLOOKUP(A419,BASE.!$A$1:$T$878,12,FALSE)</f>
        <v xml:space="preserve">Calle Cruz del Sur N° 150, Las condes </v>
      </c>
      <c r="M419" s="124" t="str">
        <f>VLOOKUP(A419,BASE.!$A$1:$T$878,13,FALSE)</f>
        <v>XIII</v>
      </c>
      <c r="N419" s="124" t="str">
        <f>VLOOKUP(A419,BASE.!$A$1:$T$878,14,FALSE)</f>
        <v>LAS CONDES</v>
      </c>
      <c r="O419" s="124" t="str">
        <f>VLOOKUP(A419,BASE.!$A$1:$T$878,15,FALSE)</f>
        <v>(56) (2) 284 3968 - 284 1274 C.P. 7931090</v>
      </c>
      <c r="P419" s="124" t="str">
        <f>VLOOKUP(A419,BASE.!$A$1:$T$878,16,FALSE)</f>
        <v>adrachile@adra.cl - Página web: www.adra.cl</v>
      </c>
      <c r="Q419" s="185" t="str">
        <f>VLOOKUP(A419,BASE.!$A$1:$T$878,17,FALSE)</f>
        <v>C.P. 7931090</v>
      </c>
      <c r="R419" s="124">
        <f>VLOOKUP(A419,BASE.!$A$1:$T$878,18,FALSE)</f>
        <v>93401</v>
      </c>
      <c r="S419" s="124" t="str">
        <f>VLOOKUP(A419,BASE.!$A$1:$T$878,19,FALSE)</f>
        <v>Antecedentes financieros correspondientes al año 2019, aprobados por el Subdepartamento de Supervisión Financiera.</v>
      </c>
      <c r="T419" s="182">
        <f>VLOOKUP(A419,BASE.!$A$1:$T$878,20,FALSE)</f>
        <v>37970</v>
      </c>
      <c r="U419" s="124">
        <v>6902</v>
      </c>
      <c r="V419" s="181">
        <v>0</v>
      </c>
      <c r="W419" s="181">
        <v>0</v>
      </c>
      <c r="X419" s="183">
        <v>44255</v>
      </c>
      <c r="Y419" s="166" t="s">
        <v>7879</v>
      </c>
      <c r="Z419" s="166" t="s">
        <v>7880</v>
      </c>
      <c r="AA419" s="124" t="s">
        <v>7939</v>
      </c>
    </row>
    <row r="420" spans="1:27" x14ac:dyDescent="0.2">
      <c r="A420" s="124">
        <v>6902</v>
      </c>
      <c r="B420" s="124" t="s">
        <v>8324</v>
      </c>
      <c r="C420" s="185">
        <v>700516008</v>
      </c>
      <c r="D420" s="124" t="str">
        <f>VLOOKUP(A420,BASE.!$A$1:$T$878,4,FALSE)</f>
        <v>Corporación de Derecho Privado</v>
      </c>
      <c r="E420" s="124" t="str">
        <f>VLOOKUP(A420,BASE.!$A$1:$T$878,5,FALSE)</f>
        <v>Otorgado por Decreto Supremo Nº 727, de fecha 23 de mayo de 1990, por el Ministerio de Justicia.</v>
      </c>
      <c r="F420" s="124" t="str">
        <f>VLOOKUP(A420,BASE.!$A$1:$T$878,6,FALSE)</f>
        <v xml:space="preserve">Certificado de Vigencia de Persona Jurídica sin Fines de Lucro, Folio N° 500334359687, emitido con fecha 28 de julio de 2020, por el Servicio de Registro Civil e Identificación. </v>
      </c>
      <c r="G420" s="124" t="str">
        <f>VLOOKUP(A420,BASE.!$A$1:$T$878,7,FALSE)</f>
        <v xml:space="preserve">Atender y proteger física y mentalmente a menores en situación irregular, discapacitados, ancianos u otros grupos necesitados. </v>
      </c>
      <c r="H420" s="124" t="str">
        <f>VLOOKUP(A420,BASE.!$A$1:$T$878,8,FALSE)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20" s="124" t="str">
        <f>VLOOKUP(A420,BASE.!$A$1:$T$878,9,FALSE)</f>
        <v>Cada dos años.</v>
      </c>
      <c r="J420" s="124" t="str">
        <f>VLOOKUP(A420,BASE.!$A$1:$T$878,10,FALSE)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20" s="124" t="str">
        <f>VLOOKUP(A420,BASE.!$A$1:$T$878,11,FALSE)</f>
        <v>Presidente: 
Aldo Arely Muñoz Perrin, 
MMandato General de Administración y Facultades:
Rodrigo Cárcamo Morales, 
Diego Trincado Araya</v>
      </c>
      <c r="L420" s="124" t="str">
        <f>VLOOKUP(A420,BASE.!$A$1:$T$878,12,FALSE)</f>
        <v xml:space="preserve">Calle Cruz del Sur N° 150, Las condes </v>
      </c>
      <c r="M420" s="124" t="str">
        <f>VLOOKUP(A420,BASE.!$A$1:$T$878,13,FALSE)</f>
        <v>XIII</v>
      </c>
      <c r="N420" s="124" t="str">
        <f>VLOOKUP(A420,BASE.!$A$1:$T$878,14,FALSE)</f>
        <v>LAS CONDES</v>
      </c>
      <c r="O420" s="124" t="str">
        <f>VLOOKUP(A420,BASE.!$A$1:$T$878,15,FALSE)</f>
        <v>(56) (2) 284 3968 - 284 1274 C.P. 7931090</v>
      </c>
      <c r="P420" s="124" t="str">
        <f>VLOOKUP(A420,BASE.!$A$1:$T$878,16,FALSE)</f>
        <v>adrachile@adra.cl - Página web: www.adra.cl</v>
      </c>
      <c r="Q420" s="185" t="str">
        <f>VLOOKUP(A420,BASE.!$A$1:$T$878,17,FALSE)</f>
        <v>C.P. 7931090</v>
      </c>
      <c r="R420" s="124">
        <f>VLOOKUP(A420,BASE.!$A$1:$T$878,18,FALSE)</f>
        <v>93401</v>
      </c>
      <c r="S420" s="124" t="str">
        <f>VLOOKUP(A420,BASE.!$A$1:$T$878,19,FALSE)</f>
        <v>Antecedentes financieros correspondientes al año 2019, aprobados por el Subdepartamento de Supervisión Financiera.</v>
      </c>
      <c r="T420" s="182">
        <f>VLOOKUP(A420,BASE.!$A$1:$T$878,20,FALSE)</f>
        <v>37970</v>
      </c>
      <c r="U420" s="124">
        <v>6902</v>
      </c>
      <c r="V420" s="181">
        <v>32387851</v>
      </c>
      <c r="W420" s="181">
        <v>65421655</v>
      </c>
      <c r="X420" s="183">
        <v>44255</v>
      </c>
      <c r="Y420" s="166" t="s">
        <v>7879</v>
      </c>
      <c r="Z420" s="166" t="s">
        <v>7880</v>
      </c>
      <c r="AA420" s="124" t="s">
        <v>7889</v>
      </c>
    </row>
    <row r="421" spans="1:27" x14ac:dyDescent="0.2">
      <c r="A421" s="124">
        <v>6902</v>
      </c>
      <c r="B421" s="124" t="s">
        <v>8324</v>
      </c>
      <c r="C421" s="185">
        <v>700516008</v>
      </c>
      <c r="D421" s="124" t="str">
        <f>VLOOKUP(A421,BASE.!$A$1:$T$878,4,FALSE)</f>
        <v>Corporación de Derecho Privado</v>
      </c>
      <c r="E421" s="124" t="str">
        <f>VLOOKUP(A421,BASE.!$A$1:$T$878,5,FALSE)</f>
        <v>Otorgado por Decreto Supremo Nº 727, de fecha 23 de mayo de 1990, por el Ministerio de Justicia.</v>
      </c>
      <c r="F421" s="124" t="str">
        <f>VLOOKUP(A421,BASE.!$A$1:$T$878,6,FALSE)</f>
        <v xml:space="preserve">Certificado de Vigencia de Persona Jurídica sin Fines de Lucro, Folio N° 500334359687, emitido con fecha 28 de julio de 2020, por el Servicio de Registro Civil e Identificación. </v>
      </c>
      <c r="G421" s="124" t="str">
        <f>VLOOKUP(A421,BASE.!$A$1:$T$878,7,FALSE)</f>
        <v xml:space="preserve">Atender y proteger física y mentalmente a menores en situación irregular, discapacitados, ancianos u otros grupos necesitados. </v>
      </c>
      <c r="H421" s="124" t="str">
        <f>VLOOKUP(A421,BASE.!$A$1:$T$878,8,FALSE)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21" s="124" t="str">
        <f>VLOOKUP(A421,BASE.!$A$1:$T$878,9,FALSE)</f>
        <v>Cada dos años.</v>
      </c>
      <c r="J421" s="124" t="str">
        <f>VLOOKUP(A421,BASE.!$A$1:$T$878,10,FALSE)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21" s="124" t="str">
        <f>VLOOKUP(A421,BASE.!$A$1:$T$878,11,FALSE)</f>
        <v>Presidente: 
Aldo Arely Muñoz Perrin, 
MMandato General de Administración y Facultades:
Rodrigo Cárcamo Morales, 
Diego Trincado Araya</v>
      </c>
      <c r="L421" s="124" t="str">
        <f>VLOOKUP(A421,BASE.!$A$1:$T$878,12,FALSE)</f>
        <v xml:space="preserve">Calle Cruz del Sur N° 150, Las condes </v>
      </c>
      <c r="M421" s="124" t="str">
        <f>VLOOKUP(A421,BASE.!$A$1:$T$878,13,FALSE)</f>
        <v>XIII</v>
      </c>
      <c r="N421" s="124" t="str">
        <f>VLOOKUP(A421,BASE.!$A$1:$T$878,14,FALSE)</f>
        <v>LAS CONDES</v>
      </c>
      <c r="O421" s="124" t="str">
        <f>VLOOKUP(A421,BASE.!$A$1:$T$878,15,FALSE)</f>
        <v>(56) (2) 284 3968 - 284 1274 C.P. 7931090</v>
      </c>
      <c r="P421" s="124" t="str">
        <f>VLOOKUP(A421,BASE.!$A$1:$T$878,16,FALSE)</f>
        <v>adrachile@adra.cl - Página web: www.adra.cl</v>
      </c>
      <c r="Q421" s="185" t="str">
        <f>VLOOKUP(A421,BASE.!$A$1:$T$878,17,FALSE)</f>
        <v>C.P. 7931090</v>
      </c>
      <c r="R421" s="124">
        <f>VLOOKUP(A421,BASE.!$A$1:$T$878,18,FALSE)</f>
        <v>93401</v>
      </c>
      <c r="S421" s="124" t="str">
        <f>VLOOKUP(A421,BASE.!$A$1:$T$878,19,FALSE)</f>
        <v>Antecedentes financieros correspondientes al año 2019, aprobados por el Subdepartamento de Supervisión Financiera.</v>
      </c>
      <c r="T421" s="182">
        <f>VLOOKUP(A421,BASE.!$A$1:$T$878,20,FALSE)</f>
        <v>37970</v>
      </c>
      <c r="U421" s="124">
        <v>6902</v>
      </c>
      <c r="V421" s="181">
        <v>18277848</v>
      </c>
      <c r="W421" s="181">
        <v>38840427</v>
      </c>
      <c r="X421" s="183">
        <v>44255</v>
      </c>
      <c r="Y421" s="166" t="s">
        <v>7879</v>
      </c>
      <c r="Z421" s="166" t="s">
        <v>7880</v>
      </c>
      <c r="AA421" s="124" t="s">
        <v>8033</v>
      </c>
    </row>
    <row r="422" spans="1:27" x14ac:dyDescent="0.2">
      <c r="A422" s="124">
        <v>6903</v>
      </c>
      <c r="B422" s="124" t="s">
        <v>8325</v>
      </c>
      <c r="C422" s="185">
        <v>725997000</v>
      </c>
      <c r="D422" s="124" t="str">
        <f>VLOOKUP(A422,BASE.!$A$1:$T$878,4,FALSE)</f>
        <v>Corporación de Derecho Privado.</v>
      </c>
      <c r="E422" s="124" t="str">
        <f>VLOOKUP(A422,BASE.!$A$1:$T$878,5,FALSE)</f>
        <v>Otorgada por Decreto Supremo Nº 55, de fecha 12 de enero de 1994, del Ministerio de Justicia.</v>
      </c>
      <c r="F422" s="124" t="str">
        <f>VLOOKUP(A422,BASE.!$A$1:$T$878,6,FALSE)</f>
        <v xml:space="preserve">Certificado de vigencia, folio Nº 500356979058, de 19 de noviembre de 2020, del Servicio de Registro Civil e Identificación.
</v>
      </c>
      <c r="G422" s="124" t="str">
        <f>VLOOKUP(A422,BASE.!$A$1:$T$878,7,FALSE)</f>
        <v>Atender las necesidades básicas, obtiene la recuperación y procurar, al máximo, la reinserción positiva en la sociedad, de menores de entre 12 a 15 años de edad inclusive, o hasta 20 años en el caso señalado por los estatutos.</v>
      </c>
      <c r="H422" s="124" t="str">
        <f>VLOOKUP(A422,BASE.!$A$1:$T$878,8,FALSE)</f>
        <v xml:space="preserve">Presidenta: Eva Soledad Salvador Beltrán
Vicepresidenta: Verónica Alavia Ticona
Tesorera: Sara Carreño Campos, 
Secretaria: Jacqueline Araya Álvarez, 
</v>
      </c>
      <c r="I422" s="124" t="str">
        <f>VLOOKUP(A422,BASE.!$A$1:$T$878,9,FALSE)</f>
        <v>Durarán 02 años en sus cargos.</v>
      </c>
      <c r="J422" s="124" t="str">
        <f>VLOOKUP(A422,BASE.!$A$1:$T$878,10,FALSE)</f>
        <v xml:space="preserve">22 de octubre de 2019 a 22 de octubre de 2021
</v>
      </c>
      <c r="K422" s="124" t="str">
        <f>VLOOKUP(A422,BASE.!$A$1:$T$878,11,FALSE)</f>
        <v xml:space="preserve">Presidenta: Eva Soledad Salvador Beltrán, 
</v>
      </c>
      <c r="L422" s="124" t="str">
        <f>VLOOKUP(A422,BASE.!$A$1:$T$878,12,FALSE)</f>
        <v xml:space="preserve">Avenida Tocopilla Nº 3792, Gustavo Le Peige, ciudad de Calama, Segunda Región  </v>
      </c>
      <c r="M422" s="124" t="str">
        <f>VLOOKUP(A422,BASE.!$A$1:$T$878,13,FALSE)</f>
        <v>II</v>
      </c>
      <c r="N422" s="124" t="str">
        <f>VLOOKUP(A422,BASE.!$A$1:$T$878,14,FALSE)</f>
        <v>calama</v>
      </c>
      <c r="O422" s="124">
        <f>VLOOKUP(A422,BASE.!$A$1:$T$878,15,FALSE)</f>
        <v>0</v>
      </c>
      <c r="P422" s="124">
        <f>VLOOKUP(A422,BASE.!$A$1:$T$878,16,FALSE)</f>
        <v>0</v>
      </c>
      <c r="Q422" s="185">
        <f>VLOOKUP(A422,BASE.!$A$1:$T$878,17,FALSE)</f>
        <v>0</v>
      </c>
      <c r="R422" s="124" t="str">
        <f>VLOOKUP(A422,BASE.!$A$1:$T$878,18,FALSE)</f>
        <v>93401: Institución de Asistencia Social</v>
      </c>
      <c r="S422" s="124" t="str">
        <f>VLOOKUP(A422,BASE.!$A$1:$T$878,19,FALSE)</f>
        <v>Se acompaña certificado financiero correspondiente al año 2019 aprobados por el Subdepartamento de Supervisión Financiera Nacional .</v>
      </c>
      <c r="T422" s="182">
        <f>VLOOKUP(A422,BASE.!$A$1:$T$878,20,FALSE)</f>
        <v>37970</v>
      </c>
      <c r="U422" s="124">
        <v>6903</v>
      </c>
      <c r="V422" s="181">
        <v>1432161</v>
      </c>
      <c r="W422" s="181">
        <v>2734126</v>
      </c>
      <c r="X422" s="183">
        <v>44255</v>
      </c>
      <c r="Y422" s="166" t="s">
        <v>7879</v>
      </c>
      <c r="Z422" s="166" t="s">
        <v>7880</v>
      </c>
      <c r="AA422" s="124" t="s">
        <v>7883</v>
      </c>
    </row>
    <row r="423" spans="1:27" x14ac:dyDescent="0.2">
      <c r="A423" s="124">
        <v>6905</v>
      </c>
      <c r="B423" s="124" t="s">
        <v>8326</v>
      </c>
      <c r="C423" s="185">
        <v>702081009</v>
      </c>
      <c r="D423" s="124" t="str">
        <f>VLOOKUP(A423,BASE.!$A$1:$T$878,4,FALSE)</f>
        <v>Fundación de Derecho Privado</v>
      </c>
      <c r="E423" s="124" t="str">
        <f>VLOOKUP(A423,BASE.!$A$1:$T$878,5,FALSE)</f>
        <v>Otorgado por Decreto Supremo Nº 33, de fecha 3 de enero de 1963, del Ministerio de Justicia.</v>
      </c>
      <c r="F423" s="124" t="str">
        <f>VLOOKUP(A423,BASE.!$A$1:$T$878,6,FALSE)</f>
        <v>Certificado de Vigencia, folio Nº 500354860405, de 08 de noviembre de 2020, emitido por el Servicio de Registro Civil e Identificación.</v>
      </c>
      <c r="G423" s="124" t="str">
        <f>VLOOKUP(A423,BASE.!$A$1:$T$878,7,FALSE)</f>
        <v>Propiciar la investigación, educación y asistencia social especialmente en la zona llamada “de la Frontera”, en beneficio de su progreso humano y desarrollo económico social.</v>
      </c>
      <c r="H423" s="124" t="str">
        <f>VLOOKUP(A423,BASE.!$A$1:$T$878,8,FALSE)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23" s="124" t="str">
        <f>VLOOKUP(A423,BASE.!$A$1:$T$878,9,FALSE)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3" s="124" t="str">
        <f>VLOOKUP(A423,BASE.!$A$1:$T$878,10,FALSE)</f>
        <v xml:space="preserve">20 de junio de 2018, según consta en acta de Sesión Extraordinaria del Consejo Superior de misma fecha, reducida a escritura pública con fecha 25 de junio de 2018, del Notario Público de Temuco. </v>
      </c>
      <c r="K423" s="124" t="str">
        <f>VLOOKUP(A423,BASE.!$A$1:$T$878,11,FALSE)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3" s="124" t="str">
        <f>VLOOKUP(A423,BASE.!$A$1:$T$878,12,FALSE)</f>
        <v xml:space="preserve">Avenida Alemania Nº 0211, Comuna de Temuco, Novena Región de La Araucanía.
Oficina: Pasaje El Bosque Nº 620, 
</v>
      </c>
      <c r="M423" s="124" t="str">
        <f>VLOOKUP(A423,BASE.!$A$1:$T$878,13,FALSE)</f>
        <v>IX</v>
      </c>
      <c r="N423" s="124" t="str">
        <f>VLOOKUP(A423,BASE.!$A$1:$T$878,14,FALSE)</f>
        <v>Temuco</v>
      </c>
      <c r="O423" s="124" t="str">
        <f>VLOOKUP(A423,BASE.!$A$1:$T$878,15,FALSE)</f>
        <v>fono (45) 226031/ 215342/ 2215342.</v>
      </c>
      <c r="P423" s="124">
        <f>VLOOKUP(A423,BASE.!$A$1:$T$878,16,FALSE)</f>
        <v>0</v>
      </c>
      <c r="Q423" s="185">
        <f>VLOOKUP(A423,BASE.!$A$1:$T$878,17,FALSE)</f>
        <v>0</v>
      </c>
      <c r="R423" s="124">
        <f>VLOOKUP(A423,BASE.!$A$1:$T$878,18,FALSE)</f>
        <v>93105</v>
      </c>
      <c r="S423" s="124" t="str">
        <f>VLOOKUP(A423,BASE.!$A$1:$T$878,19,FALSE)</f>
        <v xml:space="preserve">Se acompaña certificado de antecedentes financieros, correspondiente al 2019, aprobado por el  Subdepartamento de Supervisión Financiera 
</v>
      </c>
      <c r="T423" s="182">
        <f>VLOOKUP(A423,BASE.!$A$1:$T$878,20,FALSE)</f>
        <v>37970</v>
      </c>
      <c r="U423" s="124">
        <v>6905</v>
      </c>
      <c r="V423" s="181">
        <v>8578796</v>
      </c>
      <c r="W423" s="181">
        <v>18307327</v>
      </c>
      <c r="X423" s="183">
        <v>44255</v>
      </c>
      <c r="Y423" s="166" t="s">
        <v>7879</v>
      </c>
      <c r="Z423" s="166" t="s">
        <v>7880</v>
      </c>
      <c r="AA423" s="124" t="s">
        <v>230</v>
      </c>
    </row>
    <row r="424" spans="1:27" x14ac:dyDescent="0.2">
      <c r="A424" s="124">
        <v>6905</v>
      </c>
      <c r="B424" s="124" t="s">
        <v>8326</v>
      </c>
      <c r="C424" s="185">
        <v>702081009</v>
      </c>
      <c r="D424" s="124" t="str">
        <f>VLOOKUP(A424,BASE.!$A$1:$T$878,4,FALSE)</f>
        <v>Fundación de Derecho Privado</v>
      </c>
      <c r="E424" s="124" t="str">
        <f>VLOOKUP(A424,BASE.!$A$1:$T$878,5,FALSE)</f>
        <v>Otorgado por Decreto Supremo Nº 33, de fecha 3 de enero de 1963, del Ministerio de Justicia.</v>
      </c>
      <c r="F424" s="124" t="str">
        <f>VLOOKUP(A424,BASE.!$A$1:$T$878,6,FALSE)</f>
        <v>Certificado de Vigencia, folio Nº 500354860405, de 08 de noviembre de 2020, emitido por el Servicio de Registro Civil e Identificación.</v>
      </c>
      <c r="G424" s="124" t="str">
        <f>VLOOKUP(A424,BASE.!$A$1:$T$878,7,FALSE)</f>
        <v>Propiciar la investigación, educación y asistencia social especialmente en la zona llamada “de la Frontera”, en beneficio de su progreso humano y desarrollo económico social.</v>
      </c>
      <c r="H424" s="124" t="str">
        <f>VLOOKUP(A424,BASE.!$A$1:$T$878,8,FALSE)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24" s="124" t="str">
        <f>VLOOKUP(A424,BASE.!$A$1:$T$878,9,FALSE)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4" s="124" t="str">
        <f>VLOOKUP(A424,BASE.!$A$1:$T$878,10,FALSE)</f>
        <v xml:space="preserve">20 de junio de 2018, según consta en acta de Sesión Extraordinaria del Consejo Superior de misma fecha, reducida a escritura pública con fecha 25 de junio de 2018, del Notario Público de Temuco. </v>
      </c>
      <c r="K424" s="124" t="str">
        <f>VLOOKUP(A424,BASE.!$A$1:$T$878,11,FALSE)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4" s="124" t="str">
        <f>VLOOKUP(A424,BASE.!$A$1:$T$878,12,FALSE)</f>
        <v xml:space="preserve">Avenida Alemania Nº 0211, Comuna de Temuco, Novena Región de La Araucanía.
Oficina: Pasaje El Bosque Nº 620, 
</v>
      </c>
      <c r="M424" s="124" t="str">
        <f>VLOOKUP(A424,BASE.!$A$1:$T$878,13,FALSE)</f>
        <v>IX</v>
      </c>
      <c r="N424" s="124" t="str">
        <f>VLOOKUP(A424,BASE.!$A$1:$T$878,14,FALSE)</f>
        <v>Temuco</v>
      </c>
      <c r="O424" s="124" t="str">
        <f>VLOOKUP(A424,BASE.!$A$1:$T$878,15,FALSE)</f>
        <v>fono (45) 226031/ 215342/ 2215342.</v>
      </c>
      <c r="P424" s="124">
        <f>VLOOKUP(A424,BASE.!$A$1:$T$878,16,FALSE)</f>
        <v>0</v>
      </c>
      <c r="Q424" s="185">
        <f>VLOOKUP(A424,BASE.!$A$1:$T$878,17,FALSE)</f>
        <v>0</v>
      </c>
      <c r="R424" s="124">
        <f>VLOOKUP(A424,BASE.!$A$1:$T$878,18,FALSE)</f>
        <v>93105</v>
      </c>
      <c r="S424" s="124" t="str">
        <f>VLOOKUP(A424,BASE.!$A$1:$T$878,19,FALSE)</f>
        <v xml:space="preserve">Se acompaña certificado de antecedentes financieros, correspondiente al 2019, aprobado por el  Subdepartamento de Supervisión Financiera 
</v>
      </c>
      <c r="T424" s="182">
        <f>VLOOKUP(A424,BASE.!$A$1:$T$878,20,FALSE)</f>
        <v>37970</v>
      </c>
      <c r="U424" s="124">
        <v>6905</v>
      </c>
      <c r="V424" s="181">
        <v>18277848</v>
      </c>
      <c r="W424" s="181">
        <v>18277848</v>
      </c>
      <c r="X424" s="183">
        <v>44255</v>
      </c>
      <c r="Y424" s="166" t="s">
        <v>7879</v>
      </c>
      <c r="Z424" s="166" t="s">
        <v>7880</v>
      </c>
      <c r="AA424" s="124" t="s">
        <v>8034</v>
      </c>
    </row>
    <row r="425" spans="1:27" x14ac:dyDescent="0.2">
      <c r="A425" s="124">
        <v>6905</v>
      </c>
      <c r="B425" s="124" t="s">
        <v>8326</v>
      </c>
      <c r="C425" s="185">
        <v>702081009</v>
      </c>
      <c r="D425" s="124" t="str">
        <f>VLOOKUP(A425,BASE.!$A$1:$T$878,4,FALSE)</f>
        <v>Fundación de Derecho Privado</v>
      </c>
      <c r="E425" s="124" t="str">
        <f>VLOOKUP(A425,BASE.!$A$1:$T$878,5,FALSE)</f>
        <v>Otorgado por Decreto Supremo Nº 33, de fecha 3 de enero de 1963, del Ministerio de Justicia.</v>
      </c>
      <c r="F425" s="124" t="str">
        <f>VLOOKUP(A425,BASE.!$A$1:$T$878,6,FALSE)</f>
        <v>Certificado de Vigencia, folio Nº 500354860405, de 08 de noviembre de 2020, emitido por el Servicio de Registro Civil e Identificación.</v>
      </c>
      <c r="G425" s="124" t="str">
        <f>VLOOKUP(A425,BASE.!$A$1:$T$878,7,FALSE)</f>
        <v>Propiciar la investigación, educación y asistencia social especialmente en la zona llamada “de la Frontera”, en beneficio de su progreso humano y desarrollo económico social.</v>
      </c>
      <c r="H425" s="124" t="str">
        <f>VLOOKUP(A425,BASE.!$A$1:$T$878,8,FALSE)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25" s="124" t="str">
        <f>VLOOKUP(A425,BASE.!$A$1:$T$878,9,FALSE)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5" s="124" t="str">
        <f>VLOOKUP(A425,BASE.!$A$1:$T$878,10,FALSE)</f>
        <v xml:space="preserve">20 de junio de 2018, según consta en acta de Sesión Extraordinaria del Consejo Superior de misma fecha, reducida a escritura pública con fecha 25 de junio de 2018, del Notario Público de Temuco. </v>
      </c>
      <c r="K425" s="124" t="str">
        <f>VLOOKUP(A425,BASE.!$A$1:$T$878,11,FALSE)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5" s="124" t="str">
        <f>VLOOKUP(A425,BASE.!$A$1:$T$878,12,FALSE)</f>
        <v xml:space="preserve">Avenida Alemania Nº 0211, Comuna de Temuco, Novena Región de La Araucanía.
Oficina: Pasaje El Bosque Nº 620, 
</v>
      </c>
      <c r="M425" s="124" t="str">
        <f>VLOOKUP(A425,BASE.!$A$1:$T$878,13,FALSE)</f>
        <v>IX</v>
      </c>
      <c r="N425" s="124" t="str">
        <f>VLOOKUP(A425,BASE.!$A$1:$T$878,14,FALSE)</f>
        <v>Temuco</v>
      </c>
      <c r="O425" s="124" t="str">
        <f>VLOOKUP(A425,BASE.!$A$1:$T$878,15,FALSE)</f>
        <v>fono (45) 226031/ 215342/ 2215342.</v>
      </c>
      <c r="P425" s="124">
        <f>VLOOKUP(A425,BASE.!$A$1:$T$878,16,FALSE)</f>
        <v>0</v>
      </c>
      <c r="Q425" s="185">
        <f>VLOOKUP(A425,BASE.!$A$1:$T$878,17,FALSE)</f>
        <v>0</v>
      </c>
      <c r="R425" s="124">
        <f>VLOOKUP(A425,BASE.!$A$1:$T$878,18,FALSE)</f>
        <v>93105</v>
      </c>
      <c r="S425" s="124" t="str">
        <f>VLOOKUP(A425,BASE.!$A$1:$T$878,19,FALSE)</f>
        <v xml:space="preserve">Se acompaña certificado de antecedentes financieros, correspondiente al 2019, aprobado por el  Subdepartamento de Supervisión Financiera 
</v>
      </c>
      <c r="T425" s="182">
        <f>VLOOKUP(A425,BASE.!$A$1:$T$878,20,FALSE)</f>
        <v>37970</v>
      </c>
      <c r="U425" s="124">
        <v>6905</v>
      </c>
      <c r="V425" s="181">
        <v>36424071</v>
      </c>
      <c r="W425" s="181">
        <v>64217270</v>
      </c>
      <c r="X425" s="183">
        <v>44255</v>
      </c>
      <c r="Y425" s="166" t="s">
        <v>7879</v>
      </c>
      <c r="Z425" s="166" t="s">
        <v>7880</v>
      </c>
      <c r="AA425" s="124" t="s">
        <v>8035</v>
      </c>
    </row>
    <row r="426" spans="1:27" x14ac:dyDescent="0.2">
      <c r="A426" s="124">
        <v>6905</v>
      </c>
      <c r="B426" s="124" t="s">
        <v>8326</v>
      </c>
      <c r="C426" s="185">
        <v>702081009</v>
      </c>
      <c r="D426" s="124" t="str">
        <f>VLOOKUP(A426,BASE.!$A$1:$T$878,4,FALSE)</f>
        <v>Fundación de Derecho Privado</v>
      </c>
      <c r="E426" s="124" t="str">
        <f>VLOOKUP(A426,BASE.!$A$1:$T$878,5,FALSE)</f>
        <v>Otorgado por Decreto Supremo Nº 33, de fecha 3 de enero de 1963, del Ministerio de Justicia.</v>
      </c>
      <c r="F426" s="124" t="str">
        <f>VLOOKUP(A426,BASE.!$A$1:$T$878,6,FALSE)</f>
        <v>Certificado de Vigencia, folio Nº 500354860405, de 08 de noviembre de 2020, emitido por el Servicio de Registro Civil e Identificación.</v>
      </c>
      <c r="G426" s="124" t="str">
        <f>VLOOKUP(A426,BASE.!$A$1:$T$878,7,FALSE)</f>
        <v>Propiciar la investigación, educación y asistencia social especialmente en la zona llamada “de la Frontera”, en beneficio de su progreso humano y desarrollo económico social.</v>
      </c>
      <c r="H426" s="124" t="str">
        <f>VLOOKUP(A426,BASE.!$A$1:$T$878,8,FALSE)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26" s="124" t="str">
        <f>VLOOKUP(A426,BASE.!$A$1:$T$878,9,FALSE)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6" s="124" t="str">
        <f>VLOOKUP(A426,BASE.!$A$1:$T$878,10,FALSE)</f>
        <v xml:space="preserve">20 de junio de 2018, según consta en acta de Sesión Extraordinaria del Consejo Superior de misma fecha, reducida a escritura pública con fecha 25 de junio de 2018, del Notario Público de Temuco. </v>
      </c>
      <c r="K426" s="124" t="str">
        <f>VLOOKUP(A426,BASE.!$A$1:$T$878,11,FALSE)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6" s="124" t="str">
        <f>VLOOKUP(A426,BASE.!$A$1:$T$878,12,FALSE)</f>
        <v xml:space="preserve">Avenida Alemania Nº 0211, Comuna de Temuco, Novena Región de La Araucanía.
Oficina: Pasaje El Bosque Nº 620, 
</v>
      </c>
      <c r="M426" s="124" t="str">
        <f>VLOOKUP(A426,BASE.!$A$1:$T$878,13,FALSE)</f>
        <v>IX</v>
      </c>
      <c r="N426" s="124" t="str">
        <f>VLOOKUP(A426,BASE.!$A$1:$T$878,14,FALSE)</f>
        <v>Temuco</v>
      </c>
      <c r="O426" s="124" t="str">
        <f>VLOOKUP(A426,BASE.!$A$1:$T$878,15,FALSE)</f>
        <v>fono (45) 226031/ 215342/ 2215342.</v>
      </c>
      <c r="P426" s="124">
        <f>VLOOKUP(A426,BASE.!$A$1:$T$878,16,FALSE)</f>
        <v>0</v>
      </c>
      <c r="Q426" s="185">
        <f>VLOOKUP(A426,BASE.!$A$1:$T$878,17,FALSE)</f>
        <v>0</v>
      </c>
      <c r="R426" s="124">
        <f>VLOOKUP(A426,BASE.!$A$1:$T$878,18,FALSE)</f>
        <v>93105</v>
      </c>
      <c r="S426" s="124" t="str">
        <f>VLOOKUP(A426,BASE.!$A$1:$T$878,19,FALSE)</f>
        <v xml:space="preserve">Se acompaña certificado de antecedentes financieros, correspondiente al 2019, aprobado por el  Subdepartamento de Supervisión Financiera 
</v>
      </c>
      <c r="T426" s="182">
        <f>VLOOKUP(A426,BASE.!$A$1:$T$878,20,FALSE)</f>
        <v>37970</v>
      </c>
      <c r="U426" s="124">
        <v>6905</v>
      </c>
      <c r="V426" s="181">
        <v>18277848</v>
      </c>
      <c r="W426" s="181">
        <v>40759601</v>
      </c>
      <c r="X426" s="183">
        <v>44255</v>
      </c>
      <c r="Y426" s="166" t="s">
        <v>7879</v>
      </c>
      <c r="Z426" s="166" t="s">
        <v>7880</v>
      </c>
      <c r="AA426" s="124" t="s">
        <v>8036</v>
      </c>
    </row>
    <row r="427" spans="1:27" x14ac:dyDescent="0.2">
      <c r="A427" s="124">
        <v>6905</v>
      </c>
      <c r="B427" s="124" t="s">
        <v>8326</v>
      </c>
      <c r="C427" s="185">
        <v>702081009</v>
      </c>
      <c r="D427" s="124" t="str">
        <f>VLOOKUP(A427,BASE.!$A$1:$T$878,4,FALSE)</f>
        <v>Fundación de Derecho Privado</v>
      </c>
      <c r="E427" s="124" t="str">
        <f>VLOOKUP(A427,BASE.!$A$1:$T$878,5,FALSE)</f>
        <v>Otorgado por Decreto Supremo Nº 33, de fecha 3 de enero de 1963, del Ministerio de Justicia.</v>
      </c>
      <c r="F427" s="124" t="str">
        <f>VLOOKUP(A427,BASE.!$A$1:$T$878,6,FALSE)</f>
        <v>Certificado de Vigencia, folio Nº 500354860405, de 08 de noviembre de 2020, emitido por el Servicio de Registro Civil e Identificación.</v>
      </c>
      <c r="G427" s="124" t="str">
        <f>VLOOKUP(A427,BASE.!$A$1:$T$878,7,FALSE)</f>
        <v>Propiciar la investigación, educación y asistencia social especialmente en la zona llamada “de la Frontera”, en beneficio de su progreso humano y desarrollo económico social.</v>
      </c>
      <c r="H427" s="124" t="str">
        <f>VLOOKUP(A427,BASE.!$A$1:$T$878,8,FALSE)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27" s="124" t="str">
        <f>VLOOKUP(A427,BASE.!$A$1:$T$878,9,FALSE)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7" s="124" t="str">
        <f>VLOOKUP(A427,BASE.!$A$1:$T$878,10,FALSE)</f>
        <v xml:space="preserve">20 de junio de 2018, según consta en acta de Sesión Extraordinaria del Consejo Superior de misma fecha, reducida a escritura pública con fecha 25 de junio de 2018, del Notario Público de Temuco. </v>
      </c>
      <c r="K427" s="124" t="str">
        <f>VLOOKUP(A427,BASE.!$A$1:$T$878,11,FALSE)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7" s="124" t="str">
        <f>VLOOKUP(A427,BASE.!$A$1:$T$878,12,FALSE)</f>
        <v xml:space="preserve">Avenida Alemania Nº 0211, Comuna de Temuco, Novena Región de La Araucanía.
Oficina: Pasaje El Bosque Nº 620, 
</v>
      </c>
      <c r="M427" s="124" t="str">
        <f>VLOOKUP(A427,BASE.!$A$1:$T$878,13,FALSE)</f>
        <v>IX</v>
      </c>
      <c r="N427" s="124" t="str">
        <f>VLOOKUP(A427,BASE.!$A$1:$T$878,14,FALSE)</f>
        <v>Temuco</v>
      </c>
      <c r="O427" s="124" t="str">
        <f>VLOOKUP(A427,BASE.!$A$1:$T$878,15,FALSE)</f>
        <v>fono (45) 226031/ 215342/ 2215342.</v>
      </c>
      <c r="P427" s="124">
        <f>VLOOKUP(A427,BASE.!$A$1:$T$878,16,FALSE)</f>
        <v>0</v>
      </c>
      <c r="Q427" s="185">
        <f>VLOOKUP(A427,BASE.!$A$1:$T$878,17,FALSE)</f>
        <v>0</v>
      </c>
      <c r="R427" s="124">
        <f>VLOOKUP(A427,BASE.!$A$1:$T$878,18,FALSE)</f>
        <v>93105</v>
      </c>
      <c r="S427" s="124" t="str">
        <f>VLOOKUP(A427,BASE.!$A$1:$T$878,19,FALSE)</f>
        <v xml:space="preserve">Se acompaña certificado de antecedentes financieros, correspondiente al 2019, aprobado por el  Subdepartamento de Supervisión Financiera 
</v>
      </c>
      <c r="T427" s="182">
        <f>VLOOKUP(A427,BASE.!$A$1:$T$878,20,FALSE)</f>
        <v>37970</v>
      </c>
      <c r="U427" s="124">
        <v>6905</v>
      </c>
      <c r="V427" s="181">
        <v>19578916</v>
      </c>
      <c r="W427" s="181">
        <v>45364438</v>
      </c>
      <c r="X427" s="183">
        <v>44255</v>
      </c>
      <c r="Y427" s="166" t="s">
        <v>7879</v>
      </c>
      <c r="Z427" s="166" t="s">
        <v>7880</v>
      </c>
      <c r="AA427" s="124" t="s">
        <v>198</v>
      </c>
    </row>
    <row r="428" spans="1:27" x14ac:dyDescent="0.2">
      <c r="A428" s="124">
        <v>6905</v>
      </c>
      <c r="B428" s="124" t="s">
        <v>8326</v>
      </c>
      <c r="C428" s="185">
        <v>702081009</v>
      </c>
      <c r="D428" s="124" t="str">
        <f>VLOOKUP(A428,BASE.!$A$1:$T$878,4,FALSE)</f>
        <v>Fundación de Derecho Privado</v>
      </c>
      <c r="E428" s="124" t="str">
        <f>VLOOKUP(A428,BASE.!$A$1:$T$878,5,FALSE)</f>
        <v>Otorgado por Decreto Supremo Nº 33, de fecha 3 de enero de 1963, del Ministerio de Justicia.</v>
      </c>
      <c r="F428" s="124" t="str">
        <f>VLOOKUP(A428,BASE.!$A$1:$T$878,6,FALSE)</f>
        <v>Certificado de Vigencia, folio Nº 500354860405, de 08 de noviembre de 2020, emitido por el Servicio de Registro Civil e Identificación.</v>
      </c>
      <c r="G428" s="124" t="str">
        <f>VLOOKUP(A428,BASE.!$A$1:$T$878,7,FALSE)</f>
        <v>Propiciar la investigación, educación y asistencia social especialmente en la zona llamada “de la Frontera”, en beneficio de su progreso humano y desarrollo económico social.</v>
      </c>
      <c r="H428" s="124" t="str">
        <f>VLOOKUP(A428,BASE.!$A$1:$T$878,8,FALSE)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28" s="124" t="str">
        <f>VLOOKUP(A428,BASE.!$A$1:$T$878,9,FALSE)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8" s="124" t="str">
        <f>VLOOKUP(A428,BASE.!$A$1:$T$878,10,FALSE)</f>
        <v xml:space="preserve">20 de junio de 2018, según consta en acta de Sesión Extraordinaria del Consejo Superior de misma fecha, reducida a escritura pública con fecha 25 de junio de 2018, del Notario Público de Temuco. </v>
      </c>
      <c r="K428" s="124" t="str">
        <f>VLOOKUP(A428,BASE.!$A$1:$T$878,11,FALSE)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8" s="124" t="str">
        <f>VLOOKUP(A428,BASE.!$A$1:$T$878,12,FALSE)</f>
        <v xml:space="preserve">Avenida Alemania Nº 0211, Comuna de Temuco, Novena Región de La Araucanía.
Oficina: Pasaje El Bosque Nº 620, 
</v>
      </c>
      <c r="M428" s="124" t="str">
        <f>VLOOKUP(A428,BASE.!$A$1:$T$878,13,FALSE)</f>
        <v>IX</v>
      </c>
      <c r="N428" s="124" t="str">
        <f>VLOOKUP(A428,BASE.!$A$1:$T$878,14,FALSE)</f>
        <v>Temuco</v>
      </c>
      <c r="O428" s="124" t="str">
        <f>VLOOKUP(A428,BASE.!$A$1:$T$878,15,FALSE)</f>
        <v>fono (45) 226031/ 215342/ 2215342.</v>
      </c>
      <c r="P428" s="124">
        <f>VLOOKUP(A428,BASE.!$A$1:$T$878,16,FALSE)</f>
        <v>0</v>
      </c>
      <c r="Q428" s="185">
        <f>VLOOKUP(A428,BASE.!$A$1:$T$878,17,FALSE)</f>
        <v>0</v>
      </c>
      <c r="R428" s="124">
        <f>VLOOKUP(A428,BASE.!$A$1:$T$878,18,FALSE)</f>
        <v>93105</v>
      </c>
      <c r="S428" s="124" t="str">
        <f>VLOOKUP(A428,BASE.!$A$1:$T$878,19,FALSE)</f>
        <v xml:space="preserve">Se acompaña certificado de antecedentes financieros, correspondiente al 2019, aprobado por el  Subdepartamento de Supervisión Financiera 
</v>
      </c>
      <c r="T428" s="182">
        <f>VLOOKUP(A428,BASE.!$A$1:$T$878,20,FALSE)</f>
        <v>37970</v>
      </c>
      <c r="U428" s="124">
        <v>6905</v>
      </c>
      <c r="V428" s="181">
        <v>25871999</v>
      </c>
      <c r="W428" s="181">
        <v>33831707</v>
      </c>
      <c r="X428" s="183">
        <v>44255</v>
      </c>
      <c r="Y428" s="166" t="s">
        <v>7879</v>
      </c>
      <c r="Z428" s="166" t="s">
        <v>7880</v>
      </c>
      <c r="AA428" s="124" t="s">
        <v>7890</v>
      </c>
    </row>
    <row r="429" spans="1:27" x14ac:dyDescent="0.2">
      <c r="A429" s="124">
        <v>6905</v>
      </c>
      <c r="B429" s="124" t="s">
        <v>8326</v>
      </c>
      <c r="C429" s="185">
        <v>702081009</v>
      </c>
      <c r="D429" s="124" t="str">
        <f>VLOOKUP(A429,BASE.!$A$1:$T$878,4,FALSE)</f>
        <v>Fundación de Derecho Privado</v>
      </c>
      <c r="E429" s="124" t="str">
        <f>VLOOKUP(A429,BASE.!$A$1:$T$878,5,FALSE)</f>
        <v>Otorgado por Decreto Supremo Nº 33, de fecha 3 de enero de 1963, del Ministerio de Justicia.</v>
      </c>
      <c r="F429" s="124" t="str">
        <f>VLOOKUP(A429,BASE.!$A$1:$T$878,6,FALSE)</f>
        <v>Certificado de Vigencia, folio Nº 500354860405, de 08 de noviembre de 2020, emitido por el Servicio de Registro Civil e Identificación.</v>
      </c>
      <c r="G429" s="124" t="str">
        <f>VLOOKUP(A429,BASE.!$A$1:$T$878,7,FALSE)</f>
        <v>Propiciar la investigación, educación y asistencia social especialmente en la zona llamada “de la Frontera”, en beneficio de su progreso humano y desarrollo económico social.</v>
      </c>
      <c r="H429" s="124" t="str">
        <f>VLOOKUP(A429,BASE.!$A$1:$T$878,8,FALSE)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29" s="124" t="str">
        <f>VLOOKUP(A429,BASE.!$A$1:$T$878,9,FALSE)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9" s="124" t="str">
        <f>VLOOKUP(A429,BASE.!$A$1:$T$878,10,FALSE)</f>
        <v xml:space="preserve">20 de junio de 2018, según consta en acta de Sesión Extraordinaria del Consejo Superior de misma fecha, reducida a escritura pública con fecha 25 de junio de 2018, del Notario Público de Temuco. </v>
      </c>
      <c r="K429" s="124" t="str">
        <f>VLOOKUP(A429,BASE.!$A$1:$T$878,11,FALSE)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9" s="124" t="str">
        <f>VLOOKUP(A429,BASE.!$A$1:$T$878,12,FALSE)</f>
        <v xml:space="preserve">Avenida Alemania Nº 0211, Comuna de Temuco, Novena Región de La Araucanía.
Oficina: Pasaje El Bosque Nº 620, 
</v>
      </c>
      <c r="M429" s="124" t="str">
        <f>VLOOKUP(A429,BASE.!$A$1:$T$878,13,FALSE)</f>
        <v>IX</v>
      </c>
      <c r="N429" s="124" t="str">
        <f>VLOOKUP(A429,BASE.!$A$1:$T$878,14,FALSE)</f>
        <v>Temuco</v>
      </c>
      <c r="O429" s="124" t="str">
        <f>VLOOKUP(A429,BASE.!$A$1:$T$878,15,FALSE)</f>
        <v>fono (45) 226031/ 215342/ 2215342.</v>
      </c>
      <c r="P429" s="124">
        <f>VLOOKUP(A429,BASE.!$A$1:$T$878,16,FALSE)</f>
        <v>0</v>
      </c>
      <c r="Q429" s="185">
        <f>VLOOKUP(A429,BASE.!$A$1:$T$878,17,FALSE)</f>
        <v>0</v>
      </c>
      <c r="R429" s="124">
        <f>VLOOKUP(A429,BASE.!$A$1:$T$878,18,FALSE)</f>
        <v>93105</v>
      </c>
      <c r="S429" s="124" t="str">
        <f>VLOOKUP(A429,BASE.!$A$1:$T$878,19,FALSE)</f>
        <v xml:space="preserve">Se acompaña certificado de antecedentes financieros, correspondiente al 2019, aprobado por el  Subdepartamento de Supervisión Financiera 
</v>
      </c>
      <c r="T429" s="182">
        <f>VLOOKUP(A429,BASE.!$A$1:$T$878,20,FALSE)</f>
        <v>37970</v>
      </c>
      <c r="U429" s="124">
        <v>6905</v>
      </c>
      <c r="V429" s="181">
        <v>28330664</v>
      </c>
      <c r="W429" s="181">
        <v>57026884</v>
      </c>
      <c r="X429" s="183">
        <v>44255</v>
      </c>
      <c r="Y429" s="166" t="s">
        <v>7879</v>
      </c>
      <c r="Z429" s="166" t="s">
        <v>7880</v>
      </c>
      <c r="AA429" s="124" t="s">
        <v>7985</v>
      </c>
    </row>
    <row r="430" spans="1:27" x14ac:dyDescent="0.2">
      <c r="A430" s="124">
        <v>6905</v>
      </c>
      <c r="B430" s="124" t="s">
        <v>8326</v>
      </c>
      <c r="C430" s="185">
        <v>702081009</v>
      </c>
      <c r="D430" s="124" t="str">
        <f>VLOOKUP(A430,BASE.!$A$1:$T$878,4,FALSE)</f>
        <v>Fundación de Derecho Privado</v>
      </c>
      <c r="E430" s="124" t="str">
        <f>VLOOKUP(A430,BASE.!$A$1:$T$878,5,FALSE)</f>
        <v>Otorgado por Decreto Supremo Nº 33, de fecha 3 de enero de 1963, del Ministerio de Justicia.</v>
      </c>
      <c r="F430" s="124" t="str">
        <f>VLOOKUP(A430,BASE.!$A$1:$T$878,6,FALSE)</f>
        <v>Certificado de Vigencia, folio Nº 500354860405, de 08 de noviembre de 2020, emitido por el Servicio de Registro Civil e Identificación.</v>
      </c>
      <c r="G430" s="124" t="str">
        <f>VLOOKUP(A430,BASE.!$A$1:$T$878,7,FALSE)</f>
        <v>Propiciar la investigación, educación y asistencia social especialmente en la zona llamada “de la Frontera”, en beneficio de su progreso humano y desarrollo económico social.</v>
      </c>
      <c r="H430" s="124" t="str">
        <f>VLOOKUP(A430,BASE.!$A$1:$T$878,8,FALSE)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30" s="124" t="str">
        <f>VLOOKUP(A430,BASE.!$A$1:$T$878,9,FALSE)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30" s="124" t="str">
        <f>VLOOKUP(A430,BASE.!$A$1:$T$878,10,FALSE)</f>
        <v xml:space="preserve">20 de junio de 2018, según consta en acta de Sesión Extraordinaria del Consejo Superior de misma fecha, reducida a escritura pública con fecha 25 de junio de 2018, del Notario Público de Temuco. </v>
      </c>
      <c r="K430" s="124" t="str">
        <f>VLOOKUP(A430,BASE.!$A$1:$T$878,11,FALSE)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30" s="124" t="str">
        <f>VLOOKUP(A430,BASE.!$A$1:$T$878,12,FALSE)</f>
        <v xml:space="preserve">Avenida Alemania Nº 0211, Comuna de Temuco, Novena Región de La Araucanía.
Oficina: Pasaje El Bosque Nº 620, 
</v>
      </c>
      <c r="M430" s="124" t="str">
        <f>VLOOKUP(A430,BASE.!$A$1:$T$878,13,FALSE)</f>
        <v>IX</v>
      </c>
      <c r="N430" s="124" t="str">
        <f>VLOOKUP(A430,BASE.!$A$1:$T$878,14,FALSE)</f>
        <v>Temuco</v>
      </c>
      <c r="O430" s="124" t="str">
        <f>VLOOKUP(A430,BASE.!$A$1:$T$878,15,FALSE)</f>
        <v>fono (45) 226031/ 215342/ 2215342.</v>
      </c>
      <c r="P430" s="124">
        <f>VLOOKUP(A430,BASE.!$A$1:$T$878,16,FALSE)</f>
        <v>0</v>
      </c>
      <c r="Q430" s="185">
        <f>VLOOKUP(A430,BASE.!$A$1:$T$878,17,FALSE)</f>
        <v>0</v>
      </c>
      <c r="R430" s="124">
        <f>VLOOKUP(A430,BASE.!$A$1:$T$878,18,FALSE)</f>
        <v>93105</v>
      </c>
      <c r="S430" s="124" t="str">
        <f>VLOOKUP(A430,BASE.!$A$1:$T$878,19,FALSE)</f>
        <v xml:space="preserve">Se acompaña certificado de antecedentes financieros, correspondiente al 2019, aprobado por el  Subdepartamento de Supervisión Financiera 
</v>
      </c>
      <c r="T430" s="182">
        <f>VLOOKUP(A430,BASE.!$A$1:$T$878,20,FALSE)</f>
        <v>37970</v>
      </c>
      <c r="U430" s="124">
        <v>6905</v>
      </c>
      <c r="V430" s="181">
        <v>7075296</v>
      </c>
      <c r="W430" s="181">
        <v>14769680</v>
      </c>
      <c r="X430" s="183">
        <v>44255</v>
      </c>
      <c r="Y430" s="166" t="s">
        <v>7879</v>
      </c>
      <c r="Z430" s="166" t="s">
        <v>7880</v>
      </c>
      <c r="AA430" s="124" t="s">
        <v>7988</v>
      </c>
    </row>
    <row r="431" spans="1:27" x14ac:dyDescent="0.2">
      <c r="A431" s="124">
        <v>6911</v>
      </c>
      <c r="B431" s="124" t="s">
        <v>8327</v>
      </c>
      <c r="C431" s="185">
        <v>713189006</v>
      </c>
      <c r="D431" s="124" t="str">
        <f>VLOOKUP(A431,BASE.!$A$1:$T$878,4,FALSE)</f>
        <v>Corporación de Derecho Público</v>
      </c>
      <c r="E431" s="124" t="str">
        <f>VLOOKUP(A431,BASE.!$A$1:$T$878,5,FALSE)</f>
        <v>Otorgado por Decreto Supremo Nº 1965, del  17 de marzo de 1960, del Ministerio de Justicia.</v>
      </c>
      <c r="F431" s="124" t="str">
        <f>VLOOKUP(A431,BASE.!$A$1:$T$878,6,FALSE)</f>
        <v>indefinida</v>
      </c>
      <c r="G431" s="124" t="str">
        <f>VLOOKUP(A431,BASE.!$A$1:$T$878,7,FALSE)</f>
        <v>Actividad Religiosa</v>
      </c>
      <c r="H431" s="124" t="str">
        <f>VLOOKUP(A431,BASE.!$A$1:$T$878,8,FALSE)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31" s="124" t="str">
        <f>VLOOKUP(A431,BASE.!$A$1:$T$878,9,FALSE)</f>
        <v xml:space="preserve">Durarán tres años en sus cargos, pudiendo ser reelegidos de forma indefinida.
</v>
      </c>
      <c r="J431" s="124" t="str">
        <f>VLOOKUP(A431,BASE.!$A$1:$T$878,10,FALSE)</f>
        <v>17 de abril de 2018 al 17 de abril de 2021.</v>
      </c>
      <c r="K431" s="124" t="str">
        <f>VLOOKUP(A431,BASE.!$A$1:$T$878,11,FALSE)</f>
        <v xml:space="preserve">Presidente: Julio Salazar Veloso, 
Luis Elías Jara Martínez  
(Podrán actuar conjunta o indistintamente).
</v>
      </c>
      <c r="L431" s="124" t="str">
        <f>VLOOKUP(A431,BASE.!$A$1:$T$878,12,FALSE)</f>
        <v xml:space="preserve">Ricardo Lyon s/n, Lota Alto, VIII Región 
</v>
      </c>
      <c r="M431" s="124" t="str">
        <f>VLOOKUP(A431,BASE.!$A$1:$T$878,13,FALSE)</f>
        <v>VIII</v>
      </c>
      <c r="N431" s="124" t="str">
        <f>VLOOKUP(A431,BASE.!$A$1:$T$878,14,FALSE)</f>
        <v>Lota Alto</v>
      </c>
      <c r="O431" s="124" t="str">
        <f>VLOOKUP(A431,BASE.!$A$1:$T$878,15,FALSE)</f>
        <v xml:space="preserve"> 2876235 – 2871238</v>
      </c>
      <c r="P431" s="124" t="str">
        <f>VLOOKUP(A431,BASE.!$A$1:$T$878,16,FALSE)</f>
        <v>director.mesp@gmail.com</v>
      </c>
      <c r="Q431" s="185">
        <f>VLOOKUP(A431,BASE.!$A$1:$T$878,17,FALSE)</f>
        <v>0</v>
      </c>
      <c r="R431" s="124">
        <f>VLOOKUP(A431,BASE.!$A$1:$T$878,18,FALSE)</f>
        <v>93910</v>
      </c>
      <c r="S431" s="124" t="str">
        <f>VLOOKUP(A431,BASE.!$A$1:$T$878,19,FALSE)</f>
        <v xml:space="preserve">ENVIADOS  ANTECEDENTES CORRESPONDIENTES AL AÑO 2019, aprobado por el SUB DEPARTAMENTO DE SUPERVISIÓN FINANCIERA </v>
      </c>
      <c r="T431" s="182">
        <f>VLOOKUP(A431,BASE.!$A$1:$T$878,20,FALSE)</f>
        <v>37970</v>
      </c>
      <c r="U431" s="124">
        <v>6911</v>
      </c>
      <c r="V431" s="181">
        <v>4710968</v>
      </c>
      <c r="W431" s="181">
        <v>9107871</v>
      </c>
      <c r="X431" s="183">
        <v>44255</v>
      </c>
      <c r="Y431" s="166" t="s">
        <v>7879</v>
      </c>
      <c r="Z431" s="166" t="s">
        <v>7880</v>
      </c>
      <c r="AA431" s="124" t="s">
        <v>7911</v>
      </c>
    </row>
    <row r="432" spans="1:27" x14ac:dyDescent="0.2">
      <c r="A432" s="124">
        <v>6911</v>
      </c>
      <c r="B432" s="124" t="s">
        <v>8327</v>
      </c>
      <c r="C432" s="185">
        <v>713189006</v>
      </c>
      <c r="D432" s="124" t="str">
        <f>VLOOKUP(A432,BASE.!$A$1:$T$878,4,FALSE)</f>
        <v>Corporación de Derecho Público</v>
      </c>
      <c r="E432" s="124" t="str">
        <f>VLOOKUP(A432,BASE.!$A$1:$T$878,5,FALSE)</f>
        <v>Otorgado por Decreto Supremo Nº 1965, del  17 de marzo de 1960, del Ministerio de Justicia.</v>
      </c>
      <c r="F432" s="124" t="str">
        <f>VLOOKUP(A432,BASE.!$A$1:$T$878,6,FALSE)</f>
        <v>indefinida</v>
      </c>
      <c r="G432" s="124" t="str">
        <f>VLOOKUP(A432,BASE.!$A$1:$T$878,7,FALSE)</f>
        <v>Actividad Religiosa</v>
      </c>
      <c r="H432" s="124" t="str">
        <f>VLOOKUP(A432,BASE.!$A$1:$T$878,8,FALSE)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32" s="124" t="str">
        <f>VLOOKUP(A432,BASE.!$A$1:$T$878,9,FALSE)</f>
        <v xml:space="preserve">Durarán tres años en sus cargos, pudiendo ser reelegidos de forma indefinida.
</v>
      </c>
      <c r="J432" s="124" t="str">
        <f>VLOOKUP(A432,BASE.!$A$1:$T$878,10,FALSE)</f>
        <v>17 de abril de 2018 al 17 de abril de 2021.</v>
      </c>
      <c r="K432" s="124" t="str">
        <f>VLOOKUP(A432,BASE.!$A$1:$T$878,11,FALSE)</f>
        <v xml:space="preserve">Presidente: Julio Salazar Veloso, 
Luis Elías Jara Martínez  
(Podrán actuar conjunta o indistintamente).
</v>
      </c>
      <c r="L432" s="124" t="str">
        <f>VLOOKUP(A432,BASE.!$A$1:$T$878,12,FALSE)</f>
        <v xml:space="preserve">Ricardo Lyon s/n, Lota Alto, VIII Región 
</v>
      </c>
      <c r="M432" s="124" t="str">
        <f>VLOOKUP(A432,BASE.!$A$1:$T$878,13,FALSE)</f>
        <v>VIII</v>
      </c>
      <c r="N432" s="124" t="str">
        <f>VLOOKUP(A432,BASE.!$A$1:$T$878,14,FALSE)</f>
        <v>Lota Alto</v>
      </c>
      <c r="O432" s="124" t="str">
        <f>VLOOKUP(A432,BASE.!$A$1:$T$878,15,FALSE)</f>
        <v xml:space="preserve"> 2876235 – 2871238</v>
      </c>
      <c r="P432" s="124" t="str">
        <f>VLOOKUP(A432,BASE.!$A$1:$T$878,16,FALSE)</f>
        <v>director.mesp@gmail.com</v>
      </c>
      <c r="Q432" s="185">
        <f>VLOOKUP(A432,BASE.!$A$1:$T$878,17,FALSE)</f>
        <v>0</v>
      </c>
      <c r="R432" s="124">
        <f>VLOOKUP(A432,BASE.!$A$1:$T$878,18,FALSE)</f>
        <v>93910</v>
      </c>
      <c r="S432" s="124" t="str">
        <f>VLOOKUP(A432,BASE.!$A$1:$T$878,19,FALSE)</f>
        <v xml:space="preserve">ENVIADOS  ANTECEDENTES CORRESPONDIENTES AL AÑO 2019, aprobado por el SUB DEPARTAMENTO DE SUPERVISIÓN FINANCIERA </v>
      </c>
      <c r="T432" s="182">
        <f>VLOOKUP(A432,BASE.!$A$1:$T$878,20,FALSE)</f>
        <v>37970</v>
      </c>
      <c r="U432" s="124">
        <v>6911</v>
      </c>
      <c r="V432" s="181">
        <v>7769068</v>
      </c>
      <c r="W432" s="181">
        <v>16465786</v>
      </c>
      <c r="X432" s="183">
        <v>44255</v>
      </c>
      <c r="Y432" s="166" t="s">
        <v>7879</v>
      </c>
      <c r="Z432" s="166" t="s">
        <v>7880</v>
      </c>
      <c r="AA432" s="124" t="s">
        <v>162</v>
      </c>
    </row>
    <row r="433" spans="1:27" x14ac:dyDescent="0.2">
      <c r="A433" s="124">
        <v>6911</v>
      </c>
      <c r="B433" s="124" t="s">
        <v>8327</v>
      </c>
      <c r="C433" s="185">
        <v>713189006</v>
      </c>
      <c r="D433" s="124" t="str">
        <f>VLOOKUP(A433,BASE.!$A$1:$T$878,4,FALSE)</f>
        <v>Corporación de Derecho Público</v>
      </c>
      <c r="E433" s="124" t="str">
        <f>VLOOKUP(A433,BASE.!$A$1:$T$878,5,FALSE)</f>
        <v>Otorgado por Decreto Supremo Nº 1965, del  17 de marzo de 1960, del Ministerio de Justicia.</v>
      </c>
      <c r="F433" s="124" t="str">
        <f>VLOOKUP(A433,BASE.!$A$1:$T$878,6,FALSE)</f>
        <v>indefinida</v>
      </c>
      <c r="G433" s="124" t="str">
        <f>VLOOKUP(A433,BASE.!$A$1:$T$878,7,FALSE)</f>
        <v>Actividad Religiosa</v>
      </c>
      <c r="H433" s="124" t="str">
        <f>VLOOKUP(A433,BASE.!$A$1:$T$878,8,FALSE)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33" s="124" t="str">
        <f>VLOOKUP(A433,BASE.!$A$1:$T$878,9,FALSE)</f>
        <v xml:space="preserve">Durarán tres años en sus cargos, pudiendo ser reelegidos de forma indefinida.
</v>
      </c>
      <c r="J433" s="124" t="str">
        <f>VLOOKUP(A433,BASE.!$A$1:$T$878,10,FALSE)</f>
        <v>17 de abril de 2018 al 17 de abril de 2021.</v>
      </c>
      <c r="K433" s="124" t="str">
        <f>VLOOKUP(A433,BASE.!$A$1:$T$878,11,FALSE)</f>
        <v xml:space="preserve">Presidente: Julio Salazar Veloso, 
Luis Elías Jara Martínez  
(Podrán actuar conjunta o indistintamente).
</v>
      </c>
      <c r="L433" s="124" t="str">
        <f>VLOOKUP(A433,BASE.!$A$1:$T$878,12,FALSE)</f>
        <v xml:space="preserve">Ricardo Lyon s/n, Lota Alto, VIII Región 
</v>
      </c>
      <c r="M433" s="124" t="str">
        <f>VLOOKUP(A433,BASE.!$A$1:$T$878,13,FALSE)</f>
        <v>VIII</v>
      </c>
      <c r="N433" s="124" t="str">
        <f>VLOOKUP(A433,BASE.!$A$1:$T$878,14,FALSE)</f>
        <v>Lota Alto</v>
      </c>
      <c r="O433" s="124" t="str">
        <f>VLOOKUP(A433,BASE.!$A$1:$T$878,15,FALSE)</f>
        <v xml:space="preserve"> 2876235 – 2871238</v>
      </c>
      <c r="P433" s="124" t="str">
        <f>VLOOKUP(A433,BASE.!$A$1:$T$878,16,FALSE)</f>
        <v>director.mesp@gmail.com</v>
      </c>
      <c r="Q433" s="185">
        <f>VLOOKUP(A433,BASE.!$A$1:$T$878,17,FALSE)</f>
        <v>0</v>
      </c>
      <c r="R433" s="124">
        <f>VLOOKUP(A433,BASE.!$A$1:$T$878,18,FALSE)</f>
        <v>93910</v>
      </c>
      <c r="S433" s="124" t="str">
        <f>VLOOKUP(A433,BASE.!$A$1:$T$878,19,FALSE)</f>
        <v xml:space="preserve">ENVIADOS  ANTECEDENTES CORRESPONDIENTES AL AÑO 2019, aprobado por el SUB DEPARTAMENTO DE SUPERVISIÓN FINANCIERA </v>
      </c>
      <c r="T433" s="182">
        <f>VLOOKUP(A433,BASE.!$A$1:$T$878,20,FALSE)</f>
        <v>37970</v>
      </c>
      <c r="U433" s="124">
        <v>6911</v>
      </c>
      <c r="V433" s="181">
        <v>5237488</v>
      </c>
      <c r="W433" s="181">
        <v>10474976</v>
      </c>
      <c r="X433" s="183">
        <v>44255</v>
      </c>
      <c r="Y433" s="166" t="s">
        <v>7879</v>
      </c>
      <c r="Z433" s="166" t="s">
        <v>7880</v>
      </c>
      <c r="AA433" s="124" t="s">
        <v>7903</v>
      </c>
    </row>
    <row r="434" spans="1:27" x14ac:dyDescent="0.2">
      <c r="A434" s="124">
        <v>6911</v>
      </c>
      <c r="B434" s="124" t="s">
        <v>8327</v>
      </c>
      <c r="C434" s="185">
        <v>713189006</v>
      </c>
      <c r="D434" s="124" t="str">
        <f>VLOOKUP(A434,BASE.!$A$1:$T$878,4,FALSE)</f>
        <v>Corporación de Derecho Público</v>
      </c>
      <c r="E434" s="124" t="str">
        <f>VLOOKUP(A434,BASE.!$A$1:$T$878,5,FALSE)</f>
        <v>Otorgado por Decreto Supremo Nº 1965, del  17 de marzo de 1960, del Ministerio de Justicia.</v>
      </c>
      <c r="F434" s="124" t="str">
        <f>VLOOKUP(A434,BASE.!$A$1:$T$878,6,FALSE)</f>
        <v>indefinida</v>
      </c>
      <c r="G434" s="124" t="str">
        <f>VLOOKUP(A434,BASE.!$A$1:$T$878,7,FALSE)</f>
        <v>Actividad Religiosa</v>
      </c>
      <c r="H434" s="124" t="str">
        <f>VLOOKUP(A434,BASE.!$A$1:$T$878,8,FALSE)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34" s="124" t="str">
        <f>VLOOKUP(A434,BASE.!$A$1:$T$878,9,FALSE)</f>
        <v xml:space="preserve">Durarán tres años en sus cargos, pudiendo ser reelegidos de forma indefinida.
</v>
      </c>
      <c r="J434" s="124" t="str">
        <f>VLOOKUP(A434,BASE.!$A$1:$T$878,10,FALSE)</f>
        <v>17 de abril de 2018 al 17 de abril de 2021.</v>
      </c>
      <c r="K434" s="124" t="str">
        <f>VLOOKUP(A434,BASE.!$A$1:$T$878,11,FALSE)</f>
        <v xml:space="preserve">Presidente: Julio Salazar Veloso, 
Luis Elías Jara Martínez  
(Podrán actuar conjunta o indistintamente).
</v>
      </c>
      <c r="L434" s="124" t="str">
        <f>VLOOKUP(A434,BASE.!$A$1:$T$878,12,FALSE)</f>
        <v xml:space="preserve">Ricardo Lyon s/n, Lota Alto, VIII Región 
</v>
      </c>
      <c r="M434" s="124" t="str">
        <f>VLOOKUP(A434,BASE.!$A$1:$T$878,13,FALSE)</f>
        <v>VIII</v>
      </c>
      <c r="N434" s="124" t="str">
        <f>VLOOKUP(A434,BASE.!$A$1:$T$878,14,FALSE)</f>
        <v>Lota Alto</v>
      </c>
      <c r="O434" s="124" t="str">
        <f>VLOOKUP(A434,BASE.!$A$1:$T$878,15,FALSE)</f>
        <v xml:space="preserve"> 2876235 – 2871238</v>
      </c>
      <c r="P434" s="124" t="str">
        <f>VLOOKUP(A434,BASE.!$A$1:$T$878,16,FALSE)</f>
        <v>director.mesp@gmail.com</v>
      </c>
      <c r="Q434" s="185">
        <f>VLOOKUP(A434,BASE.!$A$1:$T$878,17,FALSE)</f>
        <v>0</v>
      </c>
      <c r="R434" s="124">
        <f>VLOOKUP(A434,BASE.!$A$1:$T$878,18,FALSE)</f>
        <v>93910</v>
      </c>
      <c r="S434" s="124" t="str">
        <f>VLOOKUP(A434,BASE.!$A$1:$T$878,19,FALSE)</f>
        <v xml:space="preserve">ENVIADOS  ANTECEDENTES CORRESPONDIENTES AL AÑO 2019, aprobado por el SUB DEPARTAMENTO DE SUPERVISIÓN FINANCIERA </v>
      </c>
      <c r="T434" s="182">
        <f>VLOOKUP(A434,BASE.!$A$1:$T$878,20,FALSE)</f>
        <v>37970</v>
      </c>
      <c r="U434" s="124">
        <v>6911</v>
      </c>
      <c r="V434" s="181">
        <v>30478411</v>
      </c>
      <c r="W434" s="181">
        <v>52478847</v>
      </c>
      <c r="X434" s="183">
        <v>44255</v>
      </c>
      <c r="Y434" s="166" t="s">
        <v>7879</v>
      </c>
      <c r="Z434" s="166" t="s">
        <v>7880</v>
      </c>
      <c r="AA434" s="124" t="s">
        <v>7893</v>
      </c>
    </row>
    <row r="435" spans="1:27" x14ac:dyDescent="0.2">
      <c r="A435" s="124">
        <v>6911</v>
      </c>
      <c r="B435" s="124" t="s">
        <v>8327</v>
      </c>
      <c r="C435" s="185">
        <v>713189006</v>
      </c>
      <c r="D435" s="124" t="str">
        <f>VLOOKUP(A435,BASE.!$A$1:$T$878,4,FALSE)</f>
        <v>Corporación de Derecho Público</v>
      </c>
      <c r="E435" s="124" t="str">
        <f>VLOOKUP(A435,BASE.!$A$1:$T$878,5,FALSE)</f>
        <v>Otorgado por Decreto Supremo Nº 1965, del  17 de marzo de 1960, del Ministerio de Justicia.</v>
      </c>
      <c r="F435" s="124" t="str">
        <f>VLOOKUP(A435,BASE.!$A$1:$T$878,6,FALSE)</f>
        <v>indefinida</v>
      </c>
      <c r="G435" s="124" t="str">
        <f>VLOOKUP(A435,BASE.!$A$1:$T$878,7,FALSE)</f>
        <v>Actividad Religiosa</v>
      </c>
      <c r="H435" s="124" t="str">
        <f>VLOOKUP(A435,BASE.!$A$1:$T$878,8,FALSE)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35" s="124" t="str">
        <f>VLOOKUP(A435,BASE.!$A$1:$T$878,9,FALSE)</f>
        <v xml:space="preserve">Durarán tres años en sus cargos, pudiendo ser reelegidos de forma indefinida.
</v>
      </c>
      <c r="J435" s="124" t="str">
        <f>VLOOKUP(A435,BASE.!$A$1:$T$878,10,FALSE)</f>
        <v>17 de abril de 2018 al 17 de abril de 2021.</v>
      </c>
      <c r="K435" s="124" t="str">
        <f>VLOOKUP(A435,BASE.!$A$1:$T$878,11,FALSE)</f>
        <v xml:space="preserve">Presidente: Julio Salazar Veloso, 
Luis Elías Jara Martínez  
(Podrán actuar conjunta o indistintamente).
</v>
      </c>
      <c r="L435" s="124" t="str">
        <f>VLOOKUP(A435,BASE.!$A$1:$T$878,12,FALSE)</f>
        <v xml:space="preserve">Ricardo Lyon s/n, Lota Alto, VIII Región 
</v>
      </c>
      <c r="M435" s="124" t="str">
        <f>VLOOKUP(A435,BASE.!$A$1:$T$878,13,FALSE)</f>
        <v>VIII</v>
      </c>
      <c r="N435" s="124" t="str">
        <f>VLOOKUP(A435,BASE.!$A$1:$T$878,14,FALSE)</f>
        <v>Lota Alto</v>
      </c>
      <c r="O435" s="124" t="str">
        <f>VLOOKUP(A435,BASE.!$A$1:$T$878,15,FALSE)</f>
        <v xml:space="preserve"> 2876235 – 2871238</v>
      </c>
      <c r="P435" s="124" t="str">
        <f>VLOOKUP(A435,BASE.!$A$1:$T$878,16,FALSE)</f>
        <v>director.mesp@gmail.com</v>
      </c>
      <c r="Q435" s="185">
        <f>VLOOKUP(A435,BASE.!$A$1:$T$878,17,FALSE)</f>
        <v>0</v>
      </c>
      <c r="R435" s="124">
        <f>VLOOKUP(A435,BASE.!$A$1:$T$878,18,FALSE)</f>
        <v>93910</v>
      </c>
      <c r="S435" s="124" t="str">
        <f>VLOOKUP(A435,BASE.!$A$1:$T$878,19,FALSE)</f>
        <v xml:space="preserve">ENVIADOS  ANTECEDENTES CORRESPONDIENTES AL AÑO 2019, aprobado por el SUB DEPARTAMENTO DE SUPERVISIÓN FINANCIERA </v>
      </c>
      <c r="T435" s="182">
        <f>VLOOKUP(A435,BASE.!$A$1:$T$878,20,FALSE)</f>
        <v>37970</v>
      </c>
      <c r="U435" s="124">
        <v>6911</v>
      </c>
      <c r="V435" s="181">
        <v>5598449</v>
      </c>
      <c r="W435" s="181">
        <v>11327094</v>
      </c>
      <c r="X435" s="183">
        <v>44255</v>
      </c>
      <c r="Y435" s="166" t="s">
        <v>7879</v>
      </c>
      <c r="Z435" s="166" t="s">
        <v>7880</v>
      </c>
      <c r="AA435" s="124" t="s">
        <v>7920</v>
      </c>
    </row>
    <row r="436" spans="1:27" x14ac:dyDescent="0.2">
      <c r="A436" s="124">
        <v>6911</v>
      </c>
      <c r="B436" s="124" t="s">
        <v>8327</v>
      </c>
      <c r="C436" s="185">
        <v>713189006</v>
      </c>
      <c r="D436" s="124" t="str">
        <f>VLOOKUP(A436,BASE.!$A$1:$T$878,4,FALSE)</f>
        <v>Corporación de Derecho Público</v>
      </c>
      <c r="E436" s="124" t="str">
        <f>VLOOKUP(A436,BASE.!$A$1:$T$878,5,FALSE)</f>
        <v>Otorgado por Decreto Supremo Nº 1965, del  17 de marzo de 1960, del Ministerio de Justicia.</v>
      </c>
      <c r="F436" s="124" t="str">
        <f>VLOOKUP(A436,BASE.!$A$1:$T$878,6,FALSE)</f>
        <v>indefinida</v>
      </c>
      <c r="G436" s="124" t="str">
        <f>VLOOKUP(A436,BASE.!$A$1:$T$878,7,FALSE)</f>
        <v>Actividad Religiosa</v>
      </c>
      <c r="H436" s="124" t="str">
        <f>VLOOKUP(A436,BASE.!$A$1:$T$878,8,FALSE)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36" s="124" t="str">
        <f>VLOOKUP(A436,BASE.!$A$1:$T$878,9,FALSE)</f>
        <v xml:space="preserve">Durarán tres años en sus cargos, pudiendo ser reelegidos de forma indefinida.
</v>
      </c>
      <c r="J436" s="124" t="str">
        <f>VLOOKUP(A436,BASE.!$A$1:$T$878,10,FALSE)</f>
        <v>17 de abril de 2018 al 17 de abril de 2021.</v>
      </c>
      <c r="K436" s="124" t="str">
        <f>VLOOKUP(A436,BASE.!$A$1:$T$878,11,FALSE)</f>
        <v xml:space="preserve">Presidente: Julio Salazar Veloso, 
Luis Elías Jara Martínez  
(Podrán actuar conjunta o indistintamente).
</v>
      </c>
      <c r="L436" s="124" t="str">
        <f>VLOOKUP(A436,BASE.!$A$1:$T$878,12,FALSE)</f>
        <v xml:space="preserve">Ricardo Lyon s/n, Lota Alto, VIII Región 
</v>
      </c>
      <c r="M436" s="124" t="str">
        <f>VLOOKUP(A436,BASE.!$A$1:$T$878,13,FALSE)</f>
        <v>VIII</v>
      </c>
      <c r="N436" s="124" t="str">
        <f>VLOOKUP(A436,BASE.!$A$1:$T$878,14,FALSE)</f>
        <v>Lota Alto</v>
      </c>
      <c r="O436" s="124" t="str">
        <f>VLOOKUP(A436,BASE.!$A$1:$T$878,15,FALSE)</f>
        <v xml:space="preserve"> 2876235 – 2871238</v>
      </c>
      <c r="P436" s="124" t="str">
        <f>VLOOKUP(A436,BASE.!$A$1:$T$878,16,FALSE)</f>
        <v>director.mesp@gmail.com</v>
      </c>
      <c r="Q436" s="185">
        <f>VLOOKUP(A436,BASE.!$A$1:$T$878,17,FALSE)</f>
        <v>0</v>
      </c>
      <c r="R436" s="124">
        <f>VLOOKUP(A436,BASE.!$A$1:$T$878,18,FALSE)</f>
        <v>93910</v>
      </c>
      <c r="S436" s="124" t="str">
        <f>VLOOKUP(A436,BASE.!$A$1:$T$878,19,FALSE)</f>
        <v xml:space="preserve">ENVIADOS  ANTECEDENTES CORRESPONDIENTES AL AÑO 2019, aprobado por el SUB DEPARTAMENTO DE SUPERVISIÓN FINANCIERA </v>
      </c>
      <c r="T436" s="182">
        <f>VLOOKUP(A436,BASE.!$A$1:$T$878,20,FALSE)</f>
        <v>37970</v>
      </c>
      <c r="U436" s="124">
        <v>6911</v>
      </c>
      <c r="V436" s="181">
        <v>8232697</v>
      </c>
      <c r="W436" s="181">
        <v>20869176</v>
      </c>
      <c r="X436" s="183">
        <v>44255</v>
      </c>
      <c r="Y436" s="166" t="s">
        <v>7879</v>
      </c>
      <c r="Z436" s="166" t="s">
        <v>7880</v>
      </c>
      <c r="AA436" s="124" t="s">
        <v>7935</v>
      </c>
    </row>
    <row r="437" spans="1:27" x14ac:dyDescent="0.2">
      <c r="A437" s="124">
        <v>6914</v>
      </c>
      <c r="B437" s="124" t="s">
        <v>8622</v>
      </c>
      <c r="C437" s="185">
        <v>722884000</v>
      </c>
      <c r="D437" s="124" t="str">
        <f>VLOOKUP(A437,BASE.!$A$1:$T$878,4,FALSE)</f>
        <v>Fundación de Derecho Privado.</v>
      </c>
      <c r="E437" s="124" t="str">
        <f>VLOOKUP(A437,BASE.!$A$1:$T$878,5,FALSE)</f>
        <v>Otorgado por Decreto Supremo Nº 00712, de fecha 01 de junio 2011, del Ministerio de Justicia.</v>
      </c>
      <c r="F437" s="124" t="str">
        <f>VLOOKUP(A437,BASE.!$A$1:$T$878,6,FALSE)</f>
        <v>Certificado de vigencia de Persona Jurídica Sin Fines de Lucro, emitido por el Servicio de Registro Civil e Identificación, folio N° 500340188464, emitido con fecha 12 de agosto de 2020.</v>
      </c>
      <c r="G437" s="124" t="str">
        <f>VLOOKUP(A437,BASE.!$A$1:$T$878,7,FALSE)</f>
        <v>La atención integral en una plena concepción cristiana del menor en situación irregular.</v>
      </c>
      <c r="H437" s="124" t="str">
        <f>VLOOKUP(A437,BASE.!$A$1:$T$878,8,FALSE)</f>
        <v xml:space="preserve">Presidenta:
María Beatriz del Carmen Torres Maldonado
Vice-Presidenta:
María Teresa Bolívar Jirón
Secretaria:
Jessica Elvira Del Pilar Bobadilla Soto
Tesorera:
Gabriela Jirón Droguett
Directora:
Iris Elena Andrades Villalobos
</v>
      </c>
      <c r="I437" s="124" t="str">
        <f>VLOOKUP(A437,BASE.!$A$1:$T$878,9,FALSE)</f>
        <v>Durarán un año en sus cargos, pudiendo reelegirse indefinidamente. Renovación parcial, anual de dos Directores.</v>
      </c>
      <c r="J437" s="124" t="str">
        <f>VLOOKUP(A437,BASE.!$A$1:$T$878,10,FALSE)</f>
        <v>16.06.2020 al 16.06.2021</v>
      </c>
      <c r="K437" s="124" t="str">
        <f>VLOOKUP(A437,BASE.!$A$1:$T$878,11,FALSE)</f>
        <v xml:space="preserve">María Beatriz Torres Maldonado       
</v>
      </c>
      <c r="L437" s="124" t="str">
        <f>VLOOKUP(A437,BASE.!$A$1:$T$878,12,FALSE)</f>
        <v>Villa Rauquen, Los Peumos 513, Curicó, Región del Maule.</v>
      </c>
      <c r="M437" s="124" t="str">
        <f>VLOOKUP(A437,BASE.!$A$1:$T$878,13,FALSE)</f>
        <v>VII</v>
      </c>
      <c r="N437" s="124" t="str">
        <f>VLOOKUP(A437,BASE.!$A$1:$T$878,14,FALSE)</f>
        <v>Curicó</v>
      </c>
      <c r="O437" s="124" t="str">
        <f>VLOOKUP(A437,BASE.!$A$1:$T$878,15,FALSE)</f>
        <v>752381944.</v>
      </c>
      <c r="P437" s="124" t="str">
        <f>VLOOKUP(A437,BASE.!$A$1:$T$878,16,FALSE)</f>
        <v>f.nazarethcco@gmail.com</v>
      </c>
      <c r="Q437" s="185">
        <f>VLOOKUP(A437,BASE.!$A$1:$T$878,17,FALSE)</f>
        <v>0</v>
      </c>
      <c r="R437" s="124" t="str">
        <f>VLOOKUP(A437,BASE.!$A$1:$T$878,18,FALSE)</f>
        <v>93401: Institución de Asistencia Social.</v>
      </c>
      <c r="S437" s="124" t="str">
        <f>VLOOKUP(A437,BASE.!$A$1:$T$878,19,FALSE)</f>
        <v>Se acompaña certificado de antecedentes financieros correspondiente al año 2019, aprobados por Sub Depto. Supervisión Financiera Nacional</v>
      </c>
      <c r="T437" s="182">
        <f>VLOOKUP(A437,BASE.!$A$1:$T$878,20,FALSE)</f>
        <v>37970</v>
      </c>
      <c r="U437" s="124">
        <v>6914</v>
      </c>
      <c r="V437" s="181">
        <v>0</v>
      </c>
      <c r="W437" s="181">
        <v>0</v>
      </c>
      <c r="X437" s="183">
        <v>44255</v>
      </c>
      <c r="Y437" s="166" t="s">
        <v>7879</v>
      </c>
      <c r="Z437" s="166" t="s">
        <v>7880</v>
      </c>
      <c r="AA437" s="124" t="s">
        <v>7914</v>
      </c>
    </row>
    <row r="438" spans="1:27" x14ac:dyDescent="0.2">
      <c r="A438" s="124">
        <v>6915</v>
      </c>
      <c r="B438" s="124" t="s">
        <v>8328</v>
      </c>
      <c r="C438" s="185">
        <v>721694003</v>
      </c>
      <c r="D438" s="124" t="str">
        <f>VLOOKUP(A438,BASE.!$A$1:$T$878,4,FALSE)</f>
        <v>Corporación de Derecho Privado.</v>
      </c>
      <c r="E438" s="124" t="str">
        <f>VLOOKUP(A438,BASE.!$A$1:$T$878,5,FALSE)</f>
        <v xml:space="preserve">Decreto Supremo Nº 1472, de 03 de noviembre de 1992, del Ministerio de Justicia. </v>
      </c>
      <c r="F438" s="124" t="str">
        <f>VLOOKUP(A438,BASE.!$A$1:$T$878,6,FALSE)</f>
        <v>Certificado de Vigencia Folio Nº 500354067733, de 4 de noviembre de 2020, del Servicio de Registro Civil e Identificación.</v>
      </c>
      <c r="G438" s="124" t="str">
        <f>VLOOKUP(A438,BASE.!$A$1:$T$878,7,FALSE)</f>
        <v>Formación, promoción, cooperación y prestación de servicios para el desarrollo económico, social, cultural y espiritual de la comunidad, en el área de los derechos humanos del niño, entre otras.</v>
      </c>
      <c r="H438" s="124" t="str">
        <f>VLOOKUP(A438,BASE.!$A$1:$T$878,8,FALSE)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8" s="124" t="str">
        <f>VLOOKUP(A438,BASE.!$A$1:$T$878,9,FALSE)</f>
        <v>3 años en sus cargos.</v>
      </c>
      <c r="J438" s="124" t="str">
        <f>VLOOKUP(A438,BASE.!$A$1:$T$878,10,FALSE)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8" s="124" t="str">
        <f>VLOOKUP(A438,BASE.!$A$1:$T$878,11,FALSE)</f>
        <v xml:space="preserve">Patricio Marcelo Labra Guzmán, 
</v>
      </c>
      <c r="L438" s="124" t="str">
        <f>VLOOKUP(A438,BASE.!$A$1:$T$878,12,FALSE)</f>
        <v xml:space="preserve">Calle Orella N° 1015, comuna y ciudad de Valparaíso, Quinta Región  
</v>
      </c>
      <c r="M438" s="124" t="str">
        <f>VLOOKUP(A438,BASE.!$A$1:$T$878,13,FALSE)</f>
        <v>V</v>
      </c>
      <c r="N438" s="124" t="str">
        <f>VLOOKUP(A438,BASE.!$A$1:$T$878,14,FALSE)</f>
        <v>Valparaíso</v>
      </c>
      <c r="O438" s="124" t="str">
        <f>VLOOKUP(A438,BASE.!$A$1:$T$878,15,FALSE)</f>
        <v xml:space="preserve">32-2156923, 32-2156246
</v>
      </c>
      <c r="P438" s="124" t="str">
        <f>VLOOKUP(A438,BASE.!$A$1:$T$878,16,FALSE)</f>
        <v>serpaj@serpajchile.cl</v>
      </c>
      <c r="Q438" s="185">
        <f>VLOOKUP(A438,BASE.!$A$1:$T$878,17,FALSE)</f>
        <v>0</v>
      </c>
      <c r="R438" s="124">
        <f>VLOOKUP(A438,BASE.!$A$1:$T$878,18,FALSE)</f>
        <v>93401</v>
      </c>
      <c r="S438" s="124" t="str">
        <f>VLOOKUP(A438,BASE.!$A$1:$T$878,19,FALSE)</f>
        <v>Se acompaña certificado de antecedentes financieros, correspondiente al  año 2019, aprobados USUFI</v>
      </c>
      <c r="T438" s="182">
        <f>VLOOKUP(A438,BASE.!$A$1:$T$878,20,FALSE)</f>
        <v>37970</v>
      </c>
      <c r="U438" s="124">
        <v>6915</v>
      </c>
      <c r="V438" s="181">
        <v>9930240</v>
      </c>
      <c r="W438" s="181">
        <v>19860480</v>
      </c>
      <c r="X438" s="183">
        <v>44255</v>
      </c>
      <c r="Y438" s="166" t="s">
        <v>7879</v>
      </c>
      <c r="Z438" s="166" t="s">
        <v>7880</v>
      </c>
      <c r="AA438" s="124" t="s">
        <v>8012</v>
      </c>
    </row>
    <row r="439" spans="1:27" x14ac:dyDescent="0.2">
      <c r="A439" s="124">
        <v>6915</v>
      </c>
      <c r="B439" s="124" t="s">
        <v>8328</v>
      </c>
      <c r="C439" s="185">
        <v>721694003</v>
      </c>
      <c r="D439" s="124" t="str">
        <f>VLOOKUP(A439,BASE.!$A$1:$T$878,4,FALSE)</f>
        <v>Corporación de Derecho Privado.</v>
      </c>
      <c r="E439" s="124" t="str">
        <f>VLOOKUP(A439,BASE.!$A$1:$T$878,5,FALSE)</f>
        <v xml:space="preserve">Decreto Supremo Nº 1472, de 03 de noviembre de 1992, del Ministerio de Justicia. </v>
      </c>
      <c r="F439" s="124" t="str">
        <f>VLOOKUP(A439,BASE.!$A$1:$T$878,6,FALSE)</f>
        <v>Certificado de Vigencia Folio Nº 500354067733, de 4 de noviembre de 2020, del Servicio de Registro Civil e Identificación.</v>
      </c>
      <c r="G439" s="124" t="str">
        <f>VLOOKUP(A439,BASE.!$A$1:$T$878,7,FALSE)</f>
        <v>Formación, promoción, cooperación y prestación de servicios para el desarrollo económico, social, cultural y espiritual de la comunidad, en el área de los derechos humanos del niño, entre otras.</v>
      </c>
      <c r="H439" s="124" t="str">
        <f>VLOOKUP(A439,BASE.!$A$1:$T$878,8,FALSE)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9" s="124" t="str">
        <f>VLOOKUP(A439,BASE.!$A$1:$T$878,9,FALSE)</f>
        <v>3 años en sus cargos.</v>
      </c>
      <c r="J439" s="124" t="str">
        <f>VLOOKUP(A439,BASE.!$A$1:$T$878,10,FALSE)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9" s="124" t="str">
        <f>VLOOKUP(A439,BASE.!$A$1:$T$878,11,FALSE)</f>
        <v xml:space="preserve">Patricio Marcelo Labra Guzmán, 
</v>
      </c>
      <c r="L439" s="124" t="str">
        <f>VLOOKUP(A439,BASE.!$A$1:$T$878,12,FALSE)</f>
        <v xml:space="preserve">Calle Orella N° 1015, comuna y ciudad de Valparaíso, Quinta Región  
</v>
      </c>
      <c r="M439" s="124" t="str">
        <f>VLOOKUP(A439,BASE.!$A$1:$T$878,13,FALSE)</f>
        <v>V</v>
      </c>
      <c r="N439" s="124" t="str">
        <f>VLOOKUP(A439,BASE.!$A$1:$T$878,14,FALSE)</f>
        <v>Valparaíso</v>
      </c>
      <c r="O439" s="124" t="str">
        <f>VLOOKUP(A439,BASE.!$A$1:$T$878,15,FALSE)</f>
        <v xml:space="preserve">32-2156923, 32-2156246
</v>
      </c>
      <c r="P439" s="124" t="str">
        <f>VLOOKUP(A439,BASE.!$A$1:$T$878,16,FALSE)</f>
        <v>serpaj@serpajchile.cl</v>
      </c>
      <c r="Q439" s="185">
        <f>VLOOKUP(A439,BASE.!$A$1:$T$878,17,FALSE)</f>
        <v>0</v>
      </c>
      <c r="R439" s="124">
        <f>VLOOKUP(A439,BASE.!$A$1:$T$878,18,FALSE)</f>
        <v>93401</v>
      </c>
      <c r="S439" s="124" t="str">
        <f>VLOOKUP(A439,BASE.!$A$1:$T$878,19,FALSE)</f>
        <v>Se acompaña certificado de antecedentes financieros, correspondiente al  año 2019, aprobados USUFI</v>
      </c>
      <c r="T439" s="182">
        <f>VLOOKUP(A439,BASE.!$A$1:$T$878,20,FALSE)</f>
        <v>37970</v>
      </c>
      <c r="U439" s="124">
        <v>6915</v>
      </c>
      <c r="V439" s="181">
        <v>94239487</v>
      </c>
      <c r="W439" s="181">
        <v>193000468</v>
      </c>
      <c r="X439" s="183">
        <v>44255</v>
      </c>
      <c r="Y439" s="166" t="s">
        <v>7879</v>
      </c>
      <c r="Z439" s="166" t="s">
        <v>7880</v>
      </c>
      <c r="AA439" s="124" t="s">
        <v>7882</v>
      </c>
    </row>
    <row r="440" spans="1:27" x14ac:dyDescent="0.2">
      <c r="A440" s="124">
        <v>6915</v>
      </c>
      <c r="B440" s="124" t="s">
        <v>8328</v>
      </c>
      <c r="C440" s="185">
        <v>721694003</v>
      </c>
      <c r="D440" s="124" t="str">
        <f>VLOOKUP(A440,BASE.!$A$1:$T$878,4,FALSE)</f>
        <v>Corporación de Derecho Privado.</v>
      </c>
      <c r="E440" s="124" t="str">
        <f>VLOOKUP(A440,BASE.!$A$1:$T$878,5,FALSE)</f>
        <v xml:space="preserve">Decreto Supremo Nº 1472, de 03 de noviembre de 1992, del Ministerio de Justicia. </v>
      </c>
      <c r="F440" s="124" t="str">
        <f>VLOOKUP(A440,BASE.!$A$1:$T$878,6,FALSE)</f>
        <v>Certificado de Vigencia Folio Nº 500354067733, de 4 de noviembre de 2020, del Servicio de Registro Civil e Identificación.</v>
      </c>
      <c r="G440" s="124" t="str">
        <f>VLOOKUP(A440,BASE.!$A$1:$T$878,7,FALSE)</f>
        <v>Formación, promoción, cooperación y prestación de servicios para el desarrollo económico, social, cultural y espiritual de la comunidad, en el área de los derechos humanos del niño, entre otras.</v>
      </c>
      <c r="H440" s="124" t="str">
        <f>VLOOKUP(A440,BASE.!$A$1:$T$878,8,FALSE)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0" s="124" t="str">
        <f>VLOOKUP(A440,BASE.!$A$1:$T$878,9,FALSE)</f>
        <v>3 años en sus cargos.</v>
      </c>
      <c r="J440" s="124" t="str">
        <f>VLOOKUP(A440,BASE.!$A$1:$T$878,10,FALSE)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0" s="124" t="str">
        <f>VLOOKUP(A440,BASE.!$A$1:$T$878,11,FALSE)</f>
        <v xml:space="preserve">Patricio Marcelo Labra Guzmán, 
</v>
      </c>
      <c r="L440" s="124" t="str">
        <f>VLOOKUP(A440,BASE.!$A$1:$T$878,12,FALSE)</f>
        <v xml:space="preserve">Calle Orella N° 1015, comuna y ciudad de Valparaíso, Quinta Región  
</v>
      </c>
      <c r="M440" s="124" t="str">
        <f>VLOOKUP(A440,BASE.!$A$1:$T$878,13,FALSE)</f>
        <v>V</v>
      </c>
      <c r="N440" s="124" t="str">
        <f>VLOOKUP(A440,BASE.!$A$1:$T$878,14,FALSE)</f>
        <v>Valparaíso</v>
      </c>
      <c r="O440" s="124" t="str">
        <f>VLOOKUP(A440,BASE.!$A$1:$T$878,15,FALSE)</f>
        <v xml:space="preserve">32-2156923, 32-2156246
</v>
      </c>
      <c r="P440" s="124" t="str">
        <f>VLOOKUP(A440,BASE.!$A$1:$T$878,16,FALSE)</f>
        <v>serpaj@serpajchile.cl</v>
      </c>
      <c r="Q440" s="185">
        <f>VLOOKUP(A440,BASE.!$A$1:$T$878,17,FALSE)</f>
        <v>0</v>
      </c>
      <c r="R440" s="124">
        <f>VLOOKUP(A440,BASE.!$A$1:$T$878,18,FALSE)</f>
        <v>93401</v>
      </c>
      <c r="S440" s="124" t="str">
        <f>VLOOKUP(A440,BASE.!$A$1:$T$878,19,FALSE)</f>
        <v>Se acompaña certificado de antecedentes financieros, correspondiente al  año 2019, aprobados USUFI</v>
      </c>
      <c r="T440" s="182">
        <f>VLOOKUP(A440,BASE.!$A$1:$T$878,20,FALSE)</f>
        <v>37970</v>
      </c>
      <c r="U440" s="124">
        <v>6915</v>
      </c>
      <c r="V440" s="181">
        <v>90153337</v>
      </c>
      <c r="W440" s="181">
        <v>231407686</v>
      </c>
      <c r="X440" s="183">
        <v>44255</v>
      </c>
      <c r="Y440" s="166" t="s">
        <v>7879</v>
      </c>
      <c r="Z440" s="166" t="s">
        <v>7880</v>
      </c>
      <c r="AA440" s="124" t="s">
        <v>7900</v>
      </c>
    </row>
    <row r="441" spans="1:27" x14ac:dyDescent="0.2">
      <c r="A441" s="124">
        <v>6915</v>
      </c>
      <c r="B441" s="124" t="s">
        <v>8328</v>
      </c>
      <c r="C441" s="185">
        <v>721694003</v>
      </c>
      <c r="D441" s="124" t="str">
        <f>VLOOKUP(A441,BASE.!$A$1:$T$878,4,FALSE)</f>
        <v>Corporación de Derecho Privado.</v>
      </c>
      <c r="E441" s="124" t="str">
        <f>VLOOKUP(A441,BASE.!$A$1:$T$878,5,FALSE)</f>
        <v xml:space="preserve">Decreto Supremo Nº 1472, de 03 de noviembre de 1992, del Ministerio de Justicia. </v>
      </c>
      <c r="F441" s="124" t="str">
        <f>VLOOKUP(A441,BASE.!$A$1:$T$878,6,FALSE)</f>
        <v>Certificado de Vigencia Folio Nº 500354067733, de 4 de noviembre de 2020, del Servicio de Registro Civil e Identificación.</v>
      </c>
      <c r="G441" s="124" t="str">
        <f>VLOOKUP(A441,BASE.!$A$1:$T$878,7,FALSE)</f>
        <v>Formación, promoción, cooperación y prestación de servicios para el desarrollo económico, social, cultural y espiritual de la comunidad, en el área de los derechos humanos del niño, entre otras.</v>
      </c>
      <c r="H441" s="124" t="str">
        <f>VLOOKUP(A441,BASE.!$A$1:$T$878,8,FALSE)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1" s="124" t="str">
        <f>VLOOKUP(A441,BASE.!$A$1:$T$878,9,FALSE)</f>
        <v>3 años en sus cargos.</v>
      </c>
      <c r="J441" s="124" t="str">
        <f>VLOOKUP(A441,BASE.!$A$1:$T$878,10,FALSE)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1" s="124" t="str">
        <f>VLOOKUP(A441,BASE.!$A$1:$T$878,11,FALSE)</f>
        <v xml:space="preserve">Patricio Marcelo Labra Guzmán, 
</v>
      </c>
      <c r="L441" s="124" t="str">
        <f>VLOOKUP(A441,BASE.!$A$1:$T$878,12,FALSE)</f>
        <v xml:space="preserve">Calle Orella N° 1015, comuna y ciudad de Valparaíso, Quinta Región  
</v>
      </c>
      <c r="M441" s="124" t="str">
        <f>VLOOKUP(A441,BASE.!$A$1:$T$878,13,FALSE)</f>
        <v>V</v>
      </c>
      <c r="N441" s="124" t="str">
        <f>VLOOKUP(A441,BASE.!$A$1:$T$878,14,FALSE)</f>
        <v>Valparaíso</v>
      </c>
      <c r="O441" s="124" t="str">
        <f>VLOOKUP(A441,BASE.!$A$1:$T$878,15,FALSE)</f>
        <v xml:space="preserve">32-2156923, 32-2156246
</v>
      </c>
      <c r="P441" s="124" t="str">
        <f>VLOOKUP(A441,BASE.!$A$1:$T$878,16,FALSE)</f>
        <v>serpaj@serpajchile.cl</v>
      </c>
      <c r="Q441" s="185">
        <f>VLOOKUP(A441,BASE.!$A$1:$T$878,17,FALSE)</f>
        <v>0</v>
      </c>
      <c r="R441" s="124">
        <f>VLOOKUP(A441,BASE.!$A$1:$T$878,18,FALSE)</f>
        <v>93401</v>
      </c>
      <c r="S441" s="124" t="str">
        <f>VLOOKUP(A441,BASE.!$A$1:$T$878,19,FALSE)</f>
        <v>Se acompaña certificado de antecedentes financieros, correspondiente al  año 2019, aprobados USUFI</v>
      </c>
      <c r="T441" s="182">
        <f>VLOOKUP(A441,BASE.!$A$1:$T$878,20,FALSE)</f>
        <v>37970</v>
      </c>
      <c r="U441" s="124">
        <v>6915</v>
      </c>
      <c r="V441" s="181">
        <v>9459588</v>
      </c>
      <c r="W441" s="181">
        <v>18919176</v>
      </c>
      <c r="X441" s="183">
        <v>44255</v>
      </c>
      <c r="Y441" s="166" t="s">
        <v>7879</v>
      </c>
      <c r="Z441" s="166" t="s">
        <v>7880</v>
      </c>
      <c r="AA441" s="124" t="s">
        <v>7884</v>
      </c>
    </row>
    <row r="442" spans="1:27" x14ac:dyDescent="0.2">
      <c r="A442" s="124">
        <v>6915</v>
      </c>
      <c r="B442" s="124" t="s">
        <v>8328</v>
      </c>
      <c r="C442" s="185">
        <v>721694003</v>
      </c>
      <c r="D442" s="124" t="str">
        <f>VLOOKUP(A442,BASE.!$A$1:$T$878,4,FALSE)</f>
        <v>Corporación de Derecho Privado.</v>
      </c>
      <c r="E442" s="124" t="str">
        <f>VLOOKUP(A442,BASE.!$A$1:$T$878,5,FALSE)</f>
        <v xml:space="preserve">Decreto Supremo Nº 1472, de 03 de noviembre de 1992, del Ministerio de Justicia. </v>
      </c>
      <c r="F442" s="124" t="str">
        <f>VLOOKUP(A442,BASE.!$A$1:$T$878,6,FALSE)</f>
        <v>Certificado de Vigencia Folio Nº 500354067733, de 4 de noviembre de 2020, del Servicio de Registro Civil e Identificación.</v>
      </c>
      <c r="G442" s="124" t="str">
        <f>VLOOKUP(A442,BASE.!$A$1:$T$878,7,FALSE)</f>
        <v>Formación, promoción, cooperación y prestación de servicios para el desarrollo económico, social, cultural y espiritual de la comunidad, en el área de los derechos humanos del niño, entre otras.</v>
      </c>
      <c r="H442" s="124" t="str">
        <f>VLOOKUP(A442,BASE.!$A$1:$T$878,8,FALSE)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2" s="124" t="str">
        <f>VLOOKUP(A442,BASE.!$A$1:$T$878,9,FALSE)</f>
        <v>3 años en sus cargos.</v>
      </c>
      <c r="J442" s="124" t="str">
        <f>VLOOKUP(A442,BASE.!$A$1:$T$878,10,FALSE)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2" s="124" t="str">
        <f>VLOOKUP(A442,BASE.!$A$1:$T$878,11,FALSE)</f>
        <v xml:space="preserve">Patricio Marcelo Labra Guzmán, 
</v>
      </c>
      <c r="L442" s="124" t="str">
        <f>VLOOKUP(A442,BASE.!$A$1:$T$878,12,FALSE)</f>
        <v xml:space="preserve">Calle Orella N° 1015, comuna y ciudad de Valparaíso, Quinta Región  
</v>
      </c>
      <c r="M442" s="124" t="str">
        <f>VLOOKUP(A442,BASE.!$A$1:$T$878,13,FALSE)</f>
        <v>V</v>
      </c>
      <c r="N442" s="124" t="str">
        <f>VLOOKUP(A442,BASE.!$A$1:$T$878,14,FALSE)</f>
        <v>Valparaíso</v>
      </c>
      <c r="O442" s="124" t="str">
        <f>VLOOKUP(A442,BASE.!$A$1:$T$878,15,FALSE)</f>
        <v xml:space="preserve">32-2156923, 32-2156246
</v>
      </c>
      <c r="P442" s="124" t="str">
        <f>VLOOKUP(A442,BASE.!$A$1:$T$878,16,FALSE)</f>
        <v>serpaj@serpajchile.cl</v>
      </c>
      <c r="Q442" s="185">
        <f>VLOOKUP(A442,BASE.!$A$1:$T$878,17,FALSE)</f>
        <v>0</v>
      </c>
      <c r="R442" s="124">
        <f>VLOOKUP(A442,BASE.!$A$1:$T$878,18,FALSE)</f>
        <v>93401</v>
      </c>
      <c r="S442" s="124" t="str">
        <f>VLOOKUP(A442,BASE.!$A$1:$T$878,19,FALSE)</f>
        <v>Se acompaña certificado de antecedentes financieros, correspondiente al  año 2019, aprobados USUFI</v>
      </c>
      <c r="T442" s="182">
        <f>VLOOKUP(A442,BASE.!$A$1:$T$878,20,FALSE)</f>
        <v>37970</v>
      </c>
      <c r="U442" s="124">
        <v>6915</v>
      </c>
      <c r="V442" s="181">
        <v>6206400</v>
      </c>
      <c r="W442" s="181">
        <v>12412800</v>
      </c>
      <c r="X442" s="183">
        <v>44255</v>
      </c>
      <c r="Y442" s="166" t="s">
        <v>7879</v>
      </c>
      <c r="Z442" s="166" t="s">
        <v>7880</v>
      </c>
      <c r="AA442" s="124" t="s">
        <v>8037</v>
      </c>
    </row>
    <row r="443" spans="1:27" x14ac:dyDescent="0.2">
      <c r="A443" s="124">
        <v>6915</v>
      </c>
      <c r="B443" s="124" t="s">
        <v>8328</v>
      </c>
      <c r="C443" s="185">
        <v>721694003</v>
      </c>
      <c r="D443" s="124" t="str">
        <f>VLOOKUP(A443,BASE.!$A$1:$T$878,4,FALSE)</f>
        <v>Corporación de Derecho Privado.</v>
      </c>
      <c r="E443" s="124" t="str">
        <f>VLOOKUP(A443,BASE.!$A$1:$T$878,5,FALSE)</f>
        <v xml:space="preserve">Decreto Supremo Nº 1472, de 03 de noviembre de 1992, del Ministerio de Justicia. </v>
      </c>
      <c r="F443" s="124" t="str">
        <f>VLOOKUP(A443,BASE.!$A$1:$T$878,6,FALSE)</f>
        <v>Certificado de Vigencia Folio Nº 500354067733, de 4 de noviembre de 2020, del Servicio de Registro Civil e Identificación.</v>
      </c>
      <c r="G443" s="124" t="str">
        <f>VLOOKUP(A443,BASE.!$A$1:$T$878,7,FALSE)</f>
        <v>Formación, promoción, cooperación y prestación de servicios para el desarrollo económico, social, cultural y espiritual de la comunidad, en el área de los derechos humanos del niño, entre otras.</v>
      </c>
      <c r="H443" s="124" t="str">
        <f>VLOOKUP(A443,BASE.!$A$1:$T$878,8,FALSE)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3" s="124" t="str">
        <f>VLOOKUP(A443,BASE.!$A$1:$T$878,9,FALSE)</f>
        <v>3 años en sus cargos.</v>
      </c>
      <c r="J443" s="124" t="str">
        <f>VLOOKUP(A443,BASE.!$A$1:$T$878,10,FALSE)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3" s="124" t="str">
        <f>VLOOKUP(A443,BASE.!$A$1:$T$878,11,FALSE)</f>
        <v xml:space="preserve">Patricio Marcelo Labra Guzmán, 
</v>
      </c>
      <c r="L443" s="124" t="str">
        <f>VLOOKUP(A443,BASE.!$A$1:$T$878,12,FALSE)</f>
        <v xml:space="preserve">Calle Orella N° 1015, comuna y ciudad de Valparaíso, Quinta Región  
</v>
      </c>
      <c r="M443" s="124" t="str">
        <f>VLOOKUP(A443,BASE.!$A$1:$T$878,13,FALSE)</f>
        <v>V</v>
      </c>
      <c r="N443" s="124" t="str">
        <f>VLOOKUP(A443,BASE.!$A$1:$T$878,14,FALSE)</f>
        <v>Valparaíso</v>
      </c>
      <c r="O443" s="124" t="str">
        <f>VLOOKUP(A443,BASE.!$A$1:$T$878,15,FALSE)</f>
        <v xml:space="preserve">32-2156923, 32-2156246
</v>
      </c>
      <c r="P443" s="124" t="str">
        <f>VLOOKUP(A443,BASE.!$A$1:$T$878,16,FALSE)</f>
        <v>serpaj@serpajchile.cl</v>
      </c>
      <c r="Q443" s="185">
        <f>VLOOKUP(A443,BASE.!$A$1:$T$878,17,FALSE)</f>
        <v>0</v>
      </c>
      <c r="R443" s="124">
        <f>VLOOKUP(A443,BASE.!$A$1:$T$878,18,FALSE)</f>
        <v>93401</v>
      </c>
      <c r="S443" s="124" t="str">
        <f>VLOOKUP(A443,BASE.!$A$1:$T$878,19,FALSE)</f>
        <v>Se acompaña certificado de antecedentes financieros, correspondiente al  año 2019, aprobados USUFI</v>
      </c>
      <c r="T443" s="182">
        <f>VLOOKUP(A443,BASE.!$A$1:$T$878,20,FALSE)</f>
        <v>37970</v>
      </c>
      <c r="U443" s="124">
        <v>6915</v>
      </c>
      <c r="V443" s="181">
        <v>10261248</v>
      </c>
      <c r="W443" s="181">
        <v>20522496</v>
      </c>
      <c r="X443" s="183">
        <v>44255</v>
      </c>
      <c r="Y443" s="166" t="s">
        <v>7879</v>
      </c>
      <c r="Z443" s="166" t="s">
        <v>7880</v>
      </c>
      <c r="AA443" s="124" t="s">
        <v>7908</v>
      </c>
    </row>
    <row r="444" spans="1:27" x14ac:dyDescent="0.2">
      <c r="A444" s="124">
        <v>6915</v>
      </c>
      <c r="B444" s="124" t="s">
        <v>8328</v>
      </c>
      <c r="C444" s="185">
        <v>721694003</v>
      </c>
      <c r="D444" s="124" t="str">
        <f>VLOOKUP(A444,BASE.!$A$1:$T$878,4,FALSE)</f>
        <v>Corporación de Derecho Privado.</v>
      </c>
      <c r="E444" s="124" t="str">
        <f>VLOOKUP(A444,BASE.!$A$1:$T$878,5,FALSE)</f>
        <v xml:space="preserve">Decreto Supremo Nº 1472, de 03 de noviembre de 1992, del Ministerio de Justicia. </v>
      </c>
      <c r="F444" s="124" t="str">
        <f>VLOOKUP(A444,BASE.!$A$1:$T$878,6,FALSE)</f>
        <v>Certificado de Vigencia Folio Nº 500354067733, de 4 de noviembre de 2020, del Servicio de Registro Civil e Identificación.</v>
      </c>
      <c r="G444" s="124" t="str">
        <f>VLOOKUP(A444,BASE.!$A$1:$T$878,7,FALSE)</f>
        <v>Formación, promoción, cooperación y prestación de servicios para el desarrollo económico, social, cultural y espiritual de la comunidad, en el área de los derechos humanos del niño, entre otras.</v>
      </c>
      <c r="H444" s="124" t="str">
        <f>VLOOKUP(A444,BASE.!$A$1:$T$878,8,FALSE)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4" s="124" t="str">
        <f>VLOOKUP(A444,BASE.!$A$1:$T$878,9,FALSE)</f>
        <v>3 años en sus cargos.</v>
      </c>
      <c r="J444" s="124" t="str">
        <f>VLOOKUP(A444,BASE.!$A$1:$T$878,10,FALSE)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4" s="124" t="str">
        <f>VLOOKUP(A444,BASE.!$A$1:$T$878,11,FALSE)</f>
        <v xml:space="preserve">Patricio Marcelo Labra Guzmán, 
</v>
      </c>
      <c r="L444" s="124" t="str">
        <f>VLOOKUP(A444,BASE.!$A$1:$T$878,12,FALSE)</f>
        <v xml:space="preserve">Calle Orella N° 1015, comuna y ciudad de Valparaíso, Quinta Región  
</v>
      </c>
      <c r="M444" s="124" t="str">
        <f>VLOOKUP(A444,BASE.!$A$1:$T$878,13,FALSE)</f>
        <v>V</v>
      </c>
      <c r="N444" s="124" t="str">
        <f>VLOOKUP(A444,BASE.!$A$1:$T$878,14,FALSE)</f>
        <v>Valparaíso</v>
      </c>
      <c r="O444" s="124" t="str">
        <f>VLOOKUP(A444,BASE.!$A$1:$T$878,15,FALSE)</f>
        <v xml:space="preserve">32-2156923, 32-2156246
</v>
      </c>
      <c r="P444" s="124" t="str">
        <f>VLOOKUP(A444,BASE.!$A$1:$T$878,16,FALSE)</f>
        <v>serpaj@serpajchile.cl</v>
      </c>
      <c r="Q444" s="185">
        <f>VLOOKUP(A444,BASE.!$A$1:$T$878,17,FALSE)</f>
        <v>0</v>
      </c>
      <c r="R444" s="124">
        <f>VLOOKUP(A444,BASE.!$A$1:$T$878,18,FALSE)</f>
        <v>93401</v>
      </c>
      <c r="S444" s="124" t="str">
        <f>VLOOKUP(A444,BASE.!$A$1:$T$878,19,FALSE)</f>
        <v>Se acompaña certificado de antecedentes financieros, correspondiente al  año 2019, aprobados USUFI</v>
      </c>
      <c r="T444" s="182">
        <f>VLOOKUP(A444,BASE.!$A$1:$T$878,20,FALSE)</f>
        <v>37970</v>
      </c>
      <c r="U444" s="124">
        <v>6915</v>
      </c>
      <c r="V444" s="181">
        <v>6580025</v>
      </c>
      <c r="W444" s="181">
        <v>13525607</v>
      </c>
      <c r="X444" s="183">
        <v>44255</v>
      </c>
      <c r="Y444" s="166" t="s">
        <v>7879</v>
      </c>
      <c r="Z444" s="166" t="s">
        <v>7880</v>
      </c>
      <c r="AA444" s="124" t="s">
        <v>8038</v>
      </c>
    </row>
    <row r="445" spans="1:27" x14ac:dyDescent="0.2">
      <c r="A445" s="124">
        <v>6915</v>
      </c>
      <c r="B445" s="124" t="s">
        <v>8328</v>
      </c>
      <c r="C445" s="185">
        <v>721694003</v>
      </c>
      <c r="D445" s="124" t="str">
        <f>VLOOKUP(A445,BASE.!$A$1:$T$878,4,FALSE)</f>
        <v>Corporación de Derecho Privado.</v>
      </c>
      <c r="E445" s="124" t="str">
        <f>VLOOKUP(A445,BASE.!$A$1:$T$878,5,FALSE)</f>
        <v xml:space="preserve">Decreto Supremo Nº 1472, de 03 de noviembre de 1992, del Ministerio de Justicia. </v>
      </c>
      <c r="F445" s="124" t="str">
        <f>VLOOKUP(A445,BASE.!$A$1:$T$878,6,FALSE)</f>
        <v>Certificado de Vigencia Folio Nº 500354067733, de 4 de noviembre de 2020, del Servicio de Registro Civil e Identificación.</v>
      </c>
      <c r="G445" s="124" t="str">
        <f>VLOOKUP(A445,BASE.!$A$1:$T$878,7,FALSE)</f>
        <v>Formación, promoción, cooperación y prestación de servicios para el desarrollo económico, social, cultural y espiritual de la comunidad, en el área de los derechos humanos del niño, entre otras.</v>
      </c>
      <c r="H445" s="124" t="str">
        <f>VLOOKUP(A445,BASE.!$A$1:$T$878,8,FALSE)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5" s="124" t="str">
        <f>VLOOKUP(A445,BASE.!$A$1:$T$878,9,FALSE)</f>
        <v>3 años en sus cargos.</v>
      </c>
      <c r="J445" s="124" t="str">
        <f>VLOOKUP(A445,BASE.!$A$1:$T$878,10,FALSE)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5" s="124" t="str">
        <f>VLOOKUP(A445,BASE.!$A$1:$T$878,11,FALSE)</f>
        <v xml:space="preserve">Patricio Marcelo Labra Guzmán, 
</v>
      </c>
      <c r="L445" s="124" t="str">
        <f>VLOOKUP(A445,BASE.!$A$1:$T$878,12,FALSE)</f>
        <v xml:space="preserve">Calle Orella N° 1015, comuna y ciudad de Valparaíso, Quinta Región  
</v>
      </c>
      <c r="M445" s="124" t="str">
        <f>VLOOKUP(A445,BASE.!$A$1:$T$878,13,FALSE)</f>
        <v>V</v>
      </c>
      <c r="N445" s="124" t="str">
        <f>VLOOKUP(A445,BASE.!$A$1:$T$878,14,FALSE)</f>
        <v>Valparaíso</v>
      </c>
      <c r="O445" s="124" t="str">
        <f>VLOOKUP(A445,BASE.!$A$1:$T$878,15,FALSE)</f>
        <v xml:space="preserve">32-2156923, 32-2156246
</v>
      </c>
      <c r="P445" s="124" t="str">
        <f>VLOOKUP(A445,BASE.!$A$1:$T$878,16,FALSE)</f>
        <v>serpaj@serpajchile.cl</v>
      </c>
      <c r="Q445" s="185">
        <f>VLOOKUP(A445,BASE.!$A$1:$T$878,17,FALSE)</f>
        <v>0</v>
      </c>
      <c r="R445" s="124">
        <f>VLOOKUP(A445,BASE.!$A$1:$T$878,18,FALSE)</f>
        <v>93401</v>
      </c>
      <c r="S445" s="124" t="str">
        <f>VLOOKUP(A445,BASE.!$A$1:$T$878,19,FALSE)</f>
        <v>Se acompaña certificado de antecedentes financieros, correspondiente al  año 2019, aprobados USUFI</v>
      </c>
      <c r="T445" s="182">
        <f>VLOOKUP(A445,BASE.!$A$1:$T$878,20,FALSE)</f>
        <v>37970</v>
      </c>
      <c r="U445" s="124">
        <v>6915</v>
      </c>
      <c r="V445" s="181">
        <v>38888779</v>
      </c>
      <c r="W445" s="181">
        <v>68936747</v>
      </c>
      <c r="X445" s="183">
        <v>44255</v>
      </c>
      <c r="Y445" s="166" t="s">
        <v>7879</v>
      </c>
      <c r="Z445" s="166" t="s">
        <v>7880</v>
      </c>
      <c r="AA445" s="124" t="s">
        <v>7902</v>
      </c>
    </row>
    <row r="446" spans="1:27" x14ac:dyDescent="0.2">
      <c r="A446" s="124">
        <v>6915</v>
      </c>
      <c r="B446" s="124" t="s">
        <v>8328</v>
      </c>
      <c r="C446" s="185">
        <v>721694003</v>
      </c>
      <c r="D446" s="124" t="str">
        <f>VLOOKUP(A446,BASE.!$A$1:$T$878,4,FALSE)</f>
        <v>Corporación de Derecho Privado.</v>
      </c>
      <c r="E446" s="124" t="str">
        <f>VLOOKUP(A446,BASE.!$A$1:$T$878,5,FALSE)</f>
        <v xml:space="preserve">Decreto Supremo Nº 1472, de 03 de noviembre de 1992, del Ministerio de Justicia. </v>
      </c>
      <c r="F446" s="124" t="str">
        <f>VLOOKUP(A446,BASE.!$A$1:$T$878,6,FALSE)</f>
        <v>Certificado de Vigencia Folio Nº 500354067733, de 4 de noviembre de 2020, del Servicio de Registro Civil e Identificación.</v>
      </c>
      <c r="G446" s="124" t="str">
        <f>VLOOKUP(A446,BASE.!$A$1:$T$878,7,FALSE)</f>
        <v>Formación, promoción, cooperación y prestación de servicios para el desarrollo económico, social, cultural y espiritual de la comunidad, en el área de los derechos humanos del niño, entre otras.</v>
      </c>
      <c r="H446" s="124" t="str">
        <f>VLOOKUP(A446,BASE.!$A$1:$T$878,8,FALSE)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6" s="124" t="str">
        <f>VLOOKUP(A446,BASE.!$A$1:$T$878,9,FALSE)</f>
        <v>3 años en sus cargos.</v>
      </c>
      <c r="J446" s="124" t="str">
        <f>VLOOKUP(A446,BASE.!$A$1:$T$878,10,FALSE)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6" s="124" t="str">
        <f>VLOOKUP(A446,BASE.!$A$1:$T$878,11,FALSE)</f>
        <v xml:space="preserve">Patricio Marcelo Labra Guzmán, 
</v>
      </c>
      <c r="L446" s="124" t="str">
        <f>VLOOKUP(A446,BASE.!$A$1:$T$878,12,FALSE)</f>
        <v xml:space="preserve">Calle Orella N° 1015, comuna y ciudad de Valparaíso, Quinta Región  
</v>
      </c>
      <c r="M446" s="124" t="str">
        <f>VLOOKUP(A446,BASE.!$A$1:$T$878,13,FALSE)</f>
        <v>V</v>
      </c>
      <c r="N446" s="124" t="str">
        <f>VLOOKUP(A446,BASE.!$A$1:$T$878,14,FALSE)</f>
        <v>Valparaíso</v>
      </c>
      <c r="O446" s="124" t="str">
        <f>VLOOKUP(A446,BASE.!$A$1:$T$878,15,FALSE)</f>
        <v xml:space="preserve">32-2156923, 32-2156246
</v>
      </c>
      <c r="P446" s="124" t="str">
        <f>VLOOKUP(A446,BASE.!$A$1:$T$878,16,FALSE)</f>
        <v>serpaj@serpajchile.cl</v>
      </c>
      <c r="Q446" s="185">
        <f>VLOOKUP(A446,BASE.!$A$1:$T$878,17,FALSE)</f>
        <v>0</v>
      </c>
      <c r="R446" s="124">
        <f>VLOOKUP(A446,BASE.!$A$1:$T$878,18,FALSE)</f>
        <v>93401</v>
      </c>
      <c r="S446" s="124" t="str">
        <f>VLOOKUP(A446,BASE.!$A$1:$T$878,19,FALSE)</f>
        <v>Se acompaña certificado de antecedentes financieros, correspondiente al  año 2019, aprobados USUFI</v>
      </c>
      <c r="T446" s="182">
        <f>VLOOKUP(A446,BASE.!$A$1:$T$878,20,FALSE)</f>
        <v>37970</v>
      </c>
      <c r="U446" s="124">
        <v>6915</v>
      </c>
      <c r="V446" s="181">
        <v>7292520</v>
      </c>
      <c r="W446" s="181">
        <v>13498920</v>
      </c>
      <c r="X446" s="183">
        <v>44255</v>
      </c>
      <c r="Y446" s="166" t="s">
        <v>7879</v>
      </c>
      <c r="Z446" s="166" t="s">
        <v>7880</v>
      </c>
      <c r="AA446" s="124" t="s">
        <v>7959</v>
      </c>
    </row>
    <row r="447" spans="1:27" x14ac:dyDescent="0.2">
      <c r="A447" s="124">
        <v>6915</v>
      </c>
      <c r="B447" s="124" t="s">
        <v>8328</v>
      </c>
      <c r="C447" s="185">
        <v>721694003</v>
      </c>
      <c r="D447" s="124" t="str">
        <f>VLOOKUP(A447,BASE.!$A$1:$T$878,4,FALSE)</f>
        <v>Corporación de Derecho Privado.</v>
      </c>
      <c r="E447" s="124" t="str">
        <f>VLOOKUP(A447,BASE.!$A$1:$T$878,5,FALSE)</f>
        <v xml:space="preserve">Decreto Supremo Nº 1472, de 03 de noviembre de 1992, del Ministerio de Justicia. </v>
      </c>
      <c r="F447" s="124" t="str">
        <f>VLOOKUP(A447,BASE.!$A$1:$T$878,6,FALSE)</f>
        <v>Certificado de Vigencia Folio Nº 500354067733, de 4 de noviembre de 2020, del Servicio de Registro Civil e Identificación.</v>
      </c>
      <c r="G447" s="124" t="str">
        <f>VLOOKUP(A447,BASE.!$A$1:$T$878,7,FALSE)</f>
        <v>Formación, promoción, cooperación y prestación de servicios para el desarrollo económico, social, cultural y espiritual de la comunidad, en el área de los derechos humanos del niño, entre otras.</v>
      </c>
      <c r="H447" s="124" t="str">
        <f>VLOOKUP(A447,BASE.!$A$1:$T$878,8,FALSE)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7" s="124" t="str">
        <f>VLOOKUP(A447,BASE.!$A$1:$T$878,9,FALSE)</f>
        <v>3 años en sus cargos.</v>
      </c>
      <c r="J447" s="124" t="str">
        <f>VLOOKUP(A447,BASE.!$A$1:$T$878,10,FALSE)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7" s="124" t="str">
        <f>VLOOKUP(A447,BASE.!$A$1:$T$878,11,FALSE)</f>
        <v xml:space="preserve">Patricio Marcelo Labra Guzmán, 
</v>
      </c>
      <c r="L447" s="124" t="str">
        <f>VLOOKUP(A447,BASE.!$A$1:$T$878,12,FALSE)</f>
        <v xml:space="preserve">Calle Orella N° 1015, comuna y ciudad de Valparaíso, Quinta Región  
</v>
      </c>
      <c r="M447" s="124" t="str">
        <f>VLOOKUP(A447,BASE.!$A$1:$T$878,13,FALSE)</f>
        <v>V</v>
      </c>
      <c r="N447" s="124" t="str">
        <f>VLOOKUP(A447,BASE.!$A$1:$T$878,14,FALSE)</f>
        <v>Valparaíso</v>
      </c>
      <c r="O447" s="124" t="str">
        <f>VLOOKUP(A447,BASE.!$A$1:$T$878,15,FALSE)</f>
        <v xml:space="preserve">32-2156923, 32-2156246
</v>
      </c>
      <c r="P447" s="124" t="str">
        <f>VLOOKUP(A447,BASE.!$A$1:$T$878,16,FALSE)</f>
        <v>serpaj@serpajchile.cl</v>
      </c>
      <c r="Q447" s="185">
        <f>VLOOKUP(A447,BASE.!$A$1:$T$878,17,FALSE)</f>
        <v>0</v>
      </c>
      <c r="R447" s="124">
        <f>VLOOKUP(A447,BASE.!$A$1:$T$878,18,FALSE)</f>
        <v>93401</v>
      </c>
      <c r="S447" s="124" t="str">
        <f>VLOOKUP(A447,BASE.!$A$1:$T$878,19,FALSE)</f>
        <v>Se acompaña certificado de antecedentes financieros, correspondiente al  año 2019, aprobados USUFI</v>
      </c>
      <c r="T447" s="182">
        <f>VLOOKUP(A447,BASE.!$A$1:$T$878,20,FALSE)</f>
        <v>37970</v>
      </c>
      <c r="U447" s="124">
        <v>6915</v>
      </c>
      <c r="V447" s="181">
        <v>6206400</v>
      </c>
      <c r="W447" s="181">
        <v>12412800</v>
      </c>
      <c r="X447" s="183">
        <v>44255</v>
      </c>
      <c r="Y447" s="166" t="s">
        <v>7879</v>
      </c>
      <c r="Z447" s="166" t="s">
        <v>7880</v>
      </c>
      <c r="AA447" s="124" t="s">
        <v>8039</v>
      </c>
    </row>
    <row r="448" spans="1:27" x14ac:dyDescent="0.2">
      <c r="A448" s="124">
        <v>6915</v>
      </c>
      <c r="B448" s="124" t="s">
        <v>8328</v>
      </c>
      <c r="C448" s="185">
        <v>721694003</v>
      </c>
      <c r="D448" s="124" t="str">
        <f>VLOOKUP(A448,BASE.!$A$1:$T$878,4,FALSE)</f>
        <v>Corporación de Derecho Privado.</v>
      </c>
      <c r="E448" s="124" t="str">
        <f>VLOOKUP(A448,BASE.!$A$1:$T$878,5,FALSE)</f>
        <v xml:space="preserve">Decreto Supremo Nº 1472, de 03 de noviembre de 1992, del Ministerio de Justicia. </v>
      </c>
      <c r="F448" s="124" t="str">
        <f>VLOOKUP(A448,BASE.!$A$1:$T$878,6,FALSE)</f>
        <v>Certificado de Vigencia Folio Nº 500354067733, de 4 de noviembre de 2020, del Servicio de Registro Civil e Identificación.</v>
      </c>
      <c r="G448" s="124" t="str">
        <f>VLOOKUP(A448,BASE.!$A$1:$T$878,7,FALSE)</f>
        <v>Formación, promoción, cooperación y prestación de servicios para el desarrollo económico, social, cultural y espiritual de la comunidad, en el área de los derechos humanos del niño, entre otras.</v>
      </c>
      <c r="H448" s="124" t="str">
        <f>VLOOKUP(A448,BASE.!$A$1:$T$878,8,FALSE)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8" s="124" t="str">
        <f>VLOOKUP(A448,BASE.!$A$1:$T$878,9,FALSE)</f>
        <v>3 años en sus cargos.</v>
      </c>
      <c r="J448" s="124" t="str">
        <f>VLOOKUP(A448,BASE.!$A$1:$T$878,10,FALSE)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8" s="124" t="str">
        <f>VLOOKUP(A448,BASE.!$A$1:$T$878,11,FALSE)</f>
        <v xml:space="preserve">Patricio Marcelo Labra Guzmán, 
</v>
      </c>
      <c r="L448" s="124" t="str">
        <f>VLOOKUP(A448,BASE.!$A$1:$T$878,12,FALSE)</f>
        <v xml:space="preserve">Calle Orella N° 1015, comuna y ciudad de Valparaíso, Quinta Región  
</v>
      </c>
      <c r="M448" s="124" t="str">
        <f>VLOOKUP(A448,BASE.!$A$1:$T$878,13,FALSE)</f>
        <v>V</v>
      </c>
      <c r="N448" s="124" t="str">
        <f>VLOOKUP(A448,BASE.!$A$1:$T$878,14,FALSE)</f>
        <v>Valparaíso</v>
      </c>
      <c r="O448" s="124" t="str">
        <f>VLOOKUP(A448,BASE.!$A$1:$T$878,15,FALSE)</f>
        <v xml:space="preserve">32-2156923, 32-2156246
</v>
      </c>
      <c r="P448" s="124" t="str">
        <f>VLOOKUP(A448,BASE.!$A$1:$T$878,16,FALSE)</f>
        <v>serpaj@serpajchile.cl</v>
      </c>
      <c r="Q448" s="185">
        <f>VLOOKUP(A448,BASE.!$A$1:$T$878,17,FALSE)</f>
        <v>0</v>
      </c>
      <c r="R448" s="124">
        <f>VLOOKUP(A448,BASE.!$A$1:$T$878,18,FALSE)</f>
        <v>93401</v>
      </c>
      <c r="S448" s="124" t="str">
        <f>VLOOKUP(A448,BASE.!$A$1:$T$878,19,FALSE)</f>
        <v>Se acompaña certificado de antecedentes financieros, correspondiente al  año 2019, aprobados USUFI</v>
      </c>
      <c r="T448" s="182">
        <f>VLOOKUP(A448,BASE.!$A$1:$T$878,20,FALSE)</f>
        <v>37970</v>
      </c>
      <c r="U448" s="124">
        <v>6915</v>
      </c>
      <c r="V448" s="181">
        <v>9138924</v>
      </c>
      <c r="W448" s="181">
        <v>18277848</v>
      </c>
      <c r="X448" s="183">
        <v>44255</v>
      </c>
      <c r="Y448" s="166" t="s">
        <v>7879</v>
      </c>
      <c r="Z448" s="166" t="s">
        <v>7880</v>
      </c>
      <c r="AA448" s="124" t="s">
        <v>7892</v>
      </c>
    </row>
    <row r="449" spans="1:27" x14ac:dyDescent="0.2">
      <c r="A449" s="124">
        <v>6915</v>
      </c>
      <c r="B449" s="124" t="s">
        <v>8328</v>
      </c>
      <c r="C449" s="185">
        <v>721694003</v>
      </c>
      <c r="D449" s="124" t="str">
        <f>VLOOKUP(A449,BASE.!$A$1:$T$878,4,FALSE)</f>
        <v>Corporación de Derecho Privado.</v>
      </c>
      <c r="E449" s="124" t="str">
        <f>VLOOKUP(A449,BASE.!$A$1:$T$878,5,FALSE)</f>
        <v xml:space="preserve">Decreto Supremo Nº 1472, de 03 de noviembre de 1992, del Ministerio de Justicia. </v>
      </c>
      <c r="F449" s="124" t="str">
        <f>VLOOKUP(A449,BASE.!$A$1:$T$878,6,FALSE)</f>
        <v>Certificado de Vigencia Folio Nº 500354067733, de 4 de noviembre de 2020, del Servicio de Registro Civil e Identificación.</v>
      </c>
      <c r="G449" s="124" t="str">
        <f>VLOOKUP(A449,BASE.!$A$1:$T$878,7,FALSE)</f>
        <v>Formación, promoción, cooperación y prestación de servicios para el desarrollo económico, social, cultural y espiritual de la comunidad, en el área de los derechos humanos del niño, entre otras.</v>
      </c>
      <c r="H449" s="124" t="str">
        <f>VLOOKUP(A449,BASE.!$A$1:$T$878,8,FALSE)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9" s="124" t="str">
        <f>VLOOKUP(A449,BASE.!$A$1:$T$878,9,FALSE)</f>
        <v>3 años en sus cargos.</v>
      </c>
      <c r="J449" s="124" t="str">
        <f>VLOOKUP(A449,BASE.!$A$1:$T$878,10,FALSE)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9" s="124" t="str">
        <f>VLOOKUP(A449,BASE.!$A$1:$T$878,11,FALSE)</f>
        <v xml:space="preserve">Patricio Marcelo Labra Guzmán, 
</v>
      </c>
      <c r="L449" s="124" t="str">
        <f>VLOOKUP(A449,BASE.!$A$1:$T$878,12,FALSE)</f>
        <v xml:space="preserve">Calle Orella N° 1015, comuna y ciudad de Valparaíso, Quinta Región  
</v>
      </c>
      <c r="M449" s="124" t="str">
        <f>VLOOKUP(A449,BASE.!$A$1:$T$878,13,FALSE)</f>
        <v>V</v>
      </c>
      <c r="N449" s="124" t="str">
        <f>VLOOKUP(A449,BASE.!$A$1:$T$878,14,FALSE)</f>
        <v>Valparaíso</v>
      </c>
      <c r="O449" s="124" t="str">
        <f>VLOOKUP(A449,BASE.!$A$1:$T$878,15,FALSE)</f>
        <v xml:space="preserve">32-2156923, 32-2156246
</v>
      </c>
      <c r="P449" s="124" t="str">
        <f>VLOOKUP(A449,BASE.!$A$1:$T$878,16,FALSE)</f>
        <v>serpaj@serpajchile.cl</v>
      </c>
      <c r="Q449" s="185">
        <f>VLOOKUP(A449,BASE.!$A$1:$T$878,17,FALSE)</f>
        <v>0</v>
      </c>
      <c r="R449" s="124">
        <f>VLOOKUP(A449,BASE.!$A$1:$T$878,18,FALSE)</f>
        <v>93401</v>
      </c>
      <c r="S449" s="124" t="str">
        <f>VLOOKUP(A449,BASE.!$A$1:$T$878,19,FALSE)</f>
        <v>Se acompaña certificado de antecedentes financieros, correspondiente al  año 2019, aprobados USUFI</v>
      </c>
      <c r="T449" s="182">
        <f>VLOOKUP(A449,BASE.!$A$1:$T$878,20,FALSE)</f>
        <v>37970</v>
      </c>
      <c r="U449" s="124">
        <v>6915</v>
      </c>
      <c r="V449" s="181">
        <v>13843030</v>
      </c>
      <c r="W449" s="181">
        <v>28940098</v>
      </c>
      <c r="X449" s="183">
        <v>44255</v>
      </c>
      <c r="Y449" s="166" t="s">
        <v>7879</v>
      </c>
      <c r="Z449" s="166" t="s">
        <v>7880</v>
      </c>
      <c r="AA449" s="124" t="s">
        <v>7914</v>
      </c>
    </row>
    <row r="450" spans="1:27" x14ac:dyDescent="0.2">
      <c r="A450" s="124">
        <v>6915</v>
      </c>
      <c r="B450" s="124" t="s">
        <v>8328</v>
      </c>
      <c r="C450" s="185">
        <v>721694003</v>
      </c>
      <c r="D450" s="124" t="str">
        <f>VLOOKUP(A450,BASE.!$A$1:$T$878,4,FALSE)</f>
        <v>Corporación de Derecho Privado.</v>
      </c>
      <c r="E450" s="124" t="str">
        <f>VLOOKUP(A450,BASE.!$A$1:$T$878,5,FALSE)</f>
        <v xml:space="preserve">Decreto Supremo Nº 1472, de 03 de noviembre de 1992, del Ministerio de Justicia. </v>
      </c>
      <c r="F450" s="124" t="str">
        <f>VLOOKUP(A450,BASE.!$A$1:$T$878,6,FALSE)</f>
        <v>Certificado de Vigencia Folio Nº 500354067733, de 4 de noviembre de 2020, del Servicio de Registro Civil e Identificación.</v>
      </c>
      <c r="G450" s="124" t="str">
        <f>VLOOKUP(A450,BASE.!$A$1:$T$878,7,FALSE)</f>
        <v>Formación, promoción, cooperación y prestación de servicios para el desarrollo económico, social, cultural y espiritual de la comunidad, en el área de los derechos humanos del niño, entre otras.</v>
      </c>
      <c r="H450" s="124" t="str">
        <f>VLOOKUP(A450,BASE.!$A$1:$T$878,8,FALSE)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0" s="124" t="str">
        <f>VLOOKUP(A450,BASE.!$A$1:$T$878,9,FALSE)</f>
        <v>3 años en sus cargos.</v>
      </c>
      <c r="J450" s="124" t="str">
        <f>VLOOKUP(A450,BASE.!$A$1:$T$878,10,FALSE)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0" s="124" t="str">
        <f>VLOOKUP(A450,BASE.!$A$1:$T$878,11,FALSE)</f>
        <v xml:space="preserve">Patricio Marcelo Labra Guzmán, 
</v>
      </c>
      <c r="L450" s="124" t="str">
        <f>VLOOKUP(A450,BASE.!$A$1:$T$878,12,FALSE)</f>
        <v xml:space="preserve">Calle Orella N° 1015, comuna y ciudad de Valparaíso, Quinta Región  
</v>
      </c>
      <c r="M450" s="124" t="str">
        <f>VLOOKUP(A450,BASE.!$A$1:$T$878,13,FALSE)</f>
        <v>V</v>
      </c>
      <c r="N450" s="124" t="str">
        <f>VLOOKUP(A450,BASE.!$A$1:$T$878,14,FALSE)</f>
        <v>Valparaíso</v>
      </c>
      <c r="O450" s="124" t="str">
        <f>VLOOKUP(A450,BASE.!$A$1:$T$878,15,FALSE)</f>
        <v xml:space="preserve">32-2156923, 32-2156246
</v>
      </c>
      <c r="P450" s="124" t="str">
        <f>VLOOKUP(A450,BASE.!$A$1:$T$878,16,FALSE)</f>
        <v>serpaj@serpajchile.cl</v>
      </c>
      <c r="Q450" s="185">
        <f>VLOOKUP(A450,BASE.!$A$1:$T$878,17,FALSE)</f>
        <v>0</v>
      </c>
      <c r="R450" s="124">
        <f>VLOOKUP(A450,BASE.!$A$1:$T$878,18,FALSE)</f>
        <v>93401</v>
      </c>
      <c r="S450" s="124" t="str">
        <f>VLOOKUP(A450,BASE.!$A$1:$T$878,19,FALSE)</f>
        <v>Se acompaña certificado de antecedentes financieros, correspondiente al  año 2019, aprobados USUFI</v>
      </c>
      <c r="T450" s="182">
        <f>VLOOKUP(A450,BASE.!$A$1:$T$878,20,FALSE)</f>
        <v>37970</v>
      </c>
      <c r="U450" s="124">
        <v>6915</v>
      </c>
      <c r="V450" s="181">
        <v>9681984</v>
      </c>
      <c r="W450" s="181">
        <v>19727042</v>
      </c>
      <c r="X450" s="183">
        <v>44255</v>
      </c>
      <c r="Y450" s="166" t="s">
        <v>7879</v>
      </c>
      <c r="Z450" s="166" t="s">
        <v>7880</v>
      </c>
      <c r="AA450" s="124" t="s">
        <v>8040</v>
      </c>
    </row>
    <row r="451" spans="1:27" x14ac:dyDescent="0.2">
      <c r="A451" s="124">
        <v>6915</v>
      </c>
      <c r="B451" s="124" t="s">
        <v>8328</v>
      </c>
      <c r="C451" s="185">
        <v>721694003</v>
      </c>
      <c r="D451" s="124" t="str">
        <f>VLOOKUP(A451,BASE.!$A$1:$T$878,4,FALSE)</f>
        <v>Corporación de Derecho Privado.</v>
      </c>
      <c r="E451" s="124" t="str">
        <f>VLOOKUP(A451,BASE.!$A$1:$T$878,5,FALSE)</f>
        <v xml:space="preserve">Decreto Supremo Nº 1472, de 03 de noviembre de 1992, del Ministerio de Justicia. </v>
      </c>
      <c r="F451" s="124" t="str">
        <f>VLOOKUP(A451,BASE.!$A$1:$T$878,6,FALSE)</f>
        <v>Certificado de Vigencia Folio Nº 500354067733, de 4 de noviembre de 2020, del Servicio de Registro Civil e Identificación.</v>
      </c>
      <c r="G451" s="124" t="str">
        <f>VLOOKUP(A451,BASE.!$A$1:$T$878,7,FALSE)</f>
        <v>Formación, promoción, cooperación y prestación de servicios para el desarrollo económico, social, cultural y espiritual de la comunidad, en el área de los derechos humanos del niño, entre otras.</v>
      </c>
      <c r="H451" s="124" t="str">
        <f>VLOOKUP(A451,BASE.!$A$1:$T$878,8,FALSE)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1" s="124" t="str">
        <f>VLOOKUP(A451,BASE.!$A$1:$T$878,9,FALSE)</f>
        <v>3 años en sus cargos.</v>
      </c>
      <c r="J451" s="124" t="str">
        <f>VLOOKUP(A451,BASE.!$A$1:$T$878,10,FALSE)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1" s="124" t="str">
        <f>VLOOKUP(A451,BASE.!$A$1:$T$878,11,FALSE)</f>
        <v xml:space="preserve">Patricio Marcelo Labra Guzmán, 
</v>
      </c>
      <c r="L451" s="124" t="str">
        <f>VLOOKUP(A451,BASE.!$A$1:$T$878,12,FALSE)</f>
        <v xml:space="preserve">Calle Orella N° 1015, comuna y ciudad de Valparaíso, Quinta Región  
</v>
      </c>
      <c r="M451" s="124" t="str">
        <f>VLOOKUP(A451,BASE.!$A$1:$T$878,13,FALSE)</f>
        <v>V</v>
      </c>
      <c r="N451" s="124" t="str">
        <f>VLOOKUP(A451,BASE.!$A$1:$T$878,14,FALSE)</f>
        <v>Valparaíso</v>
      </c>
      <c r="O451" s="124" t="str">
        <f>VLOOKUP(A451,BASE.!$A$1:$T$878,15,FALSE)</f>
        <v xml:space="preserve">32-2156923, 32-2156246
</v>
      </c>
      <c r="P451" s="124" t="str">
        <f>VLOOKUP(A451,BASE.!$A$1:$T$878,16,FALSE)</f>
        <v>serpaj@serpajchile.cl</v>
      </c>
      <c r="Q451" s="185">
        <f>VLOOKUP(A451,BASE.!$A$1:$T$878,17,FALSE)</f>
        <v>0</v>
      </c>
      <c r="R451" s="124">
        <f>VLOOKUP(A451,BASE.!$A$1:$T$878,18,FALSE)</f>
        <v>93401</v>
      </c>
      <c r="S451" s="124" t="str">
        <f>VLOOKUP(A451,BASE.!$A$1:$T$878,19,FALSE)</f>
        <v>Se acompaña certificado de antecedentes financieros, correspondiente al  año 2019, aprobados USUFI</v>
      </c>
      <c r="T451" s="182">
        <f>VLOOKUP(A451,BASE.!$A$1:$T$878,20,FALSE)</f>
        <v>37970</v>
      </c>
      <c r="U451" s="124">
        <v>6915</v>
      </c>
      <c r="V451" s="181">
        <v>0</v>
      </c>
      <c r="W451" s="181">
        <v>0</v>
      </c>
      <c r="X451" s="183">
        <v>44255</v>
      </c>
      <c r="Y451" s="166" t="s">
        <v>7879</v>
      </c>
      <c r="Z451" s="166" t="s">
        <v>7880</v>
      </c>
      <c r="AA451" s="124" t="s">
        <v>7976</v>
      </c>
    </row>
    <row r="452" spans="1:27" x14ac:dyDescent="0.2">
      <c r="A452" s="124">
        <v>6915</v>
      </c>
      <c r="B452" s="124" t="s">
        <v>8328</v>
      </c>
      <c r="C452" s="185">
        <v>721694003</v>
      </c>
      <c r="D452" s="124" t="str">
        <f>VLOOKUP(A452,BASE.!$A$1:$T$878,4,FALSE)</f>
        <v>Corporación de Derecho Privado.</v>
      </c>
      <c r="E452" s="124" t="str">
        <f>VLOOKUP(A452,BASE.!$A$1:$T$878,5,FALSE)</f>
        <v xml:space="preserve">Decreto Supremo Nº 1472, de 03 de noviembre de 1992, del Ministerio de Justicia. </v>
      </c>
      <c r="F452" s="124" t="str">
        <f>VLOOKUP(A452,BASE.!$A$1:$T$878,6,FALSE)</f>
        <v>Certificado de Vigencia Folio Nº 500354067733, de 4 de noviembre de 2020, del Servicio de Registro Civil e Identificación.</v>
      </c>
      <c r="G452" s="124" t="str">
        <f>VLOOKUP(A452,BASE.!$A$1:$T$878,7,FALSE)</f>
        <v>Formación, promoción, cooperación y prestación de servicios para el desarrollo económico, social, cultural y espiritual de la comunidad, en el área de los derechos humanos del niño, entre otras.</v>
      </c>
      <c r="H452" s="124" t="str">
        <f>VLOOKUP(A452,BASE.!$A$1:$T$878,8,FALSE)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2" s="124" t="str">
        <f>VLOOKUP(A452,BASE.!$A$1:$T$878,9,FALSE)</f>
        <v>3 años en sus cargos.</v>
      </c>
      <c r="J452" s="124" t="str">
        <f>VLOOKUP(A452,BASE.!$A$1:$T$878,10,FALSE)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2" s="124" t="str">
        <f>VLOOKUP(A452,BASE.!$A$1:$T$878,11,FALSE)</f>
        <v xml:space="preserve">Patricio Marcelo Labra Guzmán, 
</v>
      </c>
      <c r="L452" s="124" t="str">
        <f>VLOOKUP(A452,BASE.!$A$1:$T$878,12,FALSE)</f>
        <v xml:space="preserve">Calle Orella N° 1015, comuna y ciudad de Valparaíso, Quinta Región  
</v>
      </c>
      <c r="M452" s="124" t="str">
        <f>VLOOKUP(A452,BASE.!$A$1:$T$878,13,FALSE)</f>
        <v>V</v>
      </c>
      <c r="N452" s="124" t="str">
        <f>VLOOKUP(A452,BASE.!$A$1:$T$878,14,FALSE)</f>
        <v>Valparaíso</v>
      </c>
      <c r="O452" s="124" t="str">
        <f>VLOOKUP(A452,BASE.!$A$1:$T$878,15,FALSE)</f>
        <v xml:space="preserve">32-2156923, 32-2156246
</v>
      </c>
      <c r="P452" s="124" t="str">
        <f>VLOOKUP(A452,BASE.!$A$1:$T$878,16,FALSE)</f>
        <v>serpaj@serpajchile.cl</v>
      </c>
      <c r="Q452" s="185">
        <f>VLOOKUP(A452,BASE.!$A$1:$T$878,17,FALSE)</f>
        <v>0</v>
      </c>
      <c r="R452" s="124">
        <f>VLOOKUP(A452,BASE.!$A$1:$T$878,18,FALSE)</f>
        <v>93401</v>
      </c>
      <c r="S452" s="124" t="str">
        <f>VLOOKUP(A452,BASE.!$A$1:$T$878,19,FALSE)</f>
        <v>Se acompaña certificado de antecedentes financieros, correspondiente al  año 2019, aprobados USUFI</v>
      </c>
      <c r="T452" s="182">
        <f>VLOOKUP(A452,BASE.!$A$1:$T$878,20,FALSE)</f>
        <v>37970</v>
      </c>
      <c r="U452" s="124">
        <v>6915</v>
      </c>
      <c r="V452" s="181">
        <v>20658871</v>
      </c>
      <c r="W452" s="181">
        <v>43382349</v>
      </c>
      <c r="X452" s="183">
        <v>44255</v>
      </c>
      <c r="Y452" s="166" t="s">
        <v>7879</v>
      </c>
      <c r="Z452" s="166" t="s">
        <v>7880</v>
      </c>
      <c r="AA452" s="124" t="s">
        <v>187</v>
      </c>
    </row>
    <row r="453" spans="1:27" x14ac:dyDescent="0.2">
      <c r="A453" s="124">
        <v>6915</v>
      </c>
      <c r="B453" s="124" t="s">
        <v>8328</v>
      </c>
      <c r="C453" s="185">
        <v>721694003</v>
      </c>
      <c r="D453" s="124" t="str">
        <f>VLOOKUP(A453,BASE.!$A$1:$T$878,4,FALSE)</f>
        <v>Corporación de Derecho Privado.</v>
      </c>
      <c r="E453" s="124" t="str">
        <f>VLOOKUP(A453,BASE.!$A$1:$T$878,5,FALSE)</f>
        <v xml:space="preserve">Decreto Supremo Nº 1472, de 03 de noviembre de 1992, del Ministerio de Justicia. </v>
      </c>
      <c r="F453" s="124" t="str">
        <f>VLOOKUP(A453,BASE.!$A$1:$T$878,6,FALSE)</f>
        <v>Certificado de Vigencia Folio Nº 500354067733, de 4 de noviembre de 2020, del Servicio de Registro Civil e Identificación.</v>
      </c>
      <c r="G453" s="124" t="str">
        <f>VLOOKUP(A453,BASE.!$A$1:$T$878,7,FALSE)</f>
        <v>Formación, promoción, cooperación y prestación de servicios para el desarrollo económico, social, cultural y espiritual de la comunidad, en el área de los derechos humanos del niño, entre otras.</v>
      </c>
      <c r="H453" s="124" t="str">
        <f>VLOOKUP(A453,BASE.!$A$1:$T$878,8,FALSE)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3" s="124" t="str">
        <f>VLOOKUP(A453,BASE.!$A$1:$T$878,9,FALSE)</f>
        <v>3 años en sus cargos.</v>
      </c>
      <c r="J453" s="124" t="str">
        <f>VLOOKUP(A453,BASE.!$A$1:$T$878,10,FALSE)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3" s="124" t="str">
        <f>VLOOKUP(A453,BASE.!$A$1:$T$878,11,FALSE)</f>
        <v xml:space="preserve">Patricio Marcelo Labra Guzmán, 
</v>
      </c>
      <c r="L453" s="124" t="str">
        <f>VLOOKUP(A453,BASE.!$A$1:$T$878,12,FALSE)</f>
        <v xml:space="preserve">Calle Orella N° 1015, comuna y ciudad de Valparaíso, Quinta Región  
</v>
      </c>
      <c r="M453" s="124" t="str">
        <f>VLOOKUP(A453,BASE.!$A$1:$T$878,13,FALSE)</f>
        <v>V</v>
      </c>
      <c r="N453" s="124" t="str">
        <f>VLOOKUP(A453,BASE.!$A$1:$T$878,14,FALSE)</f>
        <v>Valparaíso</v>
      </c>
      <c r="O453" s="124" t="str">
        <f>VLOOKUP(A453,BASE.!$A$1:$T$878,15,FALSE)</f>
        <v xml:space="preserve">32-2156923, 32-2156246
</v>
      </c>
      <c r="P453" s="124" t="str">
        <f>VLOOKUP(A453,BASE.!$A$1:$T$878,16,FALSE)</f>
        <v>serpaj@serpajchile.cl</v>
      </c>
      <c r="Q453" s="185">
        <f>VLOOKUP(A453,BASE.!$A$1:$T$878,17,FALSE)</f>
        <v>0</v>
      </c>
      <c r="R453" s="124">
        <f>VLOOKUP(A453,BASE.!$A$1:$T$878,18,FALSE)</f>
        <v>93401</v>
      </c>
      <c r="S453" s="124" t="str">
        <f>VLOOKUP(A453,BASE.!$A$1:$T$878,19,FALSE)</f>
        <v>Se acompaña certificado de antecedentes financieros, correspondiente al  año 2019, aprobados USUFI</v>
      </c>
      <c r="T453" s="182">
        <f>VLOOKUP(A453,BASE.!$A$1:$T$878,20,FALSE)</f>
        <v>37970</v>
      </c>
      <c r="U453" s="124">
        <v>6915</v>
      </c>
      <c r="V453" s="181">
        <v>26661483</v>
      </c>
      <c r="W453" s="181">
        <v>72411328</v>
      </c>
      <c r="X453" s="183">
        <v>44255</v>
      </c>
      <c r="Y453" s="166" t="s">
        <v>7879</v>
      </c>
      <c r="Z453" s="166" t="s">
        <v>7880</v>
      </c>
      <c r="AA453" s="124" t="s">
        <v>7917</v>
      </c>
    </row>
    <row r="454" spans="1:27" x14ac:dyDescent="0.2">
      <c r="A454" s="124">
        <v>6915</v>
      </c>
      <c r="B454" s="124" t="s">
        <v>8328</v>
      </c>
      <c r="C454" s="185">
        <v>721694003</v>
      </c>
      <c r="D454" s="124" t="str">
        <f>VLOOKUP(A454,BASE.!$A$1:$T$878,4,FALSE)</f>
        <v>Corporación de Derecho Privado.</v>
      </c>
      <c r="E454" s="124" t="str">
        <f>VLOOKUP(A454,BASE.!$A$1:$T$878,5,FALSE)</f>
        <v xml:space="preserve">Decreto Supremo Nº 1472, de 03 de noviembre de 1992, del Ministerio de Justicia. </v>
      </c>
      <c r="F454" s="124" t="str">
        <f>VLOOKUP(A454,BASE.!$A$1:$T$878,6,FALSE)</f>
        <v>Certificado de Vigencia Folio Nº 500354067733, de 4 de noviembre de 2020, del Servicio de Registro Civil e Identificación.</v>
      </c>
      <c r="G454" s="124" t="str">
        <f>VLOOKUP(A454,BASE.!$A$1:$T$878,7,FALSE)</f>
        <v>Formación, promoción, cooperación y prestación de servicios para el desarrollo económico, social, cultural y espiritual de la comunidad, en el área de los derechos humanos del niño, entre otras.</v>
      </c>
      <c r="H454" s="124" t="str">
        <f>VLOOKUP(A454,BASE.!$A$1:$T$878,8,FALSE)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4" s="124" t="str">
        <f>VLOOKUP(A454,BASE.!$A$1:$T$878,9,FALSE)</f>
        <v>3 años en sus cargos.</v>
      </c>
      <c r="J454" s="124" t="str">
        <f>VLOOKUP(A454,BASE.!$A$1:$T$878,10,FALSE)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4" s="124" t="str">
        <f>VLOOKUP(A454,BASE.!$A$1:$T$878,11,FALSE)</f>
        <v xml:space="preserve">Patricio Marcelo Labra Guzmán, 
</v>
      </c>
      <c r="L454" s="124" t="str">
        <f>VLOOKUP(A454,BASE.!$A$1:$T$878,12,FALSE)</f>
        <v xml:space="preserve">Calle Orella N° 1015, comuna y ciudad de Valparaíso, Quinta Región  
</v>
      </c>
      <c r="M454" s="124" t="str">
        <f>VLOOKUP(A454,BASE.!$A$1:$T$878,13,FALSE)</f>
        <v>V</v>
      </c>
      <c r="N454" s="124" t="str">
        <f>VLOOKUP(A454,BASE.!$A$1:$T$878,14,FALSE)</f>
        <v>Valparaíso</v>
      </c>
      <c r="O454" s="124" t="str">
        <f>VLOOKUP(A454,BASE.!$A$1:$T$878,15,FALSE)</f>
        <v xml:space="preserve">32-2156923, 32-2156246
</v>
      </c>
      <c r="P454" s="124" t="str">
        <f>VLOOKUP(A454,BASE.!$A$1:$T$878,16,FALSE)</f>
        <v>serpaj@serpajchile.cl</v>
      </c>
      <c r="Q454" s="185">
        <f>VLOOKUP(A454,BASE.!$A$1:$T$878,17,FALSE)</f>
        <v>0</v>
      </c>
      <c r="R454" s="124">
        <f>VLOOKUP(A454,BASE.!$A$1:$T$878,18,FALSE)</f>
        <v>93401</v>
      </c>
      <c r="S454" s="124" t="str">
        <f>VLOOKUP(A454,BASE.!$A$1:$T$878,19,FALSE)</f>
        <v>Se acompaña certificado de antecedentes financieros, correspondiente al  año 2019, aprobados USUFI</v>
      </c>
      <c r="T454" s="182">
        <f>VLOOKUP(A454,BASE.!$A$1:$T$878,20,FALSE)</f>
        <v>37970</v>
      </c>
      <c r="U454" s="124">
        <v>6915</v>
      </c>
      <c r="V454" s="181">
        <v>7856268</v>
      </c>
      <c r="W454" s="181">
        <v>15552204</v>
      </c>
      <c r="X454" s="183">
        <v>44255</v>
      </c>
      <c r="Y454" s="166" t="s">
        <v>7879</v>
      </c>
      <c r="Z454" s="166" t="s">
        <v>7880</v>
      </c>
      <c r="AA454" s="124" t="s">
        <v>7994</v>
      </c>
    </row>
    <row r="455" spans="1:27" x14ac:dyDescent="0.2">
      <c r="A455" s="124">
        <v>6915</v>
      </c>
      <c r="B455" s="124" t="s">
        <v>8328</v>
      </c>
      <c r="C455" s="185">
        <v>721694003</v>
      </c>
      <c r="D455" s="124" t="str">
        <f>VLOOKUP(A455,BASE.!$A$1:$T$878,4,FALSE)</f>
        <v>Corporación de Derecho Privado.</v>
      </c>
      <c r="E455" s="124" t="str">
        <f>VLOOKUP(A455,BASE.!$A$1:$T$878,5,FALSE)</f>
        <v xml:space="preserve">Decreto Supremo Nº 1472, de 03 de noviembre de 1992, del Ministerio de Justicia. </v>
      </c>
      <c r="F455" s="124" t="str">
        <f>VLOOKUP(A455,BASE.!$A$1:$T$878,6,FALSE)</f>
        <v>Certificado de Vigencia Folio Nº 500354067733, de 4 de noviembre de 2020, del Servicio de Registro Civil e Identificación.</v>
      </c>
      <c r="G455" s="124" t="str">
        <f>VLOOKUP(A455,BASE.!$A$1:$T$878,7,FALSE)</f>
        <v>Formación, promoción, cooperación y prestación de servicios para el desarrollo económico, social, cultural y espiritual de la comunidad, en el área de los derechos humanos del niño, entre otras.</v>
      </c>
      <c r="H455" s="124" t="str">
        <f>VLOOKUP(A455,BASE.!$A$1:$T$878,8,FALSE)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5" s="124" t="str">
        <f>VLOOKUP(A455,BASE.!$A$1:$T$878,9,FALSE)</f>
        <v>3 años en sus cargos.</v>
      </c>
      <c r="J455" s="124" t="str">
        <f>VLOOKUP(A455,BASE.!$A$1:$T$878,10,FALSE)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5" s="124" t="str">
        <f>VLOOKUP(A455,BASE.!$A$1:$T$878,11,FALSE)</f>
        <v xml:space="preserve">Patricio Marcelo Labra Guzmán, 
</v>
      </c>
      <c r="L455" s="124" t="str">
        <f>VLOOKUP(A455,BASE.!$A$1:$T$878,12,FALSE)</f>
        <v xml:space="preserve">Calle Orella N° 1015, comuna y ciudad de Valparaíso, Quinta Región  
</v>
      </c>
      <c r="M455" s="124" t="str">
        <f>VLOOKUP(A455,BASE.!$A$1:$T$878,13,FALSE)</f>
        <v>V</v>
      </c>
      <c r="N455" s="124" t="str">
        <f>VLOOKUP(A455,BASE.!$A$1:$T$878,14,FALSE)</f>
        <v>Valparaíso</v>
      </c>
      <c r="O455" s="124" t="str">
        <f>VLOOKUP(A455,BASE.!$A$1:$T$878,15,FALSE)</f>
        <v xml:space="preserve">32-2156923, 32-2156246
</v>
      </c>
      <c r="P455" s="124" t="str">
        <f>VLOOKUP(A455,BASE.!$A$1:$T$878,16,FALSE)</f>
        <v>serpaj@serpajchile.cl</v>
      </c>
      <c r="Q455" s="185">
        <f>VLOOKUP(A455,BASE.!$A$1:$T$878,17,FALSE)</f>
        <v>0</v>
      </c>
      <c r="R455" s="124">
        <f>VLOOKUP(A455,BASE.!$A$1:$T$878,18,FALSE)</f>
        <v>93401</v>
      </c>
      <c r="S455" s="124" t="str">
        <f>VLOOKUP(A455,BASE.!$A$1:$T$878,19,FALSE)</f>
        <v>Se acompaña certificado de antecedentes financieros, correspondiente al  año 2019, aprobados USUFI</v>
      </c>
      <c r="T455" s="182">
        <f>VLOOKUP(A455,BASE.!$A$1:$T$878,20,FALSE)</f>
        <v>37970</v>
      </c>
      <c r="U455" s="124">
        <v>6915</v>
      </c>
      <c r="V455" s="181">
        <v>9138924</v>
      </c>
      <c r="W455" s="181">
        <v>18826183</v>
      </c>
      <c r="X455" s="183">
        <v>44255</v>
      </c>
      <c r="Y455" s="166" t="s">
        <v>7879</v>
      </c>
      <c r="Z455" s="166" t="s">
        <v>7880</v>
      </c>
      <c r="AA455" s="124" t="s">
        <v>8041</v>
      </c>
    </row>
    <row r="456" spans="1:27" x14ac:dyDescent="0.2">
      <c r="A456" s="124">
        <v>6915</v>
      </c>
      <c r="B456" s="124" t="s">
        <v>8328</v>
      </c>
      <c r="C456" s="185">
        <v>721694003</v>
      </c>
      <c r="D456" s="124" t="str">
        <f>VLOOKUP(A456,BASE.!$A$1:$T$878,4,FALSE)</f>
        <v>Corporación de Derecho Privado.</v>
      </c>
      <c r="E456" s="124" t="str">
        <f>VLOOKUP(A456,BASE.!$A$1:$T$878,5,FALSE)</f>
        <v xml:space="preserve">Decreto Supremo Nº 1472, de 03 de noviembre de 1992, del Ministerio de Justicia. </v>
      </c>
      <c r="F456" s="124" t="str">
        <f>VLOOKUP(A456,BASE.!$A$1:$T$878,6,FALSE)</f>
        <v>Certificado de Vigencia Folio Nº 500354067733, de 4 de noviembre de 2020, del Servicio de Registro Civil e Identificación.</v>
      </c>
      <c r="G456" s="124" t="str">
        <f>VLOOKUP(A456,BASE.!$A$1:$T$878,7,FALSE)</f>
        <v>Formación, promoción, cooperación y prestación de servicios para el desarrollo económico, social, cultural y espiritual de la comunidad, en el área de los derechos humanos del niño, entre otras.</v>
      </c>
      <c r="H456" s="124" t="str">
        <f>VLOOKUP(A456,BASE.!$A$1:$T$878,8,FALSE)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6" s="124" t="str">
        <f>VLOOKUP(A456,BASE.!$A$1:$T$878,9,FALSE)</f>
        <v>3 años en sus cargos.</v>
      </c>
      <c r="J456" s="124" t="str">
        <f>VLOOKUP(A456,BASE.!$A$1:$T$878,10,FALSE)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6" s="124" t="str">
        <f>VLOOKUP(A456,BASE.!$A$1:$T$878,11,FALSE)</f>
        <v xml:space="preserve">Patricio Marcelo Labra Guzmán, 
</v>
      </c>
      <c r="L456" s="124" t="str">
        <f>VLOOKUP(A456,BASE.!$A$1:$T$878,12,FALSE)</f>
        <v xml:space="preserve">Calle Orella N° 1015, comuna y ciudad de Valparaíso, Quinta Región  
</v>
      </c>
      <c r="M456" s="124" t="str">
        <f>VLOOKUP(A456,BASE.!$A$1:$T$878,13,FALSE)</f>
        <v>V</v>
      </c>
      <c r="N456" s="124" t="str">
        <f>VLOOKUP(A456,BASE.!$A$1:$T$878,14,FALSE)</f>
        <v>Valparaíso</v>
      </c>
      <c r="O456" s="124" t="str">
        <f>VLOOKUP(A456,BASE.!$A$1:$T$878,15,FALSE)</f>
        <v xml:space="preserve">32-2156923, 32-2156246
</v>
      </c>
      <c r="P456" s="124" t="str">
        <f>VLOOKUP(A456,BASE.!$A$1:$T$878,16,FALSE)</f>
        <v>serpaj@serpajchile.cl</v>
      </c>
      <c r="Q456" s="185">
        <f>VLOOKUP(A456,BASE.!$A$1:$T$878,17,FALSE)</f>
        <v>0</v>
      </c>
      <c r="R456" s="124">
        <f>VLOOKUP(A456,BASE.!$A$1:$T$878,18,FALSE)</f>
        <v>93401</v>
      </c>
      <c r="S456" s="124" t="str">
        <f>VLOOKUP(A456,BASE.!$A$1:$T$878,19,FALSE)</f>
        <v>Se acompaña certificado de antecedentes financieros, correspondiente al  año 2019, aprobados USUFI</v>
      </c>
      <c r="T456" s="182">
        <f>VLOOKUP(A456,BASE.!$A$1:$T$878,20,FALSE)</f>
        <v>37970</v>
      </c>
      <c r="U456" s="124">
        <v>6915</v>
      </c>
      <c r="V456" s="181">
        <v>5064422</v>
      </c>
      <c r="W456" s="181">
        <v>9731635</v>
      </c>
      <c r="X456" s="183">
        <v>44255</v>
      </c>
      <c r="Y456" s="166" t="s">
        <v>7879</v>
      </c>
      <c r="Z456" s="166" t="s">
        <v>7880</v>
      </c>
      <c r="AA456" s="124" t="s">
        <v>8042</v>
      </c>
    </row>
    <row r="457" spans="1:27" x14ac:dyDescent="0.2">
      <c r="A457" s="124">
        <v>6915</v>
      </c>
      <c r="B457" s="124" t="s">
        <v>8328</v>
      </c>
      <c r="C457" s="185">
        <v>721694003</v>
      </c>
      <c r="D457" s="124" t="str">
        <f>VLOOKUP(A457,BASE.!$A$1:$T$878,4,FALSE)</f>
        <v>Corporación de Derecho Privado.</v>
      </c>
      <c r="E457" s="124" t="str">
        <f>VLOOKUP(A457,BASE.!$A$1:$T$878,5,FALSE)</f>
        <v xml:space="preserve">Decreto Supremo Nº 1472, de 03 de noviembre de 1992, del Ministerio de Justicia. </v>
      </c>
      <c r="F457" s="124" t="str">
        <f>VLOOKUP(A457,BASE.!$A$1:$T$878,6,FALSE)</f>
        <v>Certificado de Vigencia Folio Nº 500354067733, de 4 de noviembre de 2020, del Servicio de Registro Civil e Identificación.</v>
      </c>
      <c r="G457" s="124" t="str">
        <f>VLOOKUP(A457,BASE.!$A$1:$T$878,7,FALSE)</f>
        <v>Formación, promoción, cooperación y prestación de servicios para el desarrollo económico, social, cultural y espiritual de la comunidad, en el área de los derechos humanos del niño, entre otras.</v>
      </c>
      <c r="H457" s="124" t="str">
        <f>VLOOKUP(A457,BASE.!$A$1:$T$878,8,FALSE)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7" s="124" t="str">
        <f>VLOOKUP(A457,BASE.!$A$1:$T$878,9,FALSE)</f>
        <v>3 años en sus cargos.</v>
      </c>
      <c r="J457" s="124" t="str">
        <f>VLOOKUP(A457,BASE.!$A$1:$T$878,10,FALSE)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7" s="124" t="str">
        <f>VLOOKUP(A457,BASE.!$A$1:$T$878,11,FALSE)</f>
        <v xml:space="preserve">Patricio Marcelo Labra Guzmán, 
</v>
      </c>
      <c r="L457" s="124" t="str">
        <f>VLOOKUP(A457,BASE.!$A$1:$T$878,12,FALSE)</f>
        <v xml:space="preserve">Calle Orella N° 1015, comuna y ciudad de Valparaíso, Quinta Región  
</v>
      </c>
      <c r="M457" s="124" t="str">
        <f>VLOOKUP(A457,BASE.!$A$1:$T$878,13,FALSE)</f>
        <v>V</v>
      </c>
      <c r="N457" s="124" t="str">
        <f>VLOOKUP(A457,BASE.!$A$1:$T$878,14,FALSE)</f>
        <v>Valparaíso</v>
      </c>
      <c r="O457" s="124" t="str">
        <f>VLOOKUP(A457,BASE.!$A$1:$T$878,15,FALSE)</f>
        <v xml:space="preserve">32-2156923, 32-2156246
</v>
      </c>
      <c r="P457" s="124" t="str">
        <f>VLOOKUP(A457,BASE.!$A$1:$T$878,16,FALSE)</f>
        <v>serpaj@serpajchile.cl</v>
      </c>
      <c r="Q457" s="185">
        <f>VLOOKUP(A457,BASE.!$A$1:$T$878,17,FALSE)</f>
        <v>0</v>
      </c>
      <c r="R457" s="124">
        <f>VLOOKUP(A457,BASE.!$A$1:$T$878,18,FALSE)</f>
        <v>93401</v>
      </c>
      <c r="S457" s="124" t="str">
        <f>VLOOKUP(A457,BASE.!$A$1:$T$878,19,FALSE)</f>
        <v>Se acompaña certificado de antecedentes financieros, correspondiente al  año 2019, aprobados USUFI</v>
      </c>
      <c r="T457" s="182">
        <f>VLOOKUP(A457,BASE.!$A$1:$T$878,20,FALSE)</f>
        <v>37970</v>
      </c>
      <c r="U457" s="124">
        <v>6915</v>
      </c>
      <c r="V457" s="181">
        <v>13619944</v>
      </c>
      <c r="W457" s="181">
        <v>23002407</v>
      </c>
      <c r="X457" s="183">
        <v>44255</v>
      </c>
      <c r="Y457" s="166" t="s">
        <v>7879</v>
      </c>
      <c r="Z457" s="166" t="s">
        <v>7880</v>
      </c>
      <c r="AA457" s="124" t="s">
        <v>8043</v>
      </c>
    </row>
    <row r="458" spans="1:27" x14ac:dyDescent="0.2">
      <c r="A458" s="124">
        <v>6915</v>
      </c>
      <c r="B458" s="124" t="s">
        <v>8328</v>
      </c>
      <c r="C458" s="185">
        <v>721694003</v>
      </c>
      <c r="D458" s="124" t="str">
        <f>VLOOKUP(A458,BASE.!$A$1:$T$878,4,FALSE)</f>
        <v>Corporación de Derecho Privado.</v>
      </c>
      <c r="E458" s="124" t="str">
        <f>VLOOKUP(A458,BASE.!$A$1:$T$878,5,FALSE)</f>
        <v xml:space="preserve">Decreto Supremo Nº 1472, de 03 de noviembre de 1992, del Ministerio de Justicia. </v>
      </c>
      <c r="F458" s="124" t="str">
        <f>VLOOKUP(A458,BASE.!$A$1:$T$878,6,FALSE)</f>
        <v>Certificado de Vigencia Folio Nº 500354067733, de 4 de noviembre de 2020, del Servicio de Registro Civil e Identificación.</v>
      </c>
      <c r="G458" s="124" t="str">
        <f>VLOOKUP(A458,BASE.!$A$1:$T$878,7,FALSE)</f>
        <v>Formación, promoción, cooperación y prestación de servicios para el desarrollo económico, social, cultural y espiritual de la comunidad, en el área de los derechos humanos del niño, entre otras.</v>
      </c>
      <c r="H458" s="124" t="str">
        <f>VLOOKUP(A458,BASE.!$A$1:$T$878,8,FALSE)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8" s="124" t="str">
        <f>VLOOKUP(A458,BASE.!$A$1:$T$878,9,FALSE)</f>
        <v>3 años en sus cargos.</v>
      </c>
      <c r="J458" s="124" t="str">
        <f>VLOOKUP(A458,BASE.!$A$1:$T$878,10,FALSE)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8" s="124" t="str">
        <f>VLOOKUP(A458,BASE.!$A$1:$T$878,11,FALSE)</f>
        <v xml:space="preserve">Patricio Marcelo Labra Guzmán, 
</v>
      </c>
      <c r="L458" s="124" t="str">
        <f>VLOOKUP(A458,BASE.!$A$1:$T$878,12,FALSE)</f>
        <v xml:space="preserve">Calle Orella N° 1015, comuna y ciudad de Valparaíso, Quinta Región  
</v>
      </c>
      <c r="M458" s="124" t="str">
        <f>VLOOKUP(A458,BASE.!$A$1:$T$878,13,FALSE)</f>
        <v>V</v>
      </c>
      <c r="N458" s="124" t="str">
        <f>VLOOKUP(A458,BASE.!$A$1:$T$878,14,FALSE)</f>
        <v>Valparaíso</v>
      </c>
      <c r="O458" s="124" t="str">
        <f>VLOOKUP(A458,BASE.!$A$1:$T$878,15,FALSE)</f>
        <v xml:space="preserve">32-2156923, 32-2156246
</v>
      </c>
      <c r="P458" s="124" t="str">
        <f>VLOOKUP(A458,BASE.!$A$1:$T$878,16,FALSE)</f>
        <v>serpaj@serpajchile.cl</v>
      </c>
      <c r="Q458" s="185">
        <f>VLOOKUP(A458,BASE.!$A$1:$T$878,17,FALSE)</f>
        <v>0</v>
      </c>
      <c r="R458" s="124">
        <f>VLOOKUP(A458,BASE.!$A$1:$T$878,18,FALSE)</f>
        <v>93401</v>
      </c>
      <c r="S458" s="124" t="str">
        <f>VLOOKUP(A458,BASE.!$A$1:$T$878,19,FALSE)</f>
        <v>Se acompaña certificado de antecedentes financieros, correspondiente al  año 2019, aprobados USUFI</v>
      </c>
      <c r="T458" s="182">
        <f>VLOOKUP(A458,BASE.!$A$1:$T$878,20,FALSE)</f>
        <v>37970</v>
      </c>
      <c r="U458" s="124">
        <v>6915</v>
      </c>
      <c r="V458" s="181">
        <v>9687259</v>
      </c>
      <c r="W458" s="181">
        <v>29610112</v>
      </c>
      <c r="X458" s="183">
        <v>44255</v>
      </c>
      <c r="Y458" s="166" t="s">
        <v>7879</v>
      </c>
      <c r="Z458" s="166" t="s">
        <v>7880</v>
      </c>
      <c r="AA458" s="124" t="s">
        <v>7881</v>
      </c>
    </row>
    <row r="459" spans="1:27" x14ac:dyDescent="0.2">
      <c r="A459" s="124">
        <v>6915</v>
      </c>
      <c r="B459" s="124" t="s">
        <v>8328</v>
      </c>
      <c r="C459" s="185">
        <v>721694003</v>
      </c>
      <c r="D459" s="124" t="str">
        <f>VLOOKUP(A459,BASE.!$A$1:$T$878,4,FALSE)</f>
        <v>Corporación de Derecho Privado.</v>
      </c>
      <c r="E459" s="124" t="str">
        <f>VLOOKUP(A459,BASE.!$A$1:$T$878,5,FALSE)</f>
        <v xml:space="preserve">Decreto Supremo Nº 1472, de 03 de noviembre de 1992, del Ministerio de Justicia. </v>
      </c>
      <c r="F459" s="124" t="str">
        <f>VLOOKUP(A459,BASE.!$A$1:$T$878,6,FALSE)</f>
        <v>Certificado de Vigencia Folio Nº 500354067733, de 4 de noviembre de 2020, del Servicio de Registro Civil e Identificación.</v>
      </c>
      <c r="G459" s="124" t="str">
        <f>VLOOKUP(A459,BASE.!$A$1:$T$878,7,FALSE)</f>
        <v>Formación, promoción, cooperación y prestación de servicios para el desarrollo económico, social, cultural y espiritual de la comunidad, en el área de los derechos humanos del niño, entre otras.</v>
      </c>
      <c r="H459" s="124" t="str">
        <f>VLOOKUP(A459,BASE.!$A$1:$T$878,8,FALSE)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9" s="124" t="str">
        <f>VLOOKUP(A459,BASE.!$A$1:$T$878,9,FALSE)</f>
        <v>3 años en sus cargos.</v>
      </c>
      <c r="J459" s="124" t="str">
        <f>VLOOKUP(A459,BASE.!$A$1:$T$878,10,FALSE)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9" s="124" t="str">
        <f>VLOOKUP(A459,BASE.!$A$1:$T$878,11,FALSE)</f>
        <v xml:space="preserve">Patricio Marcelo Labra Guzmán, 
</v>
      </c>
      <c r="L459" s="124" t="str">
        <f>VLOOKUP(A459,BASE.!$A$1:$T$878,12,FALSE)</f>
        <v xml:space="preserve">Calle Orella N° 1015, comuna y ciudad de Valparaíso, Quinta Región  
</v>
      </c>
      <c r="M459" s="124" t="str">
        <f>VLOOKUP(A459,BASE.!$A$1:$T$878,13,FALSE)</f>
        <v>V</v>
      </c>
      <c r="N459" s="124" t="str">
        <f>VLOOKUP(A459,BASE.!$A$1:$T$878,14,FALSE)</f>
        <v>Valparaíso</v>
      </c>
      <c r="O459" s="124" t="str">
        <f>VLOOKUP(A459,BASE.!$A$1:$T$878,15,FALSE)</f>
        <v xml:space="preserve">32-2156923, 32-2156246
</v>
      </c>
      <c r="P459" s="124" t="str">
        <f>VLOOKUP(A459,BASE.!$A$1:$T$878,16,FALSE)</f>
        <v>serpaj@serpajchile.cl</v>
      </c>
      <c r="Q459" s="185">
        <f>VLOOKUP(A459,BASE.!$A$1:$T$878,17,FALSE)</f>
        <v>0</v>
      </c>
      <c r="R459" s="124">
        <f>VLOOKUP(A459,BASE.!$A$1:$T$878,18,FALSE)</f>
        <v>93401</v>
      </c>
      <c r="S459" s="124" t="str">
        <f>VLOOKUP(A459,BASE.!$A$1:$T$878,19,FALSE)</f>
        <v>Se acompaña certificado de antecedentes financieros, correspondiente al  año 2019, aprobados USUFI</v>
      </c>
      <c r="T459" s="182">
        <f>VLOOKUP(A459,BASE.!$A$1:$T$878,20,FALSE)</f>
        <v>37970</v>
      </c>
      <c r="U459" s="124">
        <v>6915</v>
      </c>
      <c r="V459" s="181">
        <v>6206400</v>
      </c>
      <c r="W459" s="181">
        <v>12723120</v>
      </c>
      <c r="X459" s="183">
        <v>44255</v>
      </c>
      <c r="Y459" s="166" t="s">
        <v>7879</v>
      </c>
      <c r="Z459" s="166" t="s">
        <v>7880</v>
      </c>
      <c r="AA459" s="124" t="s">
        <v>8044</v>
      </c>
    </row>
    <row r="460" spans="1:27" x14ac:dyDescent="0.2">
      <c r="A460" s="124">
        <v>6915</v>
      </c>
      <c r="B460" s="124" t="s">
        <v>8328</v>
      </c>
      <c r="C460" s="185">
        <v>721694003</v>
      </c>
      <c r="D460" s="124" t="str">
        <f>VLOOKUP(A460,BASE.!$A$1:$T$878,4,FALSE)</f>
        <v>Corporación de Derecho Privado.</v>
      </c>
      <c r="E460" s="124" t="str">
        <f>VLOOKUP(A460,BASE.!$A$1:$T$878,5,FALSE)</f>
        <v xml:space="preserve">Decreto Supremo Nº 1472, de 03 de noviembre de 1992, del Ministerio de Justicia. </v>
      </c>
      <c r="F460" s="124" t="str">
        <f>VLOOKUP(A460,BASE.!$A$1:$T$878,6,FALSE)</f>
        <v>Certificado de Vigencia Folio Nº 500354067733, de 4 de noviembre de 2020, del Servicio de Registro Civil e Identificación.</v>
      </c>
      <c r="G460" s="124" t="str">
        <f>VLOOKUP(A460,BASE.!$A$1:$T$878,7,FALSE)</f>
        <v>Formación, promoción, cooperación y prestación de servicios para el desarrollo económico, social, cultural y espiritual de la comunidad, en el área de los derechos humanos del niño, entre otras.</v>
      </c>
      <c r="H460" s="124" t="str">
        <f>VLOOKUP(A460,BASE.!$A$1:$T$878,8,FALSE)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0" s="124" t="str">
        <f>VLOOKUP(A460,BASE.!$A$1:$T$878,9,FALSE)</f>
        <v>3 años en sus cargos.</v>
      </c>
      <c r="J460" s="124" t="str">
        <f>VLOOKUP(A460,BASE.!$A$1:$T$878,10,FALSE)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0" s="124" t="str">
        <f>VLOOKUP(A460,BASE.!$A$1:$T$878,11,FALSE)</f>
        <v xml:space="preserve">Patricio Marcelo Labra Guzmán, 
</v>
      </c>
      <c r="L460" s="124" t="str">
        <f>VLOOKUP(A460,BASE.!$A$1:$T$878,12,FALSE)</f>
        <v xml:space="preserve">Calle Orella N° 1015, comuna y ciudad de Valparaíso, Quinta Región  
</v>
      </c>
      <c r="M460" s="124" t="str">
        <f>VLOOKUP(A460,BASE.!$A$1:$T$878,13,FALSE)</f>
        <v>V</v>
      </c>
      <c r="N460" s="124" t="str">
        <f>VLOOKUP(A460,BASE.!$A$1:$T$878,14,FALSE)</f>
        <v>Valparaíso</v>
      </c>
      <c r="O460" s="124" t="str">
        <f>VLOOKUP(A460,BASE.!$A$1:$T$878,15,FALSE)</f>
        <v xml:space="preserve">32-2156923, 32-2156246
</v>
      </c>
      <c r="P460" s="124" t="str">
        <f>VLOOKUP(A460,BASE.!$A$1:$T$878,16,FALSE)</f>
        <v>serpaj@serpajchile.cl</v>
      </c>
      <c r="Q460" s="185">
        <f>VLOOKUP(A460,BASE.!$A$1:$T$878,17,FALSE)</f>
        <v>0</v>
      </c>
      <c r="R460" s="124">
        <f>VLOOKUP(A460,BASE.!$A$1:$T$878,18,FALSE)</f>
        <v>93401</v>
      </c>
      <c r="S460" s="124" t="str">
        <f>VLOOKUP(A460,BASE.!$A$1:$T$878,19,FALSE)</f>
        <v>Se acompaña certificado de antecedentes financieros, correspondiente al  año 2019, aprobados USUFI</v>
      </c>
      <c r="T460" s="182">
        <f>VLOOKUP(A460,BASE.!$A$1:$T$878,20,FALSE)</f>
        <v>37970</v>
      </c>
      <c r="U460" s="124">
        <v>6915</v>
      </c>
      <c r="V460" s="181">
        <v>15391872</v>
      </c>
      <c r="W460" s="181">
        <v>30783744</v>
      </c>
      <c r="X460" s="183">
        <v>44255</v>
      </c>
      <c r="Y460" s="166" t="s">
        <v>7879</v>
      </c>
      <c r="Z460" s="166" t="s">
        <v>7880</v>
      </c>
      <c r="AA460" s="124" t="s">
        <v>7905</v>
      </c>
    </row>
    <row r="461" spans="1:27" x14ac:dyDescent="0.2">
      <c r="A461" s="124">
        <v>6915</v>
      </c>
      <c r="B461" s="124" t="s">
        <v>8328</v>
      </c>
      <c r="C461" s="185">
        <v>721694003</v>
      </c>
      <c r="D461" s="124" t="str">
        <f>VLOOKUP(A461,BASE.!$A$1:$T$878,4,FALSE)</f>
        <v>Corporación de Derecho Privado.</v>
      </c>
      <c r="E461" s="124" t="str">
        <f>VLOOKUP(A461,BASE.!$A$1:$T$878,5,FALSE)</f>
        <v xml:space="preserve">Decreto Supremo Nº 1472, de 03 de noviembre de 1992, del Ministerio de Justicia. </v>
      </c>
      <c r="F461" s="124" t="str">
        <f>VLOOKUP(A461,BASE.!$A$1:$T$878,6,FALSE)</f>
        <v>Certificado de Vigencia Folio Nº 500354067733, de 4 de noviembre de 2020, del Servicio de Registro Civil e Identificación.</v>
      </c>
      <c r="G461" s="124" t="str">
        <f>VLOOKUP(A461,BASE.!$A$1:$T$878,7,FALSE)</f>
        <v>Formación, promoción, cooperación y prestación de servicios para el desarrollo económico, social, cultural y espiritual de la comunidad, en el área de los derechos humanos del niño, entre otras.</v>
      </c>
      <c r="H461" s="124" t="str">
        <f>VLOOKUP(A461,BASE.!$A$1:$T$878,8,FALSE)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1" s="124" t="str">
        <f>VLOOKUP(A461,BASE.!$A$1:$T$878,9,FALSE)</f>
        <v>3 años en sus cargos.</v>
      </c>
      <c r="J461" s="124" t="str">
        <f>VLOOKUP(A461,BASE.!$A$1:$T$878,10,FALSE)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1" s="124" t="str">
        <f>VLOOKUP(A461,BASE.!$A$1:$T$878,11,FALSE)</f>
        <v xml:space="preserve">Patricio Marcelo Labra Guzmán, 
</v>
      </c>
      <c r="L461" s="124" t="str">
        <f>VLOOKUP(A461,BASE.!$A$1:$T$878,12,FALSE)</f>
        <v xml:space="preserve">Calle Orella N° 1015, comuna y ciudad de Valparaíso, Quinta Región  
</v>
      </c>
      <c r="M461" s="124" t="str">
        <f>VLOOKUP(A461,BASE.!$A$1:$T$878,13,FALSE)</f>
        <v>V</v>
      </c>
      <c r="N461" s="124" t="str">
        <f>VLOOKUP(A461,BASE.!$A$1:$T$878,14,FALSE)</f>
        <v>Valparaíso</v>
      </c>
      <c r="O461" s="124" t="str">
        <f>VLOOKUP(A461,BASE.!$A$1:$T$878,15,FALSE)</f>
        <v xml:space="preserve">32-2156923, 32-2156246
</v>
      </c>
      <c r="P461" s="124" t="str">
        <f>VLOOKUP(A461,BASE.!$A$1:$T$878,16,FALSE)</f>
        <v>serpaj@serpajchile.cl</v>
      </c>
      <c r="Q461" s="185">
        <f>VLOOKUP(A461,BASE.!$A$1:$T$878,17,FALSE)</f>
        <v>0</v>
      </c>
      <c r="R461" s="124">
        <f>VLOOKUP(A461,BASE.!$A$1:$T$878,18,FALSE)</f>
        <v>93401</v>
      </c>
      <c r="S461" s="124" t="str">
        <f>VLOOKUP(A461,BASE.!$A$1:$T$878,19,FALSE)</f>
        <v>Se acompaña certificado de antecedentes financieros, correspondiente al  año 2019, aprobados USUFI</v>
      </c>
      <c r="T461" s="182">
        <f>VLOOKUP(A461,BASE.!$A$1:$T$878,20,FALSE)</f>
        <v>37970</v>
      </c>
      <c r="U461" s="124">
        <v>6915</v>
      </c>
      <c r="V461" s="181">
        <v>67515170</v>
      </c>
      <c r="W461" s="181">
        <v>120790657</v>
      </c>
      <c r="X461" s="183">
        <v>44255</v>
      </c>
      <c r="Y461" s="166" t="s">
        <v>7879</v>
      </c>
      <c r="Z461" s="166" t="s">
        <v>7880</v>
      </c>
      <c r="AA461" s="124" t="s">
        <v>7928</v>
      </c>
    </row>
    <row r="462" spans="1:27" x14ac:dyDescent="0.2">
      <c r="A462" s="124">
        <v>6915</v>
      </c>
      <c r="B462" s="124" t="s">
        <v>8328</v>
      </c>
      <c r="C462" s="185">
        <v>721694003</v>
      </c>
      <c r="D462" s="124" t="str">
        <f>VLOOKUP(A462,BASE.!$A$1:$T$878,4,FALSE)</f>
        <v>Corporación de Derecho Privado.</v>
      </c>
      <c r="E462" s="124" t="str">
        <f>VLOOKUP(A462,BASE.!$A$1:$T$878,5,FALSE)</f>
        <v xml:space="preserve">Decreto Supremo Nº 1472, de 03 de noviembre de 1992, del Ministerio de Justicia. </v>
      </c>
      <c r="F462" s="124" t="str">
        <f>VLOOKUP(A462,BASE.!$A$1:$T$878,6,FALSE)</f>
        <v>Certificado de Vigencia Folio Nº 500354067733, de 4 de noviembre de 2020, del Servicio de Registro Civil e Identificación.</v>
      </c>
      <c r="G462" s="124" t="str">
        <f>VLOOKUP(A462,BASE.!$A$1:$T$878,7,FALSE)</f>
        <v>Formación, promoción, cooperación y prestación de servicios para el desarrollo económico, social, cultural y espiritual de la comunidad, en el área de los derechos humanos del niño, entre otras.</v>
      </c>
      <c r="H462" s="124" t="str">
        <f>VLOOKUP(A462,BASE.!$A$1:$T$878,8,FALSE)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2" s="124" t="str">
        <f>VLOOKUP(A462,BASE.!$A$1:$T$878,9,FALSE)</f>
        <v>3 años en sus cargos.</v>
      </c>
      <c r="J462" s="124" t="str">
        <f>VLOOKUP(A462,BASE.!$A$1:$T$878,10,FALSE)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2" s="124" t="str">
        <f>VLOOKUP(A462,BASE.!$A$1:$T$878,11,FALSE)</f>
        <v xml:space="preserve">Patricio Marcelo Labra Guzmán, 
</v>
      </c>
      <c r="L462" s="124" t="str">
        <f>VLOOKUP(A462,BASE.!$A$1:$T$878,12,FALSE)</f>
        <v xml:space="preserve">Calle Orella N° 1015, comuna y ciudad de Valparaíso, Quinta Región  
</v>
      </c>
      <c r="M462" s="124" t="str">
        <f>VLOOKUP(A462,BASE.!$A$1:$T$878,13,FALSE)</f>
        <v>V</v>
      </c>
      <c r="N462" s="124" t="str">
        <f>VLOOKUP(A462,BASE.!$A$1:$T$878,14,FALSE)</f>
        <v>Valparaíso</v>
      </c>
      <c r="O462" s="124" t="str">
        <f>VLOOKUP(A462,BASE.!$A$1:$T$878,15,FALSE)</f>
        <v xml:space="preserve">32-2156923, 32-2156246
</v>
      </c>
      <c r="P462" s="124" t="str">
        <f>VLOOKUP(A462,BASE.!$A$1:$T$878,16,FALSE)</f>
        <v>serpaj@serpajchile.cl</v>
      </c>
      <c r="Q462" s="185">
        <f>VLOOKUP(A462,BASE.!$A$1:$T$878,17,FALSE)</f>
        <v>0</v>
      </c>
      <c r="R462" s="124">
        <f>VLOOKUP(A462,BASE.!$A$1:$T$878,18,FALSE)</f>
        <v>93401</v>
      </c>
      <c r="S462" s="124" t="str">
        <f>VLOOKUP(A462,BASE.!$A$1:$T$878,19,FALSE)</f>
        <v>Se acompaña certificado de antecedentes financieros, correspondiente al  año 2019, aprobados USUFI</v>
      </c>
      <c r="T462" s="182">
        <f>VLOOKUP(A462,BASE.!$A$1:$T$878,20,FALSE)</f>
        <v>37970</v>
      </c>
      <c r="U462" s="124">
        <v>6915</v>
      </c>
      <c r="V462" s="181">
        <v>7375272</v>
      </c>
      <c r="W462" s="181">
        <v>14429880</v>
      </c>
      <c r="X462" s="183">
        <v>44255</v>
      </c>
      <c r="Y462" s="166" t="s">
        <v>7879</v>
      </c>
      <c r="Z462" s="166" t="s">
        <v>7880</v>
      </c>
      <c r="AA462" s="124" t="s">
        <v>7931</v>
      </c>
    </row>
    <row r="463" spans="1:27" x14ac:dyDescent="0.2">
      <c r="A463" s="124">
        <v>6915</v>
      </c>
      <c r="B463" s="124" t="s">
        <v>8328</v>
      </c>
      <c r="C463" s="185">
        <v>721694003</v>
      </c>
      <c r="D463" s="124" t="str">
        <f>VLOOKUP(A463,BASE.!$A$1:$T$878,4,FALSE)</f>
        <v>Corporación de Derecho Privado.</v>
      </c>
      <c r="E463" s="124" t="str">
        <f>VLOOKUP(A463,BASE.!$A$1:$T$878,5,FALSE)</f>
        <v xml:space="preserve">Decreto Supremo Nº 1472, de 03 de noviembre de 1992, del Ministerio de Justicia. </v>
      </c>
      <c r="F463" s="124" t="str">
        <f>VLOOKUP(A463,BASE.!$A$1:$T$878,6,FALSE)</f>
        <v>Certificado de Vigencia Folio Nº 500354067733, de 4 de noviembre de 2020, del Servicio de Registro Civil e Identificación.</v>
      </c>
      <c r="G463" s="124" t="str">
        <f>VLOOKUP(A463,BASE.!$A$1:$T$878,7,FALSE)</f>
        <v>Formación, promoción, cooperación y prestación de servicios para el desarrollo económico, social, cultural y espiritual de la comunidad, en el área de los derechos humanos del niño, entre otras.</v>
      </c>
      <c r="H463" s="124" t="str">
        <f>VLOOKUP(A463,BASE.!$A$1:$T$878,8,FALSE)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3" s="124" t="str">
        <f>VLOOKUP(A463,BASE.!$A$1:$T$878,9,FALSE)</f>
        <v>3 años en sus cargos.</v>
      </c>
      <c r="J463" s="124" t="str">
        <f>VLOOKUP(A463,BASE.!$A$1:$T$878,10,FALSE)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3" s="124" t="str">
        <f>VLOOKUP(A463,BASE.!$A$1:$T$878,11,FALSE)</f>
        <v xml:space="preserve">Patricio Marcelo Labra Guzmán, 
</v>
      </c>
      <c r="L463" s="124" t="str">
        <f>VLOOKUP(A463,BASE.!$A$1:$T$878,12,FALSE)</f>
        <v xml:space="preserve">Calle Orella N° 1015, comuna y ciudad de Valparaíso, Quinta Región  
</v>
      </c>
      <c r="M463" s="124" t="str">
        <f>VLOOKUP(A463,BASE.!$A$1:$T$878,13,FALSE)</f>
        <v>V</v>
      </c>
      <c r="N463" s="124" t="str">
        <f>VLOOKUP(A463,BASE.!$A$1:$T$878,14,FALSE)</f>
        <v>Valparaíso</v>
      </c>
      <c r="O463" s="124" t="str">
        <f>VLOOKUP(A463,BASE.!$A$1:$T$878,15,FALSE)</f>
        <v xml:space="preserve">32-2156923, 32-2156246
</v>
      </c>
      <c r="P463" s="124" t="str">
        <f>VLOOKUP(A463,BASE.!$A$1:$T$878,16,FALSE)</f>
        <v>serpaj@serpajchile.cl</v>
      </c>
      <c r="Q463" s="185">
        <f>VLOOKUP(A463,BASE.!$A$1:$T$878,17,FALSE)</f>
        <v>0</v>
      </c>
      <c r="R463" s="124">
        <f>VLOOKUP(A463,BASE.!$A$1:$T$878,18,FALSE)</f>
        <v>93401</v>
      </c>
      <c r="S463" s="124" t="str">
        <f>VLOOKUP(A463,BASE.!$A$1:$T$878,19,FALSE)</f>
        <v>Se acompaña certificado de antecedentes financieros, correspondiente al  año 2019, aprobados USUFI</v>
      </c>
      <c r="T463" s="182">
        <f>VLOOKUP(A463,BASE.!$A$1:$T$878,20,FALSE)</f>
        <v>37970</v>
      </c>
      <c r="U463" s="124">
        <v>6915</v>
      </c>
      <c r="V463" s="181">
        <v>0</v>
      </c>
      <c r="W463" s="181">
        <v>7758000</v>
      </c>
      <c r="X463" s="183">
        <v>44255</v>
      </c>
      <c r="Y463" s="166" t="s">
        <v>7879</v>
      </c>
      <c r="Z463" s="166" t="s">
        <v>7880</v>
      </c>
      <c r="AA463" s="124" t="s">
        <v>7933</v>
      </c>
    </row>
    <row r="464" spans="1:27" x14ac:dyDescent="0.2">
      <c r="A464" s="124">
        <v>6915</v>
      </c>
      <c r="B464" s="124" t="s">
        <v>8328</v>
      </c>
      <c r="C464" s="185">
        <v>721694003</v>
      </c>
      <c r="D464" s="124" t="str">
        <f>VLOOKUP(A464,BASE.!$A$1:$T$878,4,FALSE)</f>
        <v>Corporación de Derecho Privado.</v>
      </c>
      <c r="E464" s="124" t="str">
        <f>VLOOKUP(A464,BASE.!$A$1:$T$878,5,FALSE)</f>
        <v xml:space="preserve">Decreto Supremo Nº 1472, de 03 de noviembre de 1992, del Ministerio de Justicia. </v>
      </c>
      <c r="F464" s="124" t="str">
        <f>VLOOKUP(A464,BASE.!$A$1:$T$878,6,FALSE)</f>
        <v>Certificado de Vigencia Folio Nº 500354067733, de 4 de noviembre de 2020, del Servicio de Registro Civil e Identificación.</v>
      </c>
      <c r="G464" s="124" t="str">
        <f>VLOOKUP(A464,BASE.!$A$1:$T$878,7,FALSE)</f>
        <v>Formación, promoción, cooperación y prestación de servicios para el desarrollo económico, social, cultural y espiritual de la comunidad, en el área de los derechos humanos del niño, entre otras.</v>
      </c>
      <c r="H464" s="124" t="str">
        <f>VLOOKUP(A464,BASE.!$A$1:$T$878,8,FALSE)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4" s="124" t="str">
        <f>VLOOKUP(A464,BASE.!$A$1:$T$878,9,FALSE)</f>
        <v>3 años en sus cargos.</v>
      </c>
      <c r="J464" s="124" t="str">
        <f>VLOOKUP(A464,BASE.!$A$1:$T$878,10,FALSE)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4" s="124" t="str">
        <f>VLOOKUP(A464,BASE.!$A$1:$T$878,11,FALSE)</f>
        <v xml:space="preserve">Patricio Marcelo Labra Guzmán, 
</v>
      </c>
      <c r="L464" s="124" t="str">
        <f>VLOOKUP(A464,BASE.!$A$1:$T$878,12,FALSE)</f>
        <v xml:space="preserve">Calle Orella N° 1015, comuna y ciudad de Valparaíso, Quinta Región  
</v>
      </c>
      <c r="M464" s="124" t="str">
        <f>VLOOKUP(A464,BASE.!$A$1:$T$878,13,FALSE)</f>
        <v>V</v>
      </c>
      <c r="N464" s="124" t="str">
        <f>VLOOKUP(A464,BASE.!$A$1:$T$878,14,FALSE)</f>
        <v>Valparaíso</v>
      </c>
      <c r="O464" s="124" t="str">
        <f>VLOOKUP(A464,BASE.!$A$1:$T$878,15,FALSE)</f>
        <v xml:space="preserve">32-2156923, 32-2156246
</v>
      </c>
      <c r="P464" s="124" t="str">
        <f>VLOOKUP(A464,BASE.!$A$1:$T$878,16,FALSE)</f>
        <v>serpaj@serpajchile.cl</v>
      </c>
      <c r="Q464" s="185">
        <f>VLOOKUP(A464,BASE.!$A$1:$T$878,17,FALSE)</f>
        <v>0</v>
      </c>
      <c r="R464" s="124">
        <f>VLOOKUP(A464,BASE.!$A$1:$T$878,18,FALSE)</f>
        <v>93401</v>
      </c>
      <c r="S464" s="124" t="str">
        <f>VLOOKUP(A464,BASE.!$A$1:$T$878,19,FALSE)</f>
        <v>Se acompaña certificado de antecedentes financieros, correspondiente al  año 2019, aprobados USUFI</v>
      </c>
      <c r="T464" s="182">
        <f>VLOOKUP(A464,BASE.!$A$1:$T$878,20,FALSE)</f>
        <v>37970</v>
      </c>
      <c r="U464" s="124">
        <v>6915</v>
      </c>
      <c r="V464" s="181">
        <v>6206400</v>
      </c>
      <c r="W464" s="181">
        <v>12412800</v>
      </c>
      <c r="X464" s="183">
        <v>44255</v>
      </c>
      <c r="Y464" s="166" t="s">
        <v>7879</v>
      </c>
      <c r="Z464" s="166" t="s">
        <v>7880</v>
      </c>
      <c r="AA464" s="124" t="s">
        <v>7887</v>
      </c>
    </row>
    <row r="465" spans="1:27" x14ac:dyDescent="0.2">
      <c r="A465" s="124">
        <v>6915</v>
      </c>
      <c r="B465" s="124" t="s">
        <v>8328</v>
      </c>
      <c r="C465" s="185">
        <v>721694003</v>
      </c>
      <c r="D465" s="124" t="str">
        <f>VLOOKUP(A465,BASE.!$A$1:$T$878,4,FALSE)</f>
        <v>Corporación de Derecho Privado.</v>
      </c>
      <c r="E465" s="124" t="str">
        <f>VLOOKUP(A465,BASE.!$A$1:$T$878,5,FALSE)</f>
        <v xml:space="preserve">Decreto Supremo Nº 1472, de 03 de noviembre de 1992, del Ministerio de Justicia. </v>
      </c>
      <c r="F465" s="124" t="str">
        <f>VLOOKUP(A465,BASE.!$A$1:$T$878,6,FALSE)</f>
        <v>Certificado de Vigencia Folio Nº 500354067733, de 4 de noviembre de 2020, del Servicio de Registro Civil e Identificación.</v>
      </c>
      <c r="G465" s="124" t="str">
        <f>VLOOKUP(A465,BASE.!$A$1:$T$878,7,FALSE)</f>
        <v>Formación, promoción, cooperación y prestación de servicios para el desarrollo económico, social, cultural y espiritual de la comunidad, en el área de los derechos humanos del niño, entre otras.</v>
      </c>
      <c r="H465" s="124" t="str">
        <f>VLOOKUP(A465,BASE.!$A$1:$T$878,8,FALSE)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5" s="124" t="str">
        <f>VLOOKUP(A465,BASE.!$A$1:$T$878,9,FALSE)</f>
        <v>3 años en sus cargos.</v>
      </c>
      <c r="J465" s="124" t="str">
        <f>VLOOKUP(A465,BASE.!$A$1:$T$878,10,FALSE)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5" s="124" t="str">
        <f>VLOOKUP(A465,BASE.!$A$1:$T$878,11,FALSE)</f>
        <v xml:space="preserve">Patricio Marcelo Labra Guzmán, 
</v>
      </c>
      <c r="L465" s="124" t="str">
        <f>VLOOKUP(A465,BASE.!$A$1:$T$878,12,FALSE)</f>
        <v xml:space="preserve">Calle Orella N° 1015, comuna y ciudad de Valparaíso, Quinta Región  
</v>
      </c>
      <c r="M465" s="124" t="str">
        <f>VLOOKUP(A465,BASE.!$A$1:$T$878,13,FALSE)</f>
        <v>V</v>
      </c>
      <c r="N465" s="124" t="str">
        <f>VLOOKUP(A465,BASE.!$A$1:$T$878,14,FALSE)</f>
        <v>Valparaíso</v>
      </c>
      <c r="O465" s="124" t="str">
        <f>VLOOKUP(A465,BASE.!$A$1:$T$878,15,FALSE)</f>
        <v xml:space="preserve">32-2156923, 32-2156246
</v>
      </c>
      <c r="P465" s="124" t="str">
        <f>VLOOKUP(A465,BASE.!$A$1:$T$878,16,FALSE)</f>
        <v>serpaj@serpajchile.cl</v>
      </c>
      <c r="Q465" s="185">
        <f>VLOOKUP(A465,BASE.!$A$1:$T$878,17,FALSE)</f>
        <v>0</v>
      </c>
      <c r="R465" s="124">
        <f>VLOOKUP(A465,BASE.!$A$1:$T$878,18,FALSE)</f>
        <v>93401</v>
      </c>
      <c r="S465" s="124" t="str">
        <f>VLOOKUP(A465,BASE.!$A$1:$T$878,19,FALSE)</f>
        <v>Se acompaña certificado de antecedentes financieros, correspondiente al  año 2019, aprobados USUFI</v>
      </c>
      <c r="T465" s="182">
        <f>VLOOKUP(A465,BASE.!$A$1:$T$878,20,FALSE)</f>
        <v>37970</v>
      </c>
      <c r="U465" s="124">
        <v>6915</v>
      </c>
      <c r="V465" s="181">
        <v>8016600</v>
      </c>
      <c r="W465" s="181">
        <v>27909836</v>
      </c>
      <c r="X465" s="183">
        <v>44255</v>
      </c>
      <c r="Y465" s="166" t="s">
        <v>7879</v>
      </c>
      <c r="Z465" s="166" t="s">
        <v>7880</v>
      </c>
      <c r="AA465" s="124" t="s">
        <v>7899</v>
      </c>
    </row>
    <row r="466" spans="1:27" x14ac:dyDescent="0.2">
      <c r="A466" s="124">
        <v>6915</v>
      </c>
      <c r="B466" s="124" t="s">
        <v>8328</v>
      </c>
      <c r="C466" s="185">
        <v>721694003</v>
      </c>
      <c r="D466" s="124" t="str">
        <f>VLOOKUP(A466,BASE.!$A$1:$T$878,4,FALSE)</f>
        <v>Corporación de Derecho Privado.</v>
      </c>
      <c r="E466" s="124" t="str">
        <f>VLOOKUP(A466,BASE.!$A$1:$T$878,5,FALSE)</f>
        <v xml:space="preserve">Decreto Supremo Nº 1472, de 03 de noviembre de 1992, del Ministerio de Justicia. </v>
      </c>
      <c r="F466" s="124" t="str">
        <f>VLOOKUP(A466,BASE.!$A$1:$T$878,6,FALSE)</f>
        <v>Certificado de Vigencia Folio Nº 500354067733, de 4 de noviembre de 2020, del Servicio de Registro Civil e Identificación.</v>
      </c>
      <c r="G466" s="124" t="str">
        <f>VLOOKUP(A466,BASE.!$A$1:$T$878,7,FALSE)</f>
        <v>Formación, promoción, cooperación y prestación de servicios para el desarrollo económico, social, cultural y espiritual de la comunidad, en el área de los derechos humanos del niño, entre otras.</v>
      </c>
      <c r="H466" s="124" t="str">
        <f>VLOOKUP(A466,BASE.!$A$1:$T$878,8,FALSE)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6" s="124" t="str">
        <f>VLOOKUP(A466,BASE.!$A$1:$T$878,9,FALSE)</f>
        <v>3 años en sus cargos.</v>
      </c>
      <c r="J466" s="124" t="str">
        <f>VLOOKUP(A466,BASE.!$A$1:$T$878,10,FALSE)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6" s="124" t="str">
        <f>VLOOKUP(A466,BASE.!$A$1:$T$878,11,FALSE)</f>
        <v xml:space="preserve">Patricio Marcelo Labra Guzmán, 
</v>
      </c>
      <c r="L466" s="124" t="str">
        <f>VLOOKUP(A466,BASE.!$A$1:$T$878,12,FALSE)</f>
        <v xml:space="preserve">Calle Orella N° 1015, comuna y ciudad de Valparaíso, Quinta Región  
</v>
      </c>
      <c r="M466" s="124" t="str">
        <f>VLOOKUP(A466,BASE.!$A$1:$T$878,13,FALSE)</f>
        <v>V</v>
      </c>
      <c r="N466" s="124" t="str">
        <f>VLOOKUP(A466,BASE.!$A$1:$T$878,14,FALSE)</f>
        <v>Valparaíso</v>
      </c>
      <c r="O466" s="124" t="str">
        <f>VLOOKUP(A466,BASE.!$A$1:$T$878,15,FALSE)</f>
        <v xml:space="preserve">32-2156923, 32-2156246
</v>
      </c>
      <c r="P466" s="124" t="str">
        <f>VLOOKUP(A466,BASE.!$A$1:$T$878,16,FALSE)</f>
        <v>serpaj@serpajchile.cl</v>
      </c>
      <c r="Q466" s="185">
        <f>VLOOKUP(A466,BASE.!$A$1:$T$878,17,FALSE)</f>
        <v>0</v>
      </c>
      <c r="R466" s="124">
        <f>VLOOKUP(A466,BASE.!$A$1:$T$878,18,FALSE)</f>
        <v>93401</v>
      </c>
      <c r="S466" s="124" t="str">
        <f>VLOOKUP(A466,BASE.!$A$1:$T$878,19,FALSE)</f>
        <v>Se acompaña certificado de antecedentes financieros, correspondiente al  año 2019, aprobados USUFI</v>
      </c>
      <c r="T466" s="182">
        <f>VLOOKUP(A466,BASE.!$A$1:$T$878,20,FALSE)</f>
        <v>37970</v>
      </c>
      <c r="U466" s="124">
        <v>6915</v>
      </c>
      <c r="V466" s="181">
        <v>23716724</v>
      </c>
      <c r="W466" s="181">
        <v>47683249</v>
      </c>
      <c r="X466" s="183">
        <v>44255</v>
      </c>
      <c r="Y466" s="166" t="s">
        <v>7879</v>
      </c>
      <c r="Z466" s="166" t="s">
        <v>7880</v>
      </c>
      <c r="AA466" s="124" t="s">
        <v>8045</v>
      </c>
    </row>
    <row r="467" spans="1:27" x14ac:dyDescent="0.2">
      <c r="A467" s="124">
        <v>6915</v>
      </c>
      <c r="B467" s="124" t="s">
        <v>8328</v>
      </c>
      <c r="C467" s="185">
        <v>721694003</v>
      </c>
      <c r="D467" s="124" t="str">
        <f>VLOOKUP(A467,BASE.!$A$1:$T$878,4,FALSE)</f>
        <v>Corporación de Derecho Privado.</v>
      </c>
      <c r="E467" s="124" t="str">
        <f>VLOOKUP(A467,BASE.!$A$1:$T$878,5,FALSE)</f>
        <v xml:space="preserve">Decreto Supremo Nº 1472, de 03 de noviembre de 1992, del Ministerio de Justicia. </v>
      </c>
      <c r="F467" s="124" t="str">
        <f>VLOOKUP(A467,BASE.!$A$1:$T$878,6,FALSE)</f>
        <v>Certificado de Vigencia Folio Nº 500354067733, de 4 de noviembre de 2020, del Servicio de Registro Civil e Identificación.</v>
      </c>
      <c r="G467" s="124" t="str">
        <f>VLOOKUP(A467,BASE.!$A$1:$T$878,7,FALSE)</f>
        <v>Formación, promoción, cooperación y prestación de servicios para el desarrollo económico, social, cultural y espiritual de la comunidad, en el área de los derechos humanos del niño, entre otras.</v>
      </c>
      <c r="H467" s="124" t="str">
        <f>VLOOKUP(A467,BASE.!$A$1:$T$878,8,FALSE)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7" s="124" t="str">
        <f>VLOOKUP(A467,BASE.!$A$1:$T$878,9,FALSE)</f>
        <v>3 años en sus cargos.</v>
      </c>
      <c r="J467" s="124" t="str">
        <f>VLOOKUP(A467,BASE.!$A$1:$T$878,10,FALSE)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7" s="124" t="str">
        <f>VLOOKUP(A467,BASE.!$A$1:$T$878,11,FALSE)</f>
        <v xml:space="preserve">Patricio Marcelo Labra Guzmán, 
</v>
      </c>
      <c r="L467" s="124" t="str">
        <f>VLOOKUP(A467,BASE.!$A$1:$T$878,12,FALSE)</f>
        <v xml:space="preserve">Calle Orella N° 1015, comuna y ciudad de Valparaíso, Quinta Región  
</v>
      </c>
      <c r="M467" s="124" t="str">
        <f>VLOOKUP(A467,BASE.!$A$1:$T$878,13,FALSE)</f>
        <v>V</v>
      </c>
      <c r="N467" s="124" t="str">
        <f>VLOOKUP(A467,BASE.!$A$1:$T$878,14,FALSE)</f>
        <v>Valparaíso</v>
      </c>
      <c r="O467" s="124" t="str">
        <f>VLOOKUP(A467,BASE.!$A$1:$T$878,15,FALSE)</f>
        <v xml:space="preserve">32-2156923, 32-2156246
</v>
      </c>
      <c r="P467" s="124" t="str">
        <f>VLOOKUP(A467,BASE.!$A$1:$T$878,16,FALSE)</f>
        <v>serpaj@serpajchile.cl</v>
      </c>
      <c r="Q467" s="185">
        <f>VLOOKUP(A467,BASE.!$A$1:$T$878,17,FALSE)</f>
        <v>0</v>
      </c>
      <c r="R467" s="124">
        <f>VLOOKUP(A467,BASE.!$A$1:$T$878,18,FALSE)</f>
        <v>93401</v>
      </c>
      <c r="S467" s="124" t="str">
        <f>VLOOKUP(A467,BASE.!$A$1:$T$878,19,FALSE)</f>
        <v>Se acompaña certificado de antecedentes financieros, correspondiente al  año 2019, aprobados USUFI</v>
      </c>
      <c r="T467" s="182">
        <f>VLOOKUP(A467,BASE.!$A$1:$T$878,20,FALSE)</f>
        <v>37970</v>
      </c>
      <c r="U467" s="124">
        <v>6915</v>
      </c>
      <c r="V467" s="181">
        <v>3177987</v>
      </c>
      <c r="W467" s="181">
        <v>6355974</v>
      </c>
      <c r="X467" s="183">
        <v>44255</v>
      </c>
      <c r="Y467" s="166" t="s">
        <v>7879</v>
      </c>
      <c r="Z467" s="166" t="s">
        <v>7880</v>
      </c>
      <c r="AA467" s="124" t="s">
        <v>7938</v>
      </c>
    </row>
    <row r="468" spans="1:27" x14ac:dyDescent="0.2">
      <c r="A468" s="124">
        <v>6915</v>
      </c>
      <c r="B468" s="124" t="s">
        <v>8328</v>
      </c>
      <c r="C468" s="185">
        <v>721694003</v>
      </c>
      <c r="D468" s="124" t="str">
        <f>VLOOKUP(A468,BASE.!$A$1:$T$878,4,FALSE)</f>
        <v>Corporación de Derecho Privado.</v>
      </c>
      <c r="E468" s="124" t="str">
        <f>VLOOKUP(A468,BASE.!$A$1:$T$878,5,FALSE)</f>
        <v xml:space="preserve">Decreto Supremo Nº 1472, de 03 de noviembre de 1992, del Ministerio de Justicia. </v>
      </c>
      <c r="F468" s="124" t="str">
        <f>VLOOKUP(A468,BASE.!$A$1:$T$878,6,FALSE)</f>
        <v>Certificado de Vigencia Folio Nº 500354067733, de 4 de noviembre de 2020, del Servicio de Registro Civil e Identificación.</v>
      </c>
      <c r="G468" s="124" t="str">
        <f>VLOOKUP(A468,BASE.!$A$1:$T$878,7,FALSE)</f>
        <v>Formación, promoción, cooperación y prestación de servicios para el desarrollo económico, social, cultural y espiritual de la comunidad, en el área de los derechos humanos del niño, entre otras.</v>
      </c>
      <c r="H468" s="124" t="str">
        <f>VLOOKUP(A468,BASE.!$A$1:$T$878,8,FALSE)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8" s="124" t="str">
        <f>VLOOKUP(A468,BASE.!$A$1:$T$878,9,FALSE)</f>
        <v>3 años en sus cargos.</v>
      </c>
      <c r="J468" s="124" t="str">
        <f>VLOOKUP(A468,BASE.!$A$1:$T$878,10,FALSE)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8" s="124" t="str">
        <f>VLOOKUP(A468,BASE.!$A$1:$T$878,11,FALSE)</f>
        <v xml:space="preserve">Patricio Marcelo Labra Guzmán, 
</v>
      </c>
      <c r="L468" s="124" t="str">
        <f>VLOOKUP(A468,BASE.!$A$1:$T$878,12,FALSE)</f>
        <v xml:space="preserve">Calle Orella N° 1015, comuna y ciudad de Valparaíso, Quinta Región  
</v>
      </c>
      <c r="M468" s="124" t="str">
        <f>VLOOKUP(A468,BASE.!$A$1:$T$878,13,FALSE)</f>
        <v>V</v>
      </c>
      <c r="N468" s="124" t="str">
        <f>VLOOKUP(A468,BASE.!$A$1:$T$878,14,FALSE)</f>
        <v>Valparaíso</v>
      </c>
      <c r="O468" s="124" t="str">
        <f>VLOOKUP(A468,BASE.!$A$1:$T$878,15,FALSE)</f>
        <v xml:space="preserve">32-2156923, 32-2156246
</v>
      </c>
      <c r="P468" s="124" t="str">
        <f>VLOOKUP(A468,BASE.!$A$1:$T$878,16,FALSE)</f>
        <v>serpaj@serpajchile.cl</v>
      </c>
      <c r="Q468" s="185">
        <f>VLOOKUP(A468,BASE.!$A$1:$T$878,17,FALSE)</f>
        <v>0</v>
      </c>
      <c r="R468" s="124">
        <f>VLOOKUP(A468,BASE.!$A$1:$T$878,18,FALSE)</f>
        <v>93401</v>
      </c>
      <c r="S468" s="124" t="str">
        <f>VLOOKUP(A468,BASE.!$A$1:$T$878,19,FALSE)</f>
        <v>Se acompaña certificado de antecedentes financieros, correspondiente al  año 2019, aprobados USUFI</v>
      </c>
      <c r="T468" s="182">
        <f>VLOOKUP(A468,BASE.!$A$1:$T$878,20,FALSE)</f>
        <v>37970</v>
      </c>
      <c r="U468" s="124">
        <v>6915</v>
      </c>
      <c r="V468" s="181">
        <v>33307680</v>
      </c>
      <c r="W468" s="181">
        <v>66770520</v>
      </c>
      <c r="X468" s="183">
        <v>44255</v>
      </c>
      <c r="Y468" s="166" t="s">
        <v>7879</v>
      </c>
      <c r="Z468" s="166" t="s">
        <v>7880</v>
      </c>
      <c r="AA468" s="124" t="s">
        <v>7888</v>
      </c>
    </row>
    <row r="469" spans="1:27" x14ac:dyDescent="0.2">
      <c r="A469" s="124">
        <v>6915</v>
      </c>
      <c r="B469" s="124" t="s">
        <v>8328</v>
      </c>
      <c r="C469" s="185">
        <v>721694003</v>
      </c>
      <c r="D469" s="124" t="str">
        <f>VLOOKUP(A469,BASE.!$A$1:$T$878,4,FALSE)</f>
        <v>Corporación de Derecho Privado.</v>
      </c>
      <c r="E469" s="124" t="str">
        <f>VLOOKUP(A469,BASE.!$A$1:$T$878,5,FALSE)</f>
        <v xml:space="preserve">Decreto Supremo Nº 1472, de 03 de noviembre de 1992, del Ministerio de Justicia. </v>
      </c>
      <c r="F469" s="124" t="str">
        <f>VLOOKUP(A469,BASE.!$A$1:$T$878,6,FALSE)</f>
        <v>Certificado de Vigencia Folio Nº 500354067733, de 4 de noviembre de 2020, del Servicio de Registro Civil e Identificación.</v>
      </c>
      <c r="G469" s="124" t="str">
        <f>VLOOKUP(A469,BASE.!$A$1:$T$878,7,FALSE)</f>
        <v>Formación, promoción, cooperación y prestación de servicios para el desarrollo económico, social, cultural y espiritual de la comunidad, en el área de los derechos humanos del niño, entre otras.</v>
      </c>
      <c r="H469" s="124" t="str">
        <f>VLOOKUP(A469,BASE.!$A$1:$T$878,8,FALSE)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9" s="124" t="str">
        <f>VLOOKUP(A469,BASE.!$A$1:$T$878,9,FALSE)</f>
        <v>3 años en sus cargos.</v>
      </c>
      <c r="J469" s="124" t="str">
        <f>VLOOKUP(A469,BASE.!$A$1:$T$878,10,FALSE)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9" s="124" t="str">
        <f>VLOOKUP(A469,BASE.!$A$1:$T$878,11,FALSE)</f>
        <v xml:space="preserve">Patricio Marcelo Labra Guzmán, 
</v>
      </c>
      <c r="L469" s="124" t="str">
        <f>VLOOKUP(A469,BASE.!$A$1:$T$878,12,FALSE)</f>
        <v xml:space="preserve">Calle Orella N° 1015, comuna y ciudad de Valparaíso, Quinta Región  
</v>
      </c>
      <c r="M469" s="124" t="str">
        <f>VLOOKUP(A469,BASE.!$A$1:$T$878,13,FALSE)</f>
        <v>V</v>
      </c>
      <c r="N469" s="124" t="str">
        <f>VLOOKUP(A469,BASE.!$A$1:$T$878,14,FALSE)</f>
        <v>Valparaíso</v>
      </c>
      <c r="O469" s="124" t="str">
        <f>VLOOKUP(A469,BASE.!$A$1:$T$878,15,FALSE)</f>
        <v xml:space="preserve">32-2156923, 32-2156246
</v>
      </c>
      <c r="P469" s="124" t="str">
        <f>VLOOKUP(A469,BASE.!$A$1:$T$878,16,FALSE)</f>
        <v>serpaj@serpajchile.cl</v>
      </c>
      <c r="Q469" s="185">
        <f>VLOOKUP(A469,BASE.!$A$1:$T$878,17,FALSE)</f>
        <v>0</v>
      </c>
      <c r="R469" s="124">
        <f>VLOOKUP(A469,BASE.!$A$1:$T$878,18,FALSE)</f>
        <v>93401</v>
      </c>
      <c r="S469" s="124" t="str">
        <f>VLOOKUP(A469,BASE.!$A$1:$T$878,19,FALSE)</f>
        <v>Se acompaña certificado de antecedentes financieros, correspondiente al  año 2019, aprobados USUFI</v>
      </c>
      <c r="T469" s="182">
        <f>VLOOKUP(A469,BASE.!$A$1:$T$878,20,FALSE)</f>
        <v>37970</v>
      </c>
      <c r="U469" s="124">
        <v>6915</v>
      </c>
      <c r="V469" s="181">
        <v>9619920</v>
      </c>
      <c r="W469" s="181">
        <v>19239840</v>
      </c>
      <c r="X469" s="183">
        <v>44255</v>
      </c>
      <c r="Y469" s="166" t="s">
        <v>7879</v>
      </c>
      <c r="Z469" s="166" t="s">
        <v>7880</v>
      </c>
      <c r="AA469" s="124" t="s">
        <v>7939</v>
      </c>
    </row>
    <row r="470" spans="1:27" x14ac:dyDescent="0.2">
      <c r="A470" s="124">
        <v>6915</v>
      </c>
      <c r="B470" s="124" t="s">
        <v>8328</v>
      </c>
      <c r="C470" s="185">
        <v>721694003</v>
      </c>
      <c r="D470" s="124" t="str">
        <f>VLOOKUP(A470,BASE.!$A$1:$T$878,4,FALSE)</f>
        <v>Corporación de Derecho Privado.</v>
      </c>
      <c r="E470" s="124" t="str">
        <f>VLOOKUP(A470,BASE.!$A$1:$T$878,5,FALSE)</f>
        <v xml:space="preserve">Decreto Supremo Nº 1472, de 03 de noviembre de 1992, del Ministerio de Justicia. </v>
      </c>
      <c r="F470" s="124" t="str">
        <f>VLOOKUP(A470,BASE.!$A$1:$T$878,6,FALSE)</f>
        <v>Certificado de Vigencia Folio Nº 500354067733, de 4 de noviembre de 2020, del Servicio de Registro Civil e Identificación.</v>
      </c>
      <c r="G470" s="124" t="str">
        <f>VLOOKUP(A470,BASE.!$A$1:$T$878,7,FALSE)</f>
        <v>Formación, promoción, cooperación y prestación de servicios para el desarrollo económico, social, cultural y espiritual de la comunidad, en el área de los derechos humanos del niño, entre otras.</v>
      </c>
      <c r="H470" s="124" t="str">
        <f>VLOOKUP(A470,BASE.!$A$1:$T$878,8,FALSE)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70" s="124" t="str">
        <f>VLOOKUP(A470,BASE.!$A$1:$T$878,9,FALSE)</f>
        <v>3 años en sus cargos.</v>
      </c>
      <c r="J470" s="124" t="str">
        <f>VLOOKUP(A470,BASE.!$A$1:$T$878,10,FALSE)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70" s="124" t="str">
        <f>VLOOKUP(A470,BASE.!$A$1:$T$878,11,FALSE)</f>
        <v xml:space="preserve">Patricio Marcelo Labra Guzmán, 
</v>
      </c>
      <c r="L470" s="124" t="str">
        <f>VLOOKUP(A470,BASE.!$A$1:$T$878,12,FALSE)</f>
        <v xml:space="preserve">Calle Orella N° 1015, comuna y ciudad de Valparaíso, Quinta Región  
</v>
      </c>
      <c r="M470" s="124" t="str">
        <f>VLOOKUP(A470,BASE.!$A$1:$T$878,13,FALSE)</f>
        <v>V</v>
      </c>
      <c r="N470" s="124" t="str">
        <f>VLOOKUP(A470,BASE.!$A$1:$T$878,14,FALSE)</f>
        <v>Valparaíso</v>
      </c>
      <c r="O470" s="124" t="str">
        <f>VLOOKUP(A470,BASE.!$A$1:$T$878,15,FALSE)</f>
        <v xml:space="preserve">32-2156923, 32-2156246
</v>
      </c>
      <c r="P470" s="124" t="str">
        <f>VLOOKUP(A470,BASE.!$A$1:$T$878,16,FALSE)</f>
        <v>serpaj@serpajchile.cl</v>
      </c>
      <c r="Q470" s="185">
        <f>VLOOKUP(A470,BASE.!$A$1:$T$878,17,FALSE)</f>
        <v>0</v>
      </c>
      <c r="R470" s="124">
        <f>VLOOKUP(A470,BASE.!$A$1:$T$878,18,FALSE)</f>
        <v>93401</v>
      </c>
      <c r="S470" s="124" t="str">
        <f>VLOOKUP(A470,BASE.!$A$1:$T$878,19,FALSE)</f>
        <v>Se acompaña certificado de antecedentes financieros, correspondiente al  año 2019, aprobados USUFI</v>
      </c>
      <c r="T470" s="182">
        <f>VLOOKUP(A470,BASE.!$A$1:$T$878,20,FALSE)</f>
        <v>37970</v>
      </c>
      <c r="U470" s="124">
        <v>6915</v>
      </c>
      <c r="V470" s="181">
        <v>16033200</v>
      </c>
      <c r="W470" s="181">
        <v>32066400</v>
      </c>
      <c r="X470" s="183">
        <v>44255</v>
      </c>
      <c r="Y470" s="166" t="s">
        <v>7879</v>
      </c>
      <c r="Z470" s="166" t="s">
        <v>7880</v>
      </c>
      <c r="AA470" s="124" t="s">
        <v>7889</v>
      </c>
    </row>
    <row r="471" spans="1:27" x14ac:dyDescent="0.2">
      <c r="A471" s="124">
        <v>6926</v>
      </c>
      <c r="B471" s="124" t="s">
        <v>8329</v>
      </c>
      <c r="C471" s="185">
        <v>725129009</v>
      </c>
      <c r="D471" s="124" t="str">
        <f>VLOOKUP(A471,BASE.!$A$1:$T$878,4,FALSE)</f>
        <v>Corporación de Derecho Privado.</v>
      </c>
      <c r="E471" s="124" t="str">
        <f>VLOOKUP(A471,BASE.!$A$1:$T$878,5,FALSE)</f>
        <v xml:space="preserve">Otorgada por Decreto Supremo Nº 750, de fecha 12 de mayo de 1994, del Ministerio de Justicia, publicado en el Diario Oficial el día 03 de octubre de 1996. </v>
      </c>
      <c r="F471" s="124" t="str">
        <f>VLOOKUP(A471,BASE.!$A$1:$T$878,6,FALSE)</f>
        <v xml:space="preserve">Certificado de vigencia, folio N° 500355266316, de 11 de noviembre de 2020, emitido por el Servicio de Registro Civil e Identificación.
</v>
      </c>
      <c r="G471" s="124" t="str">
        <f>VLOOKUP(A471,BASE.!$A$1:$T$878,7,FALSE)</f>
        <v>La prestación de toda clase de servicios y la ejecución de todo tipo de actividades conducentes al desarrollo integral de los niños y jóvenes socio-culturales.</v>
      </c>
      <c r="H471" s="124" t="str">
        <f>VLOOKUP(A471,BASE.!$A$1:$T$878,8,FALSE)</f>
        <v>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v>
      </c>
      <c r="I471" s="124" t="str">
        <f>VLOOKUP(A471,BASE.!$A$1:$T$878,9,FALSE)</f>
        <v>Durarán 02 años en sus cargos.</v>
      </c>
      <c r="J471" s="124" t="str">
        <f>VLOOKUP(A471,BASE.!$A$1:$T$878,10,FALSE)</f>
        <v>De 12 de junio de 2019 a 12 de junio de 2021</v>
      </c>
      <c r="K471" s="124" t="str">
        <f>VLOOKUP(A471,BASE.!$A$1:$T$878,11,FALSE)</f>
        <v xml:space="preserve">Presidente: Guido Gossens Roell, 
Directora Ejecutiva: Claudia Silvana Pinochet Muñoz, 
</v>
      </c>
      <c r="L471" s="124" t="str">
        <f>VLOOKUP(A471,BASE.!$A$1:$T$878,12,FALSE)</f>
        <v xml:space="preserve">14 Sur, Pasaje 5 Poniente A, N° 270, ciudad de Talca, Región del Maule.
</v>
      </c>
      <c r="M471" s="124" t="str">
        <f>VLOOKUP(A471,BASE.!$A$1:$T$878,13,FALSE)</f>
        <v>VII</v>
      </c>
      <c r="N471" s="124" t="str">
        <f>VLOOKUP(A471,BASE.!$A$1:$T$878,14,FALSE)</f>
        <v>talca</v>
      </c>
      <c r="O471" s="124" t="str">
        <f>VLOOKUP(A471,BASE.!$A$1:$T$878,15,FALSE)</f>
        <v>71)  2220285</v>
      </c>
      <c r="P471" s="124" t="str">
        <f>VLOOKUP(A471,BASE.!$A$1:$T$878,16,FALSE)</f>
        <v xml:space="preserve">corporacioneducacionalabatemolina@ceam.cl
www.ceam.cl
</v>
      </c>
      <c r="Q471" s="185">
        <f>VLOOKUP(A471,BASE.!$A$1:$T$878,17,FALSE)</f>
        <v>0</v>
      </c>
      <c r="R471" s="124" t="str">
        <f>VLOOKUP(A471,BASE.!$A$1:$T$878,18,FALSE)</f>
        <v>93401: Institución de Asistencia Social</v>
      </c>
      <c r="S471" s="124" t="str">
        <f>VLOOKUP(A471,BASE.!$A$1:$T$878,19,FALSE)</f>
        <v>Se acompaña certificado financiero correspondiente al año 2019, aprobados por el Sub Departamento de Supervisión Financiera Nacional</v>
      </c>
      <c r="T471" s="182">
        <f>VLOOKUP(A471,BASE.!$A$1:$T$878,20,FALSE)</f>
        <v>37970</v>
      </c>
      <c r="U471" s="124">
        <v>6926</v>
      </c>
      <c r="V471" s="181">
        <v>5242684</v>
      </c>
      <c r="W471" s="181">
        <v>10383652</v>
      </c>
      <c r="X471" s="183">
        <v>44255</v>
      </c>
      <c r="Y471" s="166" t="s">
        <v>7879</v>
      </c>
      <c r="Z471" s="166" t="s">
        <v>7880</v>
      </c>
      <c r="AA471" s="124" t="s">
        <v>7993</v>
      </c>
    </row>
    <row r="472" spans="1:27" x14ac:dyDescent="0.2">
      <c r="A472" s="124">
        <v>6926</v>
      </c>
      <c r="B472" s="124" t="s">
        <v>8329</v>
      </c>
      <c r="C472" s="185">
        <v>725129009</v>
      </c>
      <c r="D472" s="124" t="str">
        <f>VLOOKUP(A472,BASE.!$A$1:$T$878,4,FALSE)</f>
        <v>Corporación de Derecho Privado.</v>
      </c>
      <c r="E472" s="124" t="str">
        <f>VLOOKUP(A472,BASE.!$A$1:$T$878,5,FALSE)</f>
        <v xml:space="preserve">Otorgada por Decreto Supremo Nº 750, de fecha 12 de mayo de 1994, del Ministerio de Justicia, publicado en el Diario Oficial el día 03 de octubre de 1996. </v>
      </c>
      <c r="F472" s="124" t="str">
        <f>VLOOKUP(A472,BASE.!$A$1:$T$878,6,FALSE)</f>
        <v xml:space="preserve">Certificado de vigencia, folio N° 500355266316, de 11 de noviembre de 2020, emitido por el Servicio de Registro Civil e Identificación.
</v>
      </c>
      <c r="G472" s="124" t="str">
        <f>VLOOKUP(A472,BASE.!$A$1:$T$878,7,FALSE)</f>
        <v>La prestación de toda clase de servicios y la ejecución de todo tipo de actividades conducentes al desarrollo integral de los niños y jóvenes socio-culturales.</v>
      </c>
      <c r="H472" s="124" t="str">
        <f>VLOOKUP(A472,BASE.!$A$1:$T$878,8,FALSE)</f>
        <v>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v>
      </c>
      <c r="I472" s="124" t="str">
        <f>VLOOKUP(A472,BASE.!$A$1:$T$878,9,FALSE)</f>
        <v>Durarán 02 años en sus cargos.</v>
      </c>
      <c r="J472" s="124" t="str">
        <f>VLOOKUP(A472,BASE.!$A$1:$T$878,10,FALSE)</f>
        <v>De 12 de junio de 2019 a 12 de junio de 2021</v>
      </c>
      <c r="K472" s="124" t="str">
        <f>VLOOKUP(A472,BASE.!$A$1:$T$878,11,FALSE)</f>
        <v xml:space="preserve">Presidente: Guido Gossens Roell, 
Directora Ejecutiva: Claudia Silvana Pinochet Muñoz, 
</v>
      </c>
      <c r="L472" s="124" t="str">
        <f>VLOOKUP(A472,BASE.!$A$1:$T$878,12,FALSE)</f>
        <v xml:space="preserve">14 Sur, Pasaje 5 Poniente A, N° 270, ciudad de Talca, Región del Maule.
</v>
      </c>
      <c r="M472" s="124" t="str">
        <f>VLOOKUP(A472,BASE.!$A$1:$T$878,13,FALSE)</f>
        <v>VII</v>
      </c>
      <c r="N472" s="124" t="str">
        <f>VLOOKUP(A472,BASE.!$A$1:$T$878,14,FALSE)</f>
        <v>talca</v>
      </c>
      <c r="O472" s="124" t="str">
        <f>VLOOKUP(A472,BASE.!$A$1:$T$878,15,FALSE)</f>
        <v>71)  2220285</v>
      </c>
      <c r="P472" s="124" t="str">
        <f>VLOOKUP(A472,BASE.!$A$1:$T$878,16,FALSE)</f>
        <v xml:space="preserve">corporacioneducacionalabatemolina@ceam.cl
www.ceam.cl
</v>
      </c>
      <c r="Q472" s="185">
        <f>VLOOKUP(A472,BASE.!$A$1:$T$878,17,FALSE)</f>
        <v>0</v>
      </c>
      <c r="R472" s="124" t="str">
        <f>VLOOKUP(A472,BASE.!$A$1:$T$878,18,FALSE)</f>
        <v>93401: Institución de Asistencia Social</v>
      </c>
      <c r="S472" s="124" t="str">
        <f>VLOOKUP(A472,BASE.!$A$1:$T$878,19,FALSE)</f>
        <v>Se acompaña certificado financiero correspondiente al año 2019, aprobados por el Sub Departamento de Supervisión Financiera Nacional</v>
      </c>
      <c r="T472" s="182">
        <f>VLOOKUP(A472,BASE.!$A$1:$T$878,20,FALSE)</f>
        <v>37970</v>
      </c>
      <c r="U472" s="124">
        <v>6926</v>
      </c>
      <c r="V472" s="181">
        <v>23969289</v>
      </c>
      <c r="W472" s="181">
        <v>66293489</v>
      </c>
      <c r="X472" s="183">
        <v>44255</v>
      </c>
      <c r="Y472" s="166" t="s">
        <v>7879</v>
      </c>
      <c r="Z472" s="166" t="s">
        <v>7880</v>
      </c>
      <c r="AA472" s="124" t="s">
        <v>7899</v>
      </c>
    </row>
    <row r="473" spans="1:27" x14ac:dyDescent="0.2">
      <c r="A473" s="124">
        <v>6931</v>
      </c>
      <c r="B473" s="124" t="s">
        <v>8330</v>
      </c>
      <c r="C473" s="185">
        <v>728623004</v>
      </c>
      <c r="D473" s="124" t="str">
        <f>VLOOKUP(A473,BASE.!$A$1:$T$878,4,FALSE)</f>
        <v>Organización Comunitaria Funcional.</v>
      </c>
      <c r="E473" s="124" t="str">
        <f>VLOOKUP(A473,BASE.!$A$1:$T$878,5,FALSE)</f>
        <v>Regida por la Ley 19.418, registrada en el Folio 180 Libro 02 del Registro O.C.F.T. de la I. Municipalidad de San Antonio, con fecha 16  de marzo de 1995.</v>
      </c>
      <c r="F473" s="124" t="str">
        <f>VLOOKUP(A473,BASE.!$A$1:$T$878,6,FALSE)</f>
        <v xml:space="preserve">Certificado Folio 500355147832, de 09 de noviembre de 2020, del SRCEI.
</v>
      </c>
      <c r="G473" s="124" t="str">
        <f>VLOOKUP(A473,BASE.!$A$1:$T$878,7,FALSE)</f>
        <v xml:space="preserve">1. La elevación y perfeccionamiento intelectual de sus asociados.
2. La satisfacción y realización artística, cultural y educacional en sus distintas manifestaciones.
</v>
      </c>
      <c r="H473" s="124" t="str">
        <f>VLOOKUP(A473,BASE.!$A$1:$T$878,8,FALSE)</f>
        <v>Presidente: 
Miguel Luis Huerta Ortiz
Secretario: 
Jeanette Mariela Muga Álvarez 
Tesorero: 
Araceli Carrasco Henríquez 
Suplentes: 
1er Director: 
Luz Marina Huerta Ortiz 1
2do Director: 
Teresa Del Carmen Gonzalez Caceres 
3er Director: 
Michelle Jeanette Huerta Muga</v>
      </c>
      <c r="I473" s="124" t="str">
        <f>VLOOKUP(A473,BASE.!$A$1:$T$878,9,FALSE)</f>
        <v>Durarán tres años en sus cargos.</v>
      </c>
      <c r="J473" s="124" t="str">
        <f>VLOOKUP(A473,BASE.!$A$1:$T$878,10,FALSE)</f>
        <v xml:space="preserve">28 de marzo de 2018 al 28 de marzo del 2021
</v>
      </c>
      <c r="K473" s="124" t="str">
        <f>VLOOKUP(A473,BASE.!$A$1:$T$878,11,FALSE)</f>
        <v xml:space="preserve">Miguel Huerta Ortiz                                             
</v>
      </c>
      <c r="L473" s="124" t="str">
        <f>VLOOKUP(A473,BASE.!$A$1:$T$878,12,FALSE)</f>
        <v xml:space="preserve">Calle Sanfuentes Nº 2271, San Antonio. Región de Valparaíso
</v>
      </c>
      <c r="M473" s="124" t="str">
        <f>VLOOKUP(A473,BASE.!$A$1:$T$878,13,FALSE)</f>
        <v>V</v>
      </c>
      <c r="N473" s="124" t="str">
        <f>VLOOKUP(A473,BASE.!$A$1:$T$878,14,FALSE)</f>
        <v>San Antonio</v>
      </c>
      <c r="O473" s="124" t="str">
        <f>VLOOKUP(A473,BASE.!$A$1:$T$878,15,FALSE)</f>
        <v xml:space="preserve">F: 35-2285651
</v>
      </c>
      <c r="P473" s="124">
        <f>VLOOKUP(A473,BASE.!$A$1:$T$878,16,FALSE)</f>
        <v>0</v>
      </c>
      <c r="Q473" s="185">
        <f>VLOOKUP(A473,BASE.!$A$1:$T$878,17,FALSE)</f>
        <v>0</v>
      </c>
      <c r="R473" s="124" t="str">
        <f>VLOOKUP(A473,BASE.!$A$1:$T$878,18,FALSE)</f>
        <v>93401: Institución de Asistencia Social</v>
      </c>
      <c r="S473" s="124" t="str">
        <f>VLOOKUP(A473,BASE.!$A$1:$T$878,19,FALSE)</f>
        <v xml:space="preserve"> Certificado de Antecedentes Financieros del año 2019, aprobados por el Subdepartamento de Supervisión Financiera Nacional</v>
      </c>
      <c r="T473" s="182">
        <f>VLOOKUP(A473,BASE.!$A$1:$T$878,20,FALSE)</f>
        <v>37970</v>
      </c>
      <c r="U473" s="124">
        <v>6931</v>
      </c>
      <c r="V473" s="181">
        <v>11158072</v>
      </c>
      <c r="W473" s="181">
        <v>22895925</v>
      </c>
      <c r="X473" s="183">
        <v>44255</v>
      </c>
      <c r="Y473" s="166" t="s">
        <v>7879</v>
      </c>
      <c r="Z473" s="166" t="s">
        <v>7880</v>
      </c>
      <c r="AA473" s="124" t="s">
        <v>7933</v>
      </c>
    </row>
    <row r="474" spans="1:27" x14ac:dyDescent="0.2">
      <c r="A474" s="124">
        <v>6934</v>
      </c>
      <c r="B474" s="124" t="s">
        <v>8331</v>
      </c>
      <c r="C474" s="185">
        <v>712782005</v>
      </c>
      <c r="D474" s="124" t="str">
        <f>VLOOKUP(A474,BASE.!$A$1:$T$878,4,FALSE)</f>
        <v>Corporación de Derecho Privado.</v>
      </c>
      <c r="E474" s="124" t="str">
        <f>VLOOKUP(A474,BASE.!$A$1:$T$878,5,FALSE)</f>
        <v xml:space="preserve">Otorgada por Decreto Supremo Nº 992, de fecha 25 de octubre de 1985, del Ministerio de Justicia, publicado en el Diario Oficial el día 02 de diciembre de 1985. </v>
      </c>
      <c r="F474" s="124" t="str">
        <f>VLOOKUP(A474,BASE.!$A$1:$T$878,6,FALSE)</f>
        <v>Certificado de vigencia de Personas Jurídicas sin fines de lucro Folio Nº 50964390, de 12 de junio de 2018, del Servicio de Registro Civil e Identificación.</v>
      </c>
      <c r="G474" s="124" t="str">
        <f>VLOOKUP(A474,BASE.!$A$1:$T$878,7,FALSE)</f>
        <v>Atender los diversos problemas que puedan afectar a los menores en situación irregular, procurando lograr su desarrollo integral en la comunidad cristiana y en la sociedad</v>
      </c>
      <c r="H474" s="124" t="str">
        <f>VLOOKUP(A474,BASE.!$A$1:$T$878,8,FALSE)</f>
        <v xml:space="preserve">Presidenta: 
Graciela Haydee Suarez Pérez
Vicepresidenta: 
Sergio Valenzuela
Tesorera: 
Verónica Villa
Pro- Tesorero: 
Zerobia Ventura
Secretaria General: 
Ascención Brevis
Secretaria de Actas:
Eliana Campos Gutierrez
Directoras: 
Berta Caro
Juana Vicencio
Elena de La Fuente
</v>
      </c>
      <c r="I474" s="124" t="str">
        <f>VLOOKUP(A474,BASE.!$A$1:$T$878,9,FALSE)</f>
        <v>: Durarán 02 años en sus cargos</v>
      </c>
      <c r="J474" s="124" t="str">
        <f>VLOOKUP(A474,BASE.!$A$1:$T$878,10,FALSE)</f>
        <v>10 de diciembre de 2018 al 10 de diciembre de 2020</v>
      </c>
      <c r="K474" s="124" t="str">
        <f>VLOOKUP(A474,BASE.!$A$1:$T$878,11,FALSE)</f>
        <v>Graciela Haydee Suarez Pérez</v>
      </c>
      <c r="L474" s="124" t="str">
        <f>VLOOKUP(A474,BASE.!$A$1:$T$878,12,FALSE)</f>
        <v>Camino Las Mariposas, km.7, ciudad de Chillán, Región del Ñuble,</v>
      </c>
      <c r="M474" s="124" t="str">
        <f>VLOOKUP(A474,BASE.!$A$1:$T$878,13,FALSE)</f>
        <v>XVI</v>
      </c>
      <c r="N474" s="124" t="str">
        <f>VLOOKUP(A474,BASE.!$A$1:$T$878,14,FALSE)</f>
        <v xml:space="preserve">chillan </v>
      </c>
      <c r="O474" s="124" t="str">
        <f>VLOOKUP(A474,BASE.!$A$1:$T$878,15,FALSE)</f>
        <v xml:space="preserve">fono (41) 227206, </v>
      </c>
      <c r="P474" s="124" t="str">
        <f>VLOOKUP(A474,BASE.!$A$1:$T$878,16,FALSE)</f>
        <v xml:space="preserve">comunidadjesusniño@hotmail.com
</v>
      </c>
      <c r="Q474" s="185">
        <f>VLOOKUP(A474,BASE.!$A$1:$T$878,17,FALSE)</f>
        <v>0</v>
      </c>
      <c r="R474" s="124" t="str">
        <f>VLOOKUP(A474,BASE.!$A$1:$T$878,18,FALSE)</f>
        <v>93401: Institución de Asistencia Social</v>
      </c>
      <c r="S474" s="124" t="str">
        <f>VLOOKUP(A474,BASE.!$A$1:$T$878,19,FALSE)</f>
        <v>Certificado financiero correspondiente al año 2019, aprobado por el  Subdepartamento de Supervisión Financiera Nacional.</v>
      </c>
      <c r="T474" s="182">
        <f>VLOOKUP(A474,BASE.!$A$1:$T$878,20,FALSE)</f>
        <v>37970</v>
      </c>
      <c r="U474" s="124">
        <v>6934</v>
      </c>
      <c r="V474" s="181">
        <v>29857740</v>
      </c>
      <c r="W474" s="181">
        <v>58254305</v>
      </c>
      <c r="X474" s="183">
        <v>44255</v>
      </c>
      <c r="Y474" s="166" t="s">
        <v>7879</v>
      </c>
      <c r="Z474" s="166" t="s">
        <v>7880</v>
      </c>
      <c r="AA474" s="124" t="s">
        <v>7911</v>
      </c>
    </row>
    <row r="475" spans="1:27" x14ac:dyDescent="0.2">
      <c r="A475" s="124">
        <v>6935</v>
      </c>
      <c r="B475" s="124" t="s">
        <v>8332</v>
      </c>
      <c r="C475" s="185">
        <v>725984006</v>
      </c>
      <c r="D475" s="124" t="str">
        <f>VLOOKUP(A475,BASE.!$A$1:$T$878,4,FALSE)</f>
        <v>Corporación de Derecho Privado</v>
      </c>
      <c r="E475" s="124" t="str">
        <f>VLOOKUP(A475,BASE.!$A$1:$T$878,5,FALSE)</f>
        <v>Otorgada por Decreto Supremo N° 1208, de 29 de agosto de 1994, por el Ministerio de Justicia.</v>
      </c>
      <c r="F475" s="124" t="str">
        <f>VLOOKUP(A475,BASE.!$A$1:$T$878,6,FALSE)</f>
        <v>Certificado de Vigencia Folio N° 500187474738, de 06 de julio de 2018, del Servicio de Registro Civil e Identificación.</v>
      </c>
      <c r="G475" s="124" t="str">
        <f>VLOOKUP(A475,BASE.!$A$1:$T$878,7,FALSE)</f>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
      <c r="H475" s="124" t="str">
        <f>VLOOKUP(A475,BASE.!$A$1:$T$878,8,FALSE)</f>
        <v xml:space="preserve">
Presidente: Luis Felipe Ovalle Valdés, 
VicePresidente: Pablo Andrés Vicuña Tupper, 
Tesorero: Gustavo Favre Dominguez, 
Secretario:Pilar Villarino Herrera
Directores: 
Teresa Izquierdo Walker,  
Isabel Margarita Paul Pérez, 
Alejandro Bezanilla Mena,
</v>
      </c>
      <c r="I475" s="124" t="str">
        <f>VLOOKUP(A475,BASE.!$A$1:$T$878,9,FALSE)</f>
        <v>Un año en sus cargos.</v>
      </c>
      <c r="J475" s="124" t="str">
        <f>VLOOKUP(A475,BASE.!$A$1:$T$878,10,FALSE)</f>
        <v>25 de abril de 2019 a 25 de abril de 2020.</v>
      </c>
      <c r="K475" s="124" t="str">
        <f>VLOOKUP(A475,BASE.!$A$1:$T$878,11,FALSE)</f>
        <v xml:space="preserve">Presidente: Luis Felipe Ovalle Valdés, 
Gerente General:  Paulina Valenzuela Miño, 
En caso de ausencia o imposibilidad de doña Paulina Valenzuela, la subrogará con iguales facultades Luz María Medina García, 
</v>
      </c>
      <c r="L475" s="124" t="str">
        <f>VLOOKUP(A475,BASE.!$A$1:$T$878,12,FALSE)</f>
        <v xml:space="preserve">Bremen N° 1316, comuna de Ñuñoa, Región Metropolitana
</v>
      </c>
      <c r="M475" s="124" t="str">
        <f>VLOOKUP(A475,BASE.!$A$1:$T$878,13,FALSE)</f>
        <v>XIII</v>
      </c>
      <c r="N475" s="124" t="str">
        <f>VLOOKUP(A475,BASE.!$A$1:$T$878,14,FALSE)</f>
        <v>Metropolitana</v>
      </c>
      <c r="O475" s="124" t="str">
        <f>VLOOKUP(A475,BASE.!$A$1:$T$878,15,FALSE)</f>
        <v>Fono: 2276725</v>
      </c>
      <c r="P475" s="124">
        <f>VLOOKUP(A475,BASE.!$A$1:$T$878,16,FALSE)</f>
        <v>0</v>
      </c>
      <c r="Q475" s="185">
        <f>VLOOKUP(A475,BASE.!$A$1:$T$878,17,FALSE)</f>
        <v>0</v>
      </c>
      <c r="R475" s="124">
        <f>VLOOKUP(A475,BASE.!$A$1:$T$878,18,FALSE)</f>
        <v>93401</v>
      </c>
      <c r="S475" s="124" t="str">
        <f>VLOOKUP(A475,BASE.!$A$1:$T$878,19,FALSE)</f>
        <v xml:space="preserve">Se acompaña certificado financiero de la Institución, correspondiente al año 2019, aprobado  por el Sub Departamento de Supervisión Financiera Nacional. </v>
      </c>
      <c r="T475" s="182">
        <f>VLOOKUP(A475,BASE.!$A$1:$T$878,20,FALSE)</f>
        <v>37970</v>
      </c>
      <c r="U475" s="124">
        <v>6935</v>
      </c>
      <c r="V475" s="181">
        <v>36557031</v>
      </c>
      <c r="W475" s="181">
        <v>60570859</v>
      </c>
      <c r="X475" s="183">
        <v>44255</v>
      </c>
      <c r="Y475" s="166" t="s">
        <v>7879</v>
      </c>
      <c r="Z475" s="166" t="s">
        <v>7880</v>
      </c>
      <c r="AA475" s="124" t="s">
        <v>7946</v>
      </c>
    </row>
    <row r="476" spans="1:27" x14ac:dyDescent="0.2">
      <c r="A476" s="124">
        <v>6938</v>
      </c>
      <c r="B476" s="124" t="s">
        <v>8333</v>
      </c>
      <c r="C476" s="185">
        <v>712800003</v>
      </c>
      <c r="D476" s="124" t="str">
        <f>VLOOKUP(A476,BASE.!$A$1:$T$878,4,FALSE)</f>
        <v>Fundación de Derecho Privado</v>
      </c>
      <c r="E476" s="124" t="str">
        <f>VLOOKUP(A476,BASE.!$A$1:$T$878,5,FALSE)</f>
        <v>Otorgada por Decreto Supremo N° 1135, de 13 de diciembre de 1985, por el Ministerio de Justicia.</v>
      </c>
      <c r="F476" s="124" t="str">
        <f>VLOOKUP(A476,BASE.!$A$1:$T$878,6,FALSE)</f>
        <v>Certificado de vigencia de persona jurídica sin fines de lucro folio 500341777617, emitido por el Servicio de Registro Civil e Identificación, con fecha 21 de agosto de 2020.</v>
      </c>
      <c r="G476" s="124" t="str">
        <f>VLOOKUP(A476,BASE.!$A$1:$T$878,7,FALSE)</f>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
      <c r="H476" s="124" t="str">
        <f>VLOOKUP(A476,BASE.!$A$1:$T$878,8,FALSE)</f>
        <v>Presidente: 
Jose Gabriel Aldea Salazar 
secretario: 
Margarita Vial Rodriguez 
Tesorero: 
Matias Schongut Grollmus 
Director: 
Paula Andrea Landerretche Moreno 
Director: 
Jose Miguel Gustavo Sanchez Callejas 
Director: 
Maria Veronica Lewin Correa 
Director: 
Irene Eva Mercedes Gonzalez Lezius 
Director: 
Maria Elena Gonzalez Zamorano 
Se acompaña Certificado de vigencia de Directorio de persona jurídica sin fines de lucro folio 500341777667, emitido por el Servicio de Registro Civil e Identificación, con fecha 21 de agosto de 2020.</v>
      </c>
      <c r="I476" s="124" t="str">
        <f>VLOOKUP(A476,BASE.!$A$1:$T$878,9,FALSE)</f>
        <v>3 AÑOS</v>
      </c>
      <c r="J476" s="124" t="str">
        <f>VLOOKUP(A476,BASE.!$A$1:$T$878,10,FALSE)</f>
        <v xml:space="preserve">28 de agosto de 2018 al 28 de agosto de 2021.
</v>
      </c>
      <c r="K476" s="124" t="str">
        <f>VLOOKUP(A476,BASE.!$A$1:$T$878,11,FALSE)</f>
        <v xml:space="preserve">Presidente: José Gabriel Aldea Salazar, 
Directora Ejecutiva: Alejandra Cecilia Ramírez Lema, 
</v>
      </c>
      <c r="L476" s="124" t="str">
        <f>VLOOKUP(A476,BASE.!$A$1:$T$878,12,FALSE)</f>
        <v xml:space="preserve">Viña del Mar N° 050, comuna de Providencia, Región Metropolitana
</v>
      </c>
      <c r="M476" s="124" t="str">
        <f>VLOOKUP(A476,BASE.!$A$1:$T$878,13,FALSE)</f>
        <v>XIII</v>
      </c>
      <c r="N476" s="124" t="str">
        <f>VLOOKUP(A476,BASE.!$A$1:$T$878,14,FALSE)</f>
        <v>Providencia</v>
      </c>
      <c r="O476" s="124" t="str">
        <f>VLOOKUP(A476,BASE.!$A$1:$T$878,15,FALSE)</f>
        <v xml:space="preserve">Fono: 6652150, 
</v>
      </c>
      <c r="P476" s="124" t="str">
        <f>VLOOKUP(A476,BASE.!$A$1:$T$878,16,FALSE)</f>
        <v>: fadop@ctcinternet.cl</v>
      </c>
      <c r="Q476" s="185">
        <f>VLOOKUP(A476,BASE.!$A$1:$T$878,17,FALSE)</f>
        <v>0</v>
      </c>
      <c r="R476" s="124" t="str">
        <f>VLOOKUP(A476,BASE.!$A$1:$T$878,18,FALSE)</f>
        <v>93401: Instituciones de Asistencia Social</v>
      </c>
      <c r="S476" s="124" t="str">
        <f>VLOOKUP(A476,BASE.!$A$1:$T$878,19,FALSE)</f>
        <v xml:space="preserve">Certificado de antecedentes financieros correspondientes al año 2019, aprobados por el Sub Departamento de Supervisión Financiera .
</v>
      </c>
      <c r="T476" s="182">
        <f>VLOOKUP(A476,BASE.!$A$1:$T$878,20,FALSE)</f>
        <v>37970</v>
      </c>
      <c r="U476" s="124">
        <v>6938</v>
      </c>
      <c r="V476" s="181">
        <v>7294400</v>
      </c>
      <c r="W476" s="181">
        <v>11794040</v>
      </c>
      <c r="X476" s="183">
        <v>44255</v>
      </c>
      <c r="Y476" s="166" t="s">
        <v>7879</v>
      </c>
      <c r="Z476" s="166" t="s">
        <v>7880</v>
      </c>
      <c r="AA476" s="124" t="s">
        <v>78</v>
      </c>
    </row>
    <row r="477" spans="1:27" x14ac:dyDescent="0.2">
      <c r="A477" s="124">
        <v>6943</v>
      </c>
      <c r="B477" s="124" t="s">
        <v>8334</v>
      </c>
      <c r="C477" s="185">
        <v>726079005</v>
      </c>
      <c r="D477" s="124" t="str">
        <f>VLOOKUP(A477,BASE.!$A$1:$T$878,4,FALSE)</f>
        <v>Corporación de Derecho Privado</v>
      </c>
      <c r="E477" s="124" t="str">
        <f>VLOOKUP(A477,BASE.!$A$1:$T$878,5,FALSE)</f>
        <v>Otorgada por Decreto Supremo N° 1298, de 8 de noviembre de 1993, del Ministerio de Justicia.</v>
      </c>
      <c r="F477" s="124" t="str">
        <f>VLOOKUP(A477,BASE.!$A$1:$T$878,6,FALSE)</f>
        <v>Certificado de Vigencia Folio 500356752662, de fecha 18 de noviembre de 2020, emitido por el Servicio de Registro Civil e Identificación.</v>
      </c>
      <c r="G477" s="124" t="str">
        <f>VLOOKUP(A477,BASE.!$A$1:$T$878,7,FALSE)</f>
        <v xml:space="preserve">Promover, coordinar, implementar y ejecutar acciones dirigidas a la atención y protección de niños/as víctimas de maltrato.
</v>
      </c>
      <c r="H477" s="124" t="str">
        <f>VLOOKUP(A477,BASE.!$A$1:$T$878,8,FALSE)</f>
        <v xml:space="preserve">Presidente: Rodrigo Riquelme Lepez
Secretaria: María Rodríguez Tastests 
Tesorera: Claudia Abusleme Ramos 
</v>
      </c>
      <c r="I477" s="124" t="str">
        <f>VLOOKUP(A477,BASE.!$A$1:$T$878,9,FALSE)</f>
        <v>Un año en sus cargos, pudiendo ser reelegidos indefinidamente</v>
      </c>
      <c r="J477" s="124" t="str">
        <f>VLOOKUP(A477,BASE.!$A$1:$T$878,10,FALSE)</f>
        <v xml:space="preserve">23 DE ABRIL DE 2019 A 23 DE ABRIL DE 2020   Se pidió la documentación donde conste nombramiento de Directorio vigente a la fecha.
</v>
      </c>
      <c r="K477" s="124" t="str">
        <f>VLOOKUP(A477,BASE.!$A$1:$T$878,11,FALSE)</f>
        <v xml:space="preserve">Presidente: Rodrigo Riquelme Lepez
Directora Ejecutiva: Sandra Castro Salazar, </v>
      </c>
      <c r="L477" s="124" t="str">
        <f>VLOOKUP(A477,BASE.!$A$1:$T$878,12,FALSE)</f>
        <v xml:space="preserve">O’Higgins # 445 oficina 501, Concepción, Región del Biobío.
</v>
      </c>
      <c r="M477" s="124" t="str">
        <f>VLOOKUP(A477,BASE.!$A$1:$T$878,13,FALSE)</f>
        <v>VIII</v>
      </c>
      <c r="N477" s="124" t="str">
        <f>VLOOKUP(A477,BASE.!$A$1:$T$878,14,FALSE)</f>
        <v xml:space="preserve"> Biobío.</v>
      </c>
      <c r="O477" s="124" t="str">
        <f>VLOOKUP(A477,BASE.!$A$1:$T$878,15,FALSE)</f>
        <v>Fono: 41-2247078</v>
      </c>
      <c r="P477" s="124" t="str">
        <f>VLOOKUP(A477,BASE.!$A$1:$T$878,16,FALSE)</f>
        <v xml:space="preserve">jflores@catim.cl - ralburquenque@catim.cl
</v>
      </c>
      <c r="Q477" s="185">
        <f>VLOOKUP(A477,BASE.!$A$1:$T$878,17,FALSE)</f>
        <v>0</v>
      </c>
      <c r="R477" s="124" t="str">
        <f>VLOOKUP(A477,BASE.!$A$1:$T$878,18,FALSE)</f>
        <v>93401: Instituciones de Asistencia Social</v>
      </c>
      <c r="S477" s="124" t="str">
        <f>VLOOKUP(A477,BASE.!$A$1:$T$878,19,FALSE)</f>
        <v xml:space="preserve">Se acompañan antecedentes financieros correspondientes al año 2019, aprobados por el Sub Departamento de Supervisión Financiera Nacional. </v>
      </c>
      <c r="T477" s="182">
        <f>VLOOKUP(A477,BASE.!$A$1:$T$878,20,FALSE)</f>
        <v>37970</v>
      </c>
      <c r="U477" s="124">
        <v>6943</v>
      </c>
      <c r="V477" s="181">
        <v>13708386</v>
      </c>
      <c r="W477" s="181">
        <v>45983675</v>
      </c>
      <c r="X477" s="183">
        <v>44255</v>
      </c>
      <c r="Y477" s="166" t="s">
        <v>7879</v>
      </c>
      <c r="Z477" s="166" t="s">
        <v>7880</v>
      </c>
      <c r="AA477" s="124" t="s">
        <v>7901</v>
      </c>
    </row>
    <row r="478" spans="1:27" x14ac:dyDescent="0.2">
      <c r="A478" s="124">
        <v>6943</v>
      </c>
      <c r="B478" s="124" t="s">
        <v>8334</v>
      </c>
      <c r="C478" s="185">
        <v>726079005</v>
      </c>
      <c r="D478" s="124" t="str">
        <f>VLOOKUP(A478,BASE.!$A$1:$T$878,4,FALSE)</f>
        <v>Corporación de Derecho Privado</v>
      </c>
      <c r="E478" s="124" t="str">
        <f>VLOOKUP(A478,BASE.!$A$1:$T$878,5,FALSE)</f>
        <v>Otorgada por Decreto Supremo N° 1298, de 8 de noviembre de 1993, del Ministerio de Justicia.</v>
      </c>
      <c r="F478" s="124" t="str">
        <f>VLOOKUP(A478,BASE.!$A$1:$T$878,6,FALSE)</f>
        <v>Certificado de Vigencia Folio 500356752662, de fecha 18 de noviembre de 2020, emitido por el Servicio de Registro Civil e Identificación.</v>
      </c>
      <c r="G478" s="124" t="str">
        <f>VLOOKUP(A478,BASE.!$A$1:$T$878,7,FALSE)</f>
        <v xml:space="preserve">Promover, coordinar, implementar y ejecutar acciones dirigidas a la atención y protección de niños/as víctimas de maltrato.
</v>
      </c>
      <c r="H478" s="124" t="str">
        <f>VLOOKUP(A478,BASE.!$A$1:$T$878,8,FALSE)</f>
        <v xml:space="preserve">Presidente: Rodrigo Riquelme Lepez
Secretaria: María Rodríguez Tastests 
Tesorera: Claudia Abusleme Ramos 
</v>
      </c>
      <c r="I478" s="124" t="str">
        <f>VLOOKUP(A478,BASE.!$A$1:$T$878,9,FALSE)</f>
        <v>Un año en sus cargos, pudiendo ser reelegidos indefinidamente</v>
      </c>
      <c r="J478" s="124" t="str">
        <f>VLOOKUP(A478,BASE.!$A$1:$T$878,10,FALSE)</f>
        <v xml:space="preserve">23 DE ABRIL DE 2019 A 23 DE ABRIL DE 2020   Se pidió la documentación donde conste nombramiento de Directorio vigente a la fecha.
</v>
      </c>
      <c r="K478" s="124" t="str">
        <f>VLOOKUP(A478,BASE.!$A$1:$T$878,11,FALSE)</f>
        <v xml:space="preserve">Presidente: Rodrigo Riquelme Lepez
Directora Ejecutiva: Sandra Castro Salazar, </v>
      </c>
      <c r="L478" s="124" t="str">
        <f>VLOOKUP(A478,BASE.!$A$1:$T$878,12,FALSE)</f>
        <v xml:space="preserve">O’Higgins # 445 oficina 501, Concepción, Región del Biobío.
</v>
      </c>
      <c r="M478" s="124" t="str">
        <f>VLOOKUP(A478,BASE.!$A$1:$T$878,13,FALSE)</f>
        <v>VIII</v>
      </c>
      <c r="N478" s="124" t="str">
        <f>VLOOKUP(A478,BASE.!$A$1:$T$878,14,FALSE)</f>
        <v xml:space="preserve"> Biobío.</v>
      </c>
      <c r="O478" s="124" t="str">
        <f>VLOOKUP(A478,BASE.!$A$1:$T$878,15,FALSE)</f>
        <v>Fono: 41-2247078</v>
      </c>
      <c r="P478" s="124" t="str">
        <f>VLOOKUP(A478,BASE.!$A$1:$T$878,16,FALSE)</f>
        <v xml:space="preserve">jflores@catim.cl - ralburquenque@catim.cl
</v>
      </c>
      <c r="Q478" s="185">
        <f>VLOOKUP(A478,BASE.!$A$1:$T$878,17,FALSE)</f>
        <v>0</v>
      </c>
      <c r="R478" s="124" t="str">
        <f>VLOOKUP(A478,BASE.!$A$1:$T$878,18,FALSE)</f>
        <v>93401: Instituciones de Asistencia Social</v>
      </c>
      <c r="S478" s="124" t="str">
        <f>VLOOKUP(A478,BASE.!$A$1:$T$878,19,FALSE)</f>
        <v xml:space="preserve">Se acompañan antecedentes financieros correspondientes al año 2019, aprobados por el Sub Departamento de Supervisión Financiera Nacional. </v>
      </c>
      <c r="T478" s="182">
        <f>VLOOKUP(A478,BASE.!$A$1:$T$878,20,FALSE)</f>
        <v>37970</v>
      </c>
      <c r="U478" s="124">
        <v>6943</v>
      </c>
      <c r="V478" s="181">
        <v>14239033</v>
      </c>
      <c r="W478" s="181">
        <v>37499068</v>
      </c>
      <c r="X478" s="183">
        <v>44255</v>
      </c>
      <c r="Y478" s="166" t="s">
        <v>7879</v>
      </c>
      <c r="Z478" s="166" t="s">
        <v>7880</v>
      </c>
      <c r="AA478" s="124" t="s">
        <v>162</v>
      </c>
    </row>
    <row r="479" spans="1:27" x14ac:dyDescent="0.2">
      <c r="A479" s="124">
        <v>6943</v>
      </c>
      <c r="B479" s="124" t="s">
        <v>8334</v>
      </c>
      <c r="C479" s="185">
        <v>726079005</v>
      </c>
      <c r="D479" s="124" t="str">
        <f>VLOOKUP(A479,BASE.!$A$1:$T$878,4,FALSE)</f>
        <v>Corporación de Derecho Privado</v>
      </c>
      <c r="E479" s="124" t="str">
        <f>VLOOKUP(A479,BASE.!$A$1:$T$878,5,FALSE)</f>
        <v>Otorgada por Decreto Supremo N° 1298, de 8 de noviembre de 1993, del Ministerio de Justicia.</v>
      </c>
      <c r="F479" s="124" t="str">
        <f>VLOOKUP(A479,BASE.!$A$1:$T$878,6,FALSE)</f>
        <v>Certificado de Vigencia Folio 500356752662, de fecha 18 de noviembre de 2020, emitido por el Servicio de Registro Civil e Identificación.</v>
      </c>
      <c r="G479" s="124" t="str">
        <f>VLOOKUP(A479,BASE.!$A$1:$T$878,7,FALSE)</f>
        <v xml:space="preserve">Promover, coordinar, implementar y ejecutar acciones dirigidas a la atención y protección de niños/as víctimas de maltrato.
</v>
      </c>
      <c r="H479" s="124" t="str">
        <f>VLOOKUP(A479,BASE.!$A$1:$T$878,8,FALSE)</f>
        <v xml:space="preserve">Presidente: Rodrigo Riquelme Lepez
Secretaria: María Rodríguez Tastests 
Tesorera: Claudia Abusleme Ramos 
</v>
      </c>
      <c r="I479" s="124" t="str">
        <f>VLOOKUP(A479,BASE.!$A$1:$T$878,9,FALSE)</f>
        <v>Un año en sus cargos, pudiendo ser reelegidos indefinidamente</v>
      </c>
      <c r="J479" s="124" t="str">
        <f>VLOOKUP(A479,BASE.!$A$1:$T$878,10,FALSE)</f>
        <v xml:space="preserve">23 DE ABRIL DE 2019 A 23 DE ABRIL DE 2020   Se pidió la documentación donde conste nombramiento de Directorio vigente a la fecha.
</v>
      </c>
      <c r="K479" s="124" t="str">
        <f>VLOOKUP(A479,BASE.!$A$1:$T$878,11,FALSE)</f>
        <v xml:space="preserve">Presidente: Rodrigo Riquelme Lepez
Directora Ejecutiva: Sandra Castro Salazar, </v>
      </c>
      <c r="L479" s="124" t="str">
        <f>VLOOKUP(A479,BASE.!$A$1:$T$878,12,FALSE)</f>
        <v xml:space="preserve">O’Higgins # 445 oficina 501, Concepción, Región del Biobío.
</v>
      </c>
      <c r="M479" s="124" t="str">
        <f>VLOOKUP(A479,BASE.!$A$1:$T$878,13,FALSE)</f>
        <v>VIII</v>
      </c>
      <c r="N479" s="124" t="str">
        <f>VLOOKUP(A479,BASE.!$A$1:$T$878,14,FALSE)</f>
        <v xml:space="preserve"> Biobío.</v>
      </c>
      <c r="O479" s="124" t="str">
        <f>VLOOKUP(A479,BASE.!$A$1:$T$878,15,FALSE)</f>
        <v>Fono: 41-2247078</v>
      </c>
      <c r="P479" s="124" t="str">
        <f>VLOOKUP(A479,BASE.!$A$1:$T$878,16,FALSE)</f>
        <v xml:space="preserve">jflores@catim.cl - ralburquenque@catim.cl
</v>
      </c>
      <c r="Q479" s="185">
        <f>VLOOKUP(A479,BASE.!$A$1:$T$878,17,FALSE)</f>
        <v>0</v>
      </c>
      <c r="R479" s="124" t="str">
        <f>VLOOKUP(A479,BASE.!$A$1:$T$878,18,FALSE)</f>
        <v>93401: Instituciones de Asistencia Social</v>
      </c>
      <c r="S479" s="124" t="str">
        <f>VLOOKUP(A479,BASE.!$A$1:$T$878,19,FALSE)</f>
        <v xml:space="preserve">Se acompañan antecedentes financieros correspondientes al año 2019, aprobados por el Sub Departamento de Supervisión Financiera Nacional. </v>
      </c>
      <c r="T479" s="182">
        <f>VLOOKUP(A479,BASE.!$A$1:$T$878,20,FALSE)</f>
        <v>37970</v>
      </c>
      <c r="U479" s="124">
        <v>6943</v>
      </c>
      <c r="V479" s="181">
        <v>13708386</v>
      </c>
      <c r="W479" s="181">
        <v>43048615</v>
      </c>
      <c r="X479" s="183">
        <v>44255</v>
      </c>
      <c r="Y479" s="166" t="s">
        <v>7879</v>
      </c>
      <c r="Z479" s="166" t="s">
        <v>7880</v>
      </c>
      <c r="AA479" s="124" t="s">
        <v>7903</v>
      </c>
    </row>
    <row r="480" spans="1:27" x14ac:dyDescent="0.2">
      <c r="A480" s="124">
        <v>6943</v>
      </c>
      <c r="B480" s="124" t="s">
        <v>8334</v>
      </c>
      <c r="C480" s="185">
        <v>726079005</v>
      </c>
      <c r="D480" s="124" t="str">
        <f>VLOOKUP(A480,BASE.!$A$1:$T$878,4,FALSE)</f>
        <v>Corporación de Derecho Privado</v>
      </c>
      <c r="E480" s="124" t="str">
        <f>VLOOKUP(A480,BASE.!$A$1:$T$878,5,FALSE)</f>
        <v>Otorgada por Decreto Supremo N° 1298, de 8 de noviembre de 1993, del Ministerio de Justicia.</v>
      </c>
      <c r="F480" s="124" t="str">
        <f>VLOOKUP(A480,BASE.!$A$1:$T$878,6,FALSE)</f>
        <v>Certificado de Vigencia Folio 500356752662, de fecha 18 de noviembre de 2020, emitido por el Servicio de Registro Civil e Identificación.</v>
      </c>
      <c r="G480" s="124" t="str">
        <f>VLOOKUP(A480,BASE.!$A$1:$T$878,7,FALSE)</f>
        <v xml:space="preserve">Promover, coordinar, implementar y ejecutar acciones dirigidas a la atención y protección de niños/as víctimas de maltrato.
</v>
      </c>
      <c r="H480" s="124" t="str">
        <f>VLOOKUP(A480,BASE.!$A$1:$T$878,8,FALSE)</f>
        <v xml:space="preserve">Presidente: Rodrigo Riquelme Lepez
Secretaria: María Rodríguez Tastests 
Tesorera: Claudia Abusleme Ramos 
</v>
      </c>
      <c r="I480" s="124" t="str">
        <f>VLOOKUP(A480,BASE.!$A$1:$T$878,9,FALSE)</f>
        <v>Un año en sus cargos, pudiendo ser reelegidos indefinidamente</v>
      </c>
      <c r="J480" s="124" t="str">
        <f>VLOOKUP(A480,BASE.!$A$1:$T$878,10,FALSE)</f>
        <v xml:space="preserve">23 DE ABRIL DE 2019 A 23 DE ABRIL DE 2020   Se pidió la documentación donde conste nombramiento de Directorio vigente a la fecha.
</v>
      </c>
      <c r="K480" s="124" t="str">
        <f>VLOOKUP(A480,BASE.!$A$1:$T$878,11,FALSE)</f>
        <v xml:space="preserve">Presidente: Rodrigo Riquelme Lepez
Directora Ejecutiva: Sandra Castro Salazar, </v>
      </c>
      <c r="L480" s="124" t="str">
        <f>VLOOKUP(A480,BASE.!$A$1:$T$878,12,FALSE)</f>
        <v xml:space="preserve">O’Higgins # 445 oficina 501, Concepción, Región del Biobío.
</v>
      </c>
      <c r="M480" s="124" t="str">
        <f>VLOOKUP(A480,BASE.!$A$1:$T$878,13,FALSE)</f>
        <v>VIII</v>
      </c>
      <c r="N480" s="124" t="str">
        <f>VLOOKUP(A480,BASE.!$A$1:$T$878,14,FALSE)</f>
        <v xml:space="preserve"> Biobío.</v>
      </c>
      <c r="O480" s="124" t="str">
        <f>VLOOKUP(A480,BASE.!$A$1:$T$878,15,FALSE)</f>
        <v>Fono: 41-2247078</v>
      </c>
      <c r="P480" s="124" t="str">
        <f>VLOOKUP(A480,BASE.!$A$1:$T$878,16,FALSE)</f>
        <v xml:space="preserve">jflores@catim.cl - ralburquenque@catim.cl
</v>
      </c>
      <c r="Q480" s="185">
        <f>VLOOKUP(A480,BASE.!$A$1:$T$878,17,FALSE)</f>
        <v>0</v>
      </c>
      <c r="R480" s="124" t="str">
        <f>VLOOKUP(A480,BASE.!$A$1:$T$878,18,FALSE)</f>
        <v>93401: Instituciones de Asistencia Social</v>
      </c>
      <c r="S480" s="124" t="str">
        <f>VLOOKUP(A480,BASE.!$A$1:$T$878,19,FALSE)</f>
        <v xml:space="preserve">Se acompañan antecedentes financieros correspondientes al año 2019, aprobados por el Sub Departamento de Supervisión Financiera Nacional. </v>
      </c>
      <c r="T480" s="182">
        <f>VLOOKUP(A480,BASE.!$A$1:$T$878,20,FALSE)</f>
        <v>37970</v>
      </c>
      <c r="U480" s="124">
        <v>6943</v>
      </c>
      <c r="V480" s="181">
        <v>15919416</v>
      </c>
      <c r="W480" s="181">
        <v>44397482</v>
      </c>
      <c r="X480" s="183">
        <v>44255</v>
      </c>
      <c r="Y480" s="166" t="s">
        <v>7879</v>
      </c>
      <c r="Z480" s="166" t="s">
        <v>7880</v>
      </c>
      <c r="AA480" s="124" t="s">
        <v>7893</v>
      </c>
    </row>
    <row r="481" spans="1:27" x14ac:dyDescent="0.2">
      <c r="A481" s="124">
        <v>6943</v>
      </c>
      <c r="B481" s="124" t="s">
        <v>8334</v>
      </c>
      <c r="C481" s="185">
        <v>726079005</v>
      </c>
      <c r="D481" s="124" t="str">
        <f>VLOOKUP(A481,BASE.!$A$1:$T$878,4,FALSE)</f>
        <v>Corporación de Derecho Privado</v>
      </c>
      <c r="E481" s="124" t="str">
        <f>VLOOKUP(A481,BASE.!$A$1:$T$878,5,FALSE)</f>
        <v>Otorgada por Decreto Supremo N° 1298, de 8 de noviembre de 1993, del Ministerio de Justicia.</v>
      </c>
      <c r="F481" s="124" t="str">
        <f>VLOOKUP(A481,BASE.!$A$1:$T$878,6,FALSE)</f>
        <v>Certificado de Vigencia Folio 500356752662, de fecha 18 de noviembre de 2020, emitido por el Servicio de Registro Civil e Identificación.</v>
      </c>
      <c r="G481" s="124" t="str">
        <f>VLOOKUP(A481,BASE.!$A$1:$T$878,7,FALSE)</f>
        <v xml:space="preserve">Promover, coordinar, implementar y ejecutar acciones dirigidas a la atención y protección de niños/as víctimas de maltrato.
</v>
      </c>
      <c r="H481" s="124" t="str">
        <f>VLOOKUP(A481,BASE.!$A$1:$T$878,8,FALSE)</f>
        <v xml:space="preserve">Presidente: Rodrigo Riquelme Lepez
Secretaria: María Rodríguez Tastests 
Tesorera: Claudia Abusleme Ramos 
</v>
      </c>
      <c r="I481" s="124" t="str">
        <f>VLOOKUP(A481,BASE.!$A$1:$T$878,9,FALSE)</f>
        <v>Un año en sus cargos, pudiendo ser reelegidos indefinidamente</v>
      </c>
      <c r="J481" s="124" t="str">
        <f>VLOOKUP(A481,BASE.!$A$1:$T$878,10,FALSE)</f>
        <v xml:space="preserve">23 DE ABRIL DE 2019 A 23 DE ABRIL DE 2020   Se pidió la documentación donde conste nombramiento de Directorio vigente a la fecha.
</v>
      </c>
      <c r="K481" s="124" t="str">
        <f>VLOOKUP(A481,BASE.!$A$1:$T$878,11,FALSE)</f>
        <v xml:space="preserve">Presidente: Rodrigo Riquelme Lepez
Directora Ejecutiva: Sandra Castro Salazar, </v>
      </c>
      <c r="L481" s="124" t="str">
        <f>VLOOKUP(A481,BASE.!$A$1:$T$878,12,FALSE)</f>
        <v xml:space="preserve">O’Higgins # 445 oficina 501, Concepción, Región del Biobío.
</v>
      </c>
      <c r="M481" s="124" t="str">
        <f>VLOOKUP(A481,BASE.!$A$1:$T$878,13,FALSE)</f>
        <v>VIII</v>
      </c>
      <c r="N481" s="124" t="str">
        <f>VLOOKUP(A481,BASE.!$A$1:$T$878,14,FALSE)</f>
        <v xml:space="preserve"> Biobío.</v>
      </c>
      <c r="O481" s="124" t="str">
        <f>VLOOKUP(A481,BASE.!$A$1:$T$878,15,FALSE)</f>
        <v>Fono: 41-2247078</v>
      </c>
      <c r="P481" s="124" t="str">
        <f>VLOOKUP(A481,BASE.!$A$1:$T$878,16,FALSE)</f>
        <v xml:space="preserve">jflores@catim.cl - ralburquenque@catim.cl
</v>
      </c>
      <c r="Q481" s="185">
        <f>VLOOKUP(A481,BASE.!$A$1:$T$878,17,FALSE)</f>
        <v>0</v>
      </c>
      <c r="R481" s="124" t="str">
        <f>VLOOKUP(A481,BASE.!$A$1:$T$878,18,FALSE)</f>
        <v>93401: Instituciones de Asistencia Social</v>
      </c>
      <c r="S481" s="124" t="str">
        <f>VLOOKUP(A481,BASE.!$A$1:$T$878,19,FALSE)</f>
        <v xml:space="preserve">Se acompañan antecedentes financieros correspondientes al año 2019, aprobados por el Sub Departamento de Supervisión Financiera Nacional. </v>
      </c>
      <c r="T481" s="182">
        <f>VLOOKUP(A481,BASE.!$A$1:$T$878,20,FALSE)</f>
        <v>37970</v>
      </c>
      <c r="U481" s="124">
        <v>6943</v>
      </c>
      <c r="V481" s="181">
        <v>26214282</v>
      </c>
      <c r="W481" s="181">
        <v>43209477</v>
      </c>
      <c r="X481" s="183">
        <v>44255</v>
      </c>
      <c r="Y481" s="166" t="s">
        <v>7879</v>
      </c>
      <c r="Z481" s="166" t="s">
        <v>7880</v>
      </c>
      <c r="AA481" s="124" t="s">
        <v>7935</v>
      </c>
    </row>
    <row r="482" spans="1:27" x14ac:dyDescent="0.2">
      <c r="A482" s="124">
        <v>6943</v>
      </c>
      <c r="B482" s="124" t="s">
        <v>8334</v>
      </c>
      <c r="C482" s="185">
        <v>726079005</v>
      </c>
      <c r="D482" s="124" t="str">
        <f>VLOOKUP(A482,BASE.!$A$1:$T$878,4,FALSE)</f>
        <v>Corporación de Derecho Privado</v>
      </c>
      <c r="E482" s="124" t="str">
        <f>VLOOKUP(A482,BASE.!$A$1:$T$878,5,FALSE)</f>
        <v>Otorgada por Decreto Supremo N° 1298, de 8 de noviembre de 1993, del Ministerio de Justicia.</v>
      </c>
      <c r="F482" s="124" t="str">
        <f>VLOOKUP(A482,BASE.!$A$1:$T$878,6,FALSE)</f>
        <v>Certificado de Vigencia Folio 500356752662, de fecha 18 de noviembre de 2020, emitido por el Servicio de Registro Civil e Identificación.</v>
      </c>
      <c r="G482" s="124" t="str">
        <f>VLOOKUP(A482,BASE.!$A$1:$T$878,7,FALSE)</f>
        <v xml:space="preserve">Promover, coordinar, implementar y ejecutar acciones dirigidas a la atención y protección de niños/as víctimas de maltrato.
</v>
      </c>
      <c r="H482" s="124" t="str">
        <f>VLOOKUP(A482,BASE.!$A$1:$T$878,8,FALSE)</f>
        <v xml:space="preserve">Presidente: Rodrigo Riquelme Lepez
Secretaria: María Rodríguez Tastests 
Tesorera: Claudia Abusleme Ramos 
</v>
      </c>
      <c r="I482" s="124" t="str">
        <f>VLOOKUP(A482,BASE.!$A$1:$T$878,9,FALSE)</f>
        <v>Un año en sus cargos, pudiendo ser reelegidos indefinidamente</v>
      </c>
      <c r="J482" s="124" t="str">
        <f>VLOOKUP(A482,BASE.!$A$1:$T$878,10,FALSE)</f>
        <v xml:space="preserve">23 DE ABRIL DE 2019 A 23 DE ABRIL DE 2020   Se pidió la documentación donde conste nombramiento de Directorio vigente a la fecha.
</v>
      </c>
      <c r="K482" s="124" t="str">
        <f>VLOOKUP(A482,BASE.!$A$1:$T$878,11,FALSE)</f>
        <v xml:space="preserve">Presidente: Rodrigo Riquelme Lepez
Directora Ejecutiva: Sandra Castro Salazar, </v>
      </c>
      <c r="L482" s="124" t="str">
        <f>VLOOKUP(A482,BASE.!$A$1:$T$878,12,FALSE)</f>
        <v xml:space="preserve">O’Higgins # 445 oficina 501, Concepción, Región del Biobío.
</v>
      </c>
      <c r="M482" s="124" t="str">
        <f>VLOOKUP(A482,BASE.!$A$1:$T$878,13,FALSE)</f>
        <v>VIII</v>
      </c>
      <c r="N482" s="124" t="str">
        <f>VLOOKUP(A482,BASE.!$A$1:$T$878,14,FALSE)</f>
        <v xml:space="preserve"> Biobío.</v>
      </c>
      <c r="O482" s="124" t="str">
        <f>VLOOKUP(A482,BASE.!$A$1:$T$878,15,FALSE)</f>
        <v>Fono: 41-2247078</v>
      </c>
      <c r="P482" s="124" t="str">
        <f>VLOOKUP(A482,BASE.!$A$1:$T$878,16,FALSE)</f>
        <v xml:space="preserve">jflores@catim.cl - ralburquenque@catim.cl
</v>
      </c>
      <c r="Q482" s="185">
        <f>VLOOKUP(A482,BASE.!$A$1:$T$878,17,FALSE)</f>
        <v>0</v>
      </c>
      <c r="R482" s="124" t="str">
        <f>VLOOKUP(A482,BASE.!$A$1:$T$878,18,FALSE)</f>
        <v>93401: Instituciones de Asistencia Social</v>
      </c>
      <c r="S482" s="124" t="str">
        <f>VLOOKUP(A482,BASE.!$A$1:$T$878,19,FALSE)</f>
        <v xml:space="preserve">Se acompañan antecedentes financieros correspondientes al año 2019, aprobados por el Sub Departamento de Supervisión Financiera Nacional. </v>
      </c>
      <c r="T482" s="182">
        <f>VLOOKUP(A482,BASE.!$A$1:$T$878,20,FALSE)</f>
        <v>37970</v>
      </c>
      <c r="U482" s="124">
        <v>6943</v>
      </c>
      <c r="V482" s="181">
        <v>27858978</v>
      </c>
      <c r="W482" s="181">
        <v>82763918</v>
      </c>
      <c r="X482" s="183">
        <v>44255</v>
      </c>
      <c r="Y482" s="166" t="s">
        <v>7879</v>
      </c>
      <c r="Z482" s="166" t="s">
        <v>7880</v>
      </c>
      <c r="AA482" s="124" t="s">
        <v>8032</v>
      </c>
    </row>
    <row r="483" spans="1:27" x14ac:dyDescent="0.2">
      <c r="A483" s="124">
        <v>6945</v>
      </c>
      <c r="B483" s="124" t="s">
        <v>8335</v>
      </c>
      <c r="C483" s="185">
        <v>653716907</v>
      </c>
      <c r="D483" s="124" t="str">
        <f>VLOOKUP(A483,BASE.!$A$1:$T$878,4,FALSE)</f>
        <v>Institución Religiosa</v>
      </c>
      <c r="E483" s="124" t="str">
        <f>VLOOKUP(A483,BASE.!$A$1:$T$878,5,FALSE)</f>
        <v>Erigida de acuerdo al Derecho Canónico</v>
      </c>
      <c r="F483" s="124" t="str">
        <f>VLOOKUP(A483,BASE.!$A$1:$T$878,6,FALSE)</f>
        <v>Indefinida</v>
      </c>
      <c r="G483" s="124" t="str">
        <f>VLOOKUP(A483,BASE.!$A$1:$T$878,7,FALSE)</f>
        <v>Actividades Religiosas</v>
      </c>
      <c r="H483" s="124" t="str">
        <f>VLOOKUP(A483,BASE.!$A$1:$T$878,8,FALSE)</f>
        <v>no tiene</v>
      </c>
      <c r="I483" s="124">
        <f>VLOOKUP(A483,BASE.!$A$1:$T$878,9,FALSE)</f>
        <v>0</v>
      </c>
      <c r="J483" s="124">
        <f>VLOOKUP(A483,BASE.!$A$1:$T$878,10,FALSE)</f>
        <v>0</v>
      </c>
      <c r="K483" s="124" t="str">
        <f>VLOOKUP(A483,BASE.!$A$1:$T$878,11,FALSE)</f>
        <v xml:space="preserve">Ernesto Albornoz Mena, </v>
      </c>
      <c r="L483" s="124" t="str">
        <f>VLOOKUP(A483,BASE.!$A$1:$T$878,12,FALSE)</f>
        <v xml:space="preserve">Matriz Nº 135, Petorca, Quinta Región, </v>
      </c>
      <c r="M483" s="124" t="str">
        <f>VLOOKUP(A483,BASE.!$A$1:$T$878,13,FALSE)</f>
        <v>V</v>
      </c>
      <c r="N483" s="124" t="str">
        <f>VLOOKUP(A483,BASE.!$A$1:$T$878,14,FALSE)</f>
        <v>Petorca</v>
      </c>
      <c r="O483" s="124" t="str">
        <f>VLOOKUP(A483,BASE.!$A$1:$T$878,15,FALSE)</f>
        <v>(56) 342510121</v>
      </c>
      <c r="P483" s="124" t="str">
        <f>VLOOKUP(A483,BASE.!$A$1:$T$878,16,FALSE)</f>
        <v>sanfelipe@episcopado.cl</v>
      </c>
      <c r="Q483" s="185">
        <f>VLOOKUP(A483,BASE.!$A$1:$T$878,17,FALSE)</f>
        <v>0</v>
      </c>
      <c r="R483" s="124" t="str">
        <f>VLOOKUP(A483,BASE.!$A$1:$T$878,18,FALSE)</f>
        <v>93910: Organizaciones Religiosas</v>
      </c>
      <c r="S483" s="124" t="str">
        <f>VLOOKUP(A483,BASE.!$A$1:$T$878,19,FALSE)</f>
        <v>Se acompaña Certificado de Antecedentes Financieros del año 2019, aprobados por el Subdepartamento de Supervisión Nacional.</v>
      </c>
      <c r="T483" s="182">
        <f>VLOOKUP(A483,BASE.!$A$1:$T$878,20,FALSE)</f>
        <v>37970</v>
      </c>
      <c r="U483" s="124">
        <v>6945</v>
      </c>
      <c r="V483" s="181">
        <v>7292520</v>
      </c>
      <c r="W483" s="181">
        <v>14817780</v>
      </c>
      <c r="X483" s="183">
        <v>44255</v>
      </c>
      <c r="Y483" s="166" t="s">
        <v>7879</v>
      </c>
      <c r="Z483" s="166" t="s">
        <v>7880</v>
      </c>
      <c r="AA483" s="124" t="s">
        <v>8046</v>
      </c>
    </row>
    <row r="484" spans="1:27" x14ac:dyDescent="0.2">
      <c r="A484" s="124">
        <v>6950</v>
      </c>
      <c r="B484" s="124" t="s">
        <v>8336</v>
      </c>
      <c r="C484" s="185">
        <v>728857005</v>
      </c>
      <c r="D484" s="124" t="str">
        <f>VLOOKUP(A484,BASE.!$A$1:$T$878,4,FALSE)</f>
        <v>Corporación de Derecho Privado</v>
      </c>
      <c r="E484" s="124" t="str">
        <f>VLOOKUP(A484,BASE.!$A$1:$T$878,5,FALSE)</f>
        <v>Otorgado por Decreto Supremo Nº 591, de fecha 19 de junio de 1995, del Ministerio de Justicia</v>
      </c>
      <c r="F484" s="124" t="str">
        <f>VLOOKUP(A484,BASE.!$A$1:$T$878,6,FALSE)</f>
        <v>Certificado de Vigencia de Persona Jurídica sin fines de lucro, del Servicio de Registro Civil e Identificación, Folio Nº 5003403731645, de fecha 13 de agosto de 2020.</v>
      </c>
      <c r="G484" s="124" t="str">
        <f>VLOOKUP(A484,BASE.!$A$1:$T$878,7,FALSE)</f>
        <v>Promoción del desarrollo, especialmente de las personas, familias, grupos y comunidades que viven en condiciones de pobreza y/o marginalidad</v>
      </c>
      <c r="H484" s="124" t="str">
        <f>VLOOKUP(A484,BASE.!$A$1:$T$878,8,FALSE)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84" s="124" t="str">
        <f>VLOOKUP(A484,BASE.!$A$1:$T$878,9,FALSE)</f>
        <v xml:space="preserve">Durarán dos años en los cargos. </v>
      </c>
      <c r="J484" s="124" t="str">
        <f>VLOOKUP(A484,BASE.!$A$1:$T$878,10,FALSE)</f>
        <v xml:space="preserve">(20 de marzo de 2019-20 de marzo de 2021)
</v>
      </c>
      <c r="K484" s="124" t="str">
        <f>VLOOKUP(A484,BASE.!$A$1:$T$878,11,FALSE)</f>
        <v xml:space="preserve">Secretaria Ejecutiva:
Maria Irene Duarte Figueroa                    
</v>
      </c>
      <c r="L484" s="124" t="str">
        <f>VLOOKUP(A484,BASE.!$A$1:$T$878,12,FALSE)</f>
        <v xml:space="preserve">Condell N° 1176, Piso 14, Departamento N° 144, Comuna de Valparaíso, Región de Valparaíso
</v>
      </c>
      <c r="M484" s="124" t="str">
        <f>VLOOKUP(A484,BASE.!$A$1:$T$878,13,FALSE)</f>
        <v>V</v>
      </c>
      <c r="N484" s="124" t="str">
        <f>VLOOKUP(A484,BASE.!$A$1:$T$878,14,FALSE)</f>
        <v xml:space="preserve">Valparaíso. </v>
      </c>
      <c r="O484" s="124" t="str">
        <f>VLOOKUP(A484,BASE.!$A$1:$T$878,15,FALSE)</f>
        <v>32-2239757</v>
      </c>
      <c r="P484" s="124" t="str">
        <f>VLOOKUP(A484,BASE.!$A$1:$T$878,16,FALSE)</f>
        <v>Email: administracion@mariaacoge.cl
contabilidad@mariaacoge.cl</v>
      </c>
      <c r="Q484" s="185">
        <f>VLOOKUP(A484,BASE.!$A$1:$T$878,17,FALSE)</f>
        <v>0</v>
      </c>
      <c r="R484" s="124" t="str">
        <f>VLOOKUP(A484,BASE.!$A$1:$T$878,18,FALSE)</f>
        <v>93401: Instituciones de Asistencia Social</v>
      </c>
      <c r="S484" s="124" t="str">
        <f>VLOOKUP(A484,BASE.!$A$1:$T$878,19,FALSE)</f>
        <v>Se acompaña Certificado Financiero año 2019, aprobado por el Subdepartamento de Supervisión Financiera Nacional.</v>
      </c>
      <c r="T484" s="182">
        <f>VLOOKUP(A484,BASE.!$A$1:$T$878,20,FALSE)</f>
        <v>37970</v>
      </c>
      <c r="U484" s="124">
        <v>6950</v>
      </c>
      <c r="V484" s="181">
        <v>20010468</v>
      </c>
      <c r="W484" s="181">
        <v>40020936</v>
      </c>
      <c r="X484" s="183">
        <v>44255</v>
      </c>
      <c r="Y484" s="166" t="s">
        <v>7879</v>
      </c>
      <c r="Z484" s="166" t="s">
        <v>7880</v>
      </c>
      <c r="AA484" s="124" t="s">
        <v>8010</v>
      </c>
    </row>
    <row r="485" spans="1:27" x14ac:dyDescent="0.2">
      <c r="A485" s="124">
        <v>6950</v>
      </c>
      <c r="B485" s="124" t="s">
        <v>8336</v>
      </c>
      <c r="C485" s="185">
        <v>728857005</v>
      </c>
      <c r="D485" s="124" t="str">
        <f>VLOOKUP(A485,BASE.!$A$1:$T$878,4,FALSE)</f>
        <v>Corporación de Derecho Privado</v>
      </c>
      <c r="E485" s="124" t="str">
        <f>VLOOKUP(A485,BASE.!$A$1:$T$878,5,FALSE)</f>
        <v>Otorgado por Decreto Supremo Nº 591, de fecha 19 de junio de 1995, del Ministerio de Justicia</v>
      </c>
      <c r="F485" s="124" t="str">
        <f>VLOOKUP(A485,BASE.!$A$1:$T$878,6,FALSE)</f>
        <v>Certificado de Vigencia de Persona Jurídica sin fines de lucro, del Servicio de Registro Civil e Identificación, Folio Nº 5003403731645, de fecha 13 de agosto de 2020.</v>
      </c>
      <c r="G485" s="124" t="str">
        <f>VLOOKUP(A485,BASE.!$A$1:$T$878,7,FALSE)</f>
        <v>Promoción del desarrollo, especialmente de las personas, familias, grupos y comunidades que viven en condiciones de pobreza y/o marginalidad</v>
      </c>
      <c r="H485" s="124" t="str">
        <f>VLOOKUP(A485,BASE.!$A$1:$T$878,8,FALSE)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85" s="124" t="str">
        <f>VLOOKUP(A485,BASE.!$A$1:$T$878,9,FALSE)</f>
        <v xml:space="preserve">Durarán dos años en los cargos. </v>
      </c>
      <c r="J485" s="124" t="str">
        <f>VLOOKUP(A485,BASE.!$A$1:$T$878,10,FALSE)</f>
        <v xml:space="preserve">(20 de marzo de 2019-20 de marzo de 2021)
</v>
      </c>
      <c r="K485" s="124" t="str">
        <f>VLOOKUP(A485,BASE.!$A$1:$T$878,11,FALSE)</f>
        <v xml:space="preserve">Secretaria Ejecutiva:
Maria Irene Duarte Figueroa                    
</v>
      </c>
      <c r="L485" s="124" t="str">
        <f>VLOOKUP(A485,BASE.!$A$1:$T$878,12,FALSE)</f>
        <v xml:space="preserve">Condell N° 1176, Piso 14, Departamento N° 144, Comuna de Valparaíso, Región de Valparaíso
</v>
      </c>
      <c r="M485" s="124" t="str">
        <f>VLOOKUP(A485,BASE.!$A$1:$T$878,13,FALSE)</f>
        <v>V</v>
      </c>
      <c r="N485" s="124" t="str">
        <f>VLOOKUP(A485,BASE.!$A$1:$T$878,14,FALSE)</f>
        <v xml:space="preserve">Valparaíso. </v>
      </c>
      <c r="O485" s="124" t="str">
        <f>VLOOKUP(A485,BASE.!$A$1:$T$878,15,FALSE)</f>
        <v>32-2239757</v>
      </c>
      <c r="P485" s="124" t="str">
        <f>VLOOKUP(A485,BASE.!$A$1:$T$878,16,FALSE)</f>
        <v>Email: administracion@mariaacoge.cl
contabilidad@mariaacoge.cl</v>
      </c>
      <c r="Q485" s="185">
        <f>VLOOKUP(A485,BASE.!$A$1:$T$878,17,FALSE)</f>
        <v>0</v>
      </c>
      <c r="R485" s="124" t="str">
        <f>VLOOKUP(A485,BASE.!$A$1:$T$878,18,FALSE)</f>
        <v>93401: Instituciones de Asistencia Social</v>
      </c>
      <c r="S485" s="124" t="str">
        <f>VLOOKUP(A485,BASE.!$A$1:$T$878,19,FALSE)</f>
        <v>Se acompaña Certificado Financiero año 2019, aprobado por el Subdepartamento de Supervisión Financiera Nacional.</v>
      </c>
      <c r="T485" s="182">
        <f>VLOOKUP(A485,BASE.!$A$1:$T$878,20,FALSE)</f>
        <v>37970</v>
      </c>
      <c r="U485" s="124">
        <v>6950</v>
      </c>
      <c r="V485" s="181">
        <v>51381234</v>
      </c>
      <c r="W485" s="181">
        <v>102762468</v>
      </c>
      <c r="X485" s="183">
        <v>44255</v>
      </c>
      <c r="Y485" s="166" t="s">
        <v>7879</v>
      </c>
      <c r="Z485" s="166" t="s">
        <v>7880</v>
      </c>
      <c r="AA485" s="124" t="s">
        <v>7888</v>
      </c>
    </row>
    <row r="486" spans="1:27" x14ac:dyDescent="0.2">
      <c r="A486" s="124">
        <v>6950</v>
      </c>
      <c r="B486" s="124" t="s">
        <v>8336</v>
      </c>
      <c r="C486" s="185">
        <v>728857005</v>
      </c>
      <c r="D486" s="124" t="str">
        <f>VLOOKUP(A486,BASE.!$A$1:$T$878,4,FALSE)</f>
        <v>Corporación de Derecho Privado</v>
      </c>
      <c r="E486" s="124" t="str">
        <f>VLOOKUP(A486,BASE.!$A$1:$T$878,5,FALSE)</f>
        <v>Otorgado por Decreto Supremo Nº 591, de fecha 19 de junio de 1995, del Ministerio de Justicia</v>
      </c>
      <c r="F486" s="124" t="str">
        <f>VLOOKUP(A486,BASE.!$A$1:$T$878,6,FALSE)</f>
        <v>Certificado de Vigencia de Persona Jurídica sin fines de lucro, del Servicio de Registro Civil e Identificación, Folio Nº 5003403731645, de fecha 13 de agosto de 2020.</v>
      </c>
      <c r="G486" s="124" t="str">
        <f>VLOOKUP(A486,BASE.!$A$1:$T$878,7,FALSE)</f>
        <v>Promoción del desarrollo, especialmente de las personas, familias, grupos y comunidades que viven en condiciones de pobreza y/o marginalidad</v>
      </c>
      <c r="H486" s="124" t="str">
        <f>VLOOKUP(A486,BASE.!$A$1:$T$878,8,FALSE)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86" s="124" t="str">
        <f>VLOOKUP(A486,BASE.!$A$1:$T$878,9,FALSE)</f>
        <v xml:space="preserve">Durarán dos años en los cargos. </v>
      </c>
      <c r="J486" s="124" t="str">
        <f>VLOOKUP(A486,BASE.!$A$1:$T$878,10,FALSE)</f>
        <v xml:space="preserve">(20 de marzo de 2019-20 de marzo de 2021)
</v>
      </c>
      <c r="K486" s="124" t="str">
        <f>VLOOKUP(A486,BASE.!$A$1:$T$878,11,FALSE)</f>
        <v xml:space="preserve">Secretaria Ejecutiva:
Maria Irene Duarte Figueroa                    
</v>
      </c>
      <c r="L486" s="124" t="str">
        <f>VLOOKUP(A486,BASE.!$A$1:$T$878,12,FALSE)</f>
        <v xml:space="preserve">Condell N° 1176, Piso 14, Departamento N° 144, Comuna de Valparaíso, Región de Valparaíso
</v>
      </c>
      <c r="M486" s="124" t="str">
        <f>VLOOKUP(A486,BASE.!$A$1:$T$878,13,FALSE)</f>
        <v>V</v>
      </c>
      <c r="N486" s="124" t="str">
        <f>VLOOKUP(A486,BASE.!$A$1:$T$878,14,FALSE)</f>
        <v xml:space="preserve">Valparaíso. </v>
      </c>
      <c r="O486" s="124" t="str">
        <f>VLOOKUP(A486,BASE.!$A$1:$T$878,15,FALSE)</f>
        <v>32-2239757</v>
      </c>
      <c r="P486" s="124" t="str">
        <f>VLOOKUP(A486,BASE.!$A$1:$T$878,16,FALSE)</f>
        <v>Email: administracion@mariaacoge.cl
contabilidad@mariaacoge.cl</v>
      </c>
      <c r="Q486" s="185">
        <f>VLOOKUP(A486,BASE.!$A$1:$T$878,17,FALSE)</f>
        <v>0</v>
      </c>
      <c r="R486" s="124" t="str">
        <f>VLOOKUP(A486,BASE.!$A$1:$T$878,18,FALSE)</f>
        <v>93401: Instituciones de Asistencia Social</v>
      </c>
      <c r="S486" s="124" t="str">
        <f>VLOOKUP(A486,BASE.!$A$1:$T$878,19,FALSE)</f>
        <v>Se acompaña Certificado Financiero año 2019, aprobado por el Subdepartamento de Supervisión Financiera Nacional.</v>
      </c>
      <c r="T486" s="182">
        <f>VLOOKUP(A486,BASE.!$A$1:$T$878,20,FALSE)</f>
        <v>37970</v>
      </c>
      <c r="U486" s="124">
        <v>6950</v>
      </c>
      <c r="V486" s="181">
        <v>33522318</v>
      </c>
      <c r="W486" s="181">
        <v>67044636</v>
      </c>
      <c r="X486" s="183">
        <v>44255</v>
      </c>
      <c r="Y486" s="166" t="s">
        <v>7879</v>
      </c>
      <c r="Z486" s="166" t="s">
        <v>7880</v>
      </c>
      <c r="AA486" s="124" t="s">
        <v>7939</v>
      </c>
    </row>
    <row r="487" spans="1:27" x14ac:dyDescent="0.2">
      <c r="A487" s="124">
        <v>6950</v>
      </c>
      <c r="B487" s="124" t="s">
        <v>8336</v>
      </c>
      <c r="C487" s="185">
        <v>728857005</v>
      </c>
      <c r="D487" s="124" t="str">
        <f>VLOOKUP(A487,BASE.!$A$1:$T$878,4,FALSE)</f>
        <v>Corporación de Derecho Privado</v>
      </c>
      <c r="E487" s="124" t="str">
        <f>VLOOKUP(A487,BASE.!$A$1:$T$878,5,FALSE)</f>
        <v>Otorgado por Decreto Supremo Nº 591, de fecha 19 de junio de 1995, del Ministerio de Justicia</v>
      </c>
      <c r="F487" s="124" t="str">
        <f>VLOOKUP(A487,BASE.!$A$1:$T$878,6,FALSE)</f>
        <v>Certificado de Vigencia de Persona Jurídica sin fines de lucro, del Servicio de Registro Civil e Identificación, Folio Nº 5003403731645, de fecha 13 de agosto de 2020.</v>
      </c>
      <c r="G487" s="124" t="str">
        <f>VLOOKUP(A487,BASE.!$A$1:$T$878,7,FALSE)</f>
        <v>Promoción del desarrollo, especialmente de las personas, familias, grupos y comunidades que viven en condiciones de pobreza y/o marginalidad</v>
      </c>
      <c r="H487" s="124" t="str">
        <f>VLOOKUP(A487,BASE.!$A$1:$T$878,8,FALSE)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87" s="124" t="str">
        <f>VLOOKUP(A487,BASE.!$A$1:$T$878,9,FALSE)</f>
        <v xml:space="preserve">Durarán dos años en los cargos. </v>
      </c>
      <c r="J487" s="124" t="str">
        <f>VLOOKUP(A487,BASE.!$A$1:$T$878,10,FALSE)</f>
        <v xml:space="preserve">(20 de marzo de 2019-20 de marzo de 2021)
</v>
      </c>
      <c r="K487" s="124" t="str">
        <f>VLOOKUP(A487,BASE.!$A$1:$T$878,11,FALSE)</f>
        <v xml:space="preserve">Secretaria Ejecutiva:
Maria Irene Duarte Figueroa                    
</v>
      </c>
      <c r="L487" s="124" t="str">
        <f>VLOOKUP(A487,BASE.!$A$1:$T$878,12,FALSE)</f>
        <v xml:space="preserve">Condell N° 1176, Piso 14, Departamento N° 144, Comuna de Valparaíso, Región de Valparaíso
</v>
      </c>
      <c r="M487" s="124" t="str">
        <f>VLOOKUP(A487,BASE.!$A$1:$T$878,13,FALSE)</f>
        <v>V</v>
      </c>
      <c r="N487" s="124" t="str">
        <f>VLOOKUP(A487,BASE.!$A$1:$T$878,14,FALSE)</f>
        <v xml:space="preserve">Valparaíso. </v>
      </c>
      <c r="O487" s="124" t="str">
        <f>VLOOKUP(A487,BASE.!$A$1:$T$878,15,FALSE)</f>
        <v>32-2239757</v>
      </c>
      <c r="P487" s="124" t="str">
        <f>VLOOKUP(A487,BASE.!$A$1:$T$878,16,FALSE)</f>
        <v>Email: administracion@mariaacoge.cl
contabilidad@mariaacoge.cl</v>
      </c>
      <c r="Q487" s="185">
        <f>VLOOKUP(A487,BASE.!$A$1:$T$878,17,FALSE)</f>
        <v>0</v>
      </c>
      <c r="R487" s="124" t="str">
        <f>VLOOKUP(A487,BASE.!$A$1:$T$878,18,FALSE)</f>
        <v>93401: Instituciones de Asistencia Social</v>
      </c>
      <c r="S487" s="124" t="str">
        <f>VLOOKUP(A487,BASE.!$A$1:$T$878,19,FALSE)</f>
        <v>Se acompaña Certificado Financiero año 2019, aprobado por el Subdepartamento de Supervisión Financiera Nacional.</v>
      </c>
      <c r="T487" s="182">
        <f>VLOOKUP(A487,BASE.!$A$1:$T$878,20,FALSE)</f>
        <v>37970</v>
      </c>
      <c r="U487" s="124">
        <v>6950</v>
      </c>
      <c r="V487" s="181">
        <v>6573612</v>
      </c>
      <c r="W487" s="181">
        <v>12986892</v>
      </c>
      <c r="X487" s="183">
        <v>44255</v>
      </c>
      <c r="Y487" s="166" t="s">
        <v>7879</v>
      </c>
      <c r="Z487" s="166" t="s">
        <v>7880</v>
      </c>
      <c r="AA487" s="124" t="s">
        <v>7889</v>
      </c>
    </row>
    <row r="488" spans="1:27" x14ac:dyDescent="0.2">
      <c r="A488" s="124">
        <v>6959</v>
      </c>
      <c r="B488" s="124" t="s">
        <v>8337</v>
      </c>
      <c r="C488" s="185">
        <v>727783008</v>
      </c>
      <c r="D488" s="124" t="str">
        <f>VLOOKUP(A488,BASE.!$A$1:$T$878,4,FALSE)</f>
        <v xml:space="preserve">Fundación de Derecho Público </v>
      </c>
      <c r="E488" s="124" t="str">
        <f>VLOOKUP(A488,BASE.!$A$1:$T$878,5,FALSE)</f>
        <v>Decreto Arzobispado de Santiago Nº 369, de 16 de noviembre de 1994.</v>
      </c>
      <c r="F488" s="124" t="str">
        <f>VLOOKUP(A488,BASE.!$A$1:$T$878,6,FALSE)</f>
        <v xml:space="preserve">Certificado de vigencia de personalidad jurídica canónica N° C/797/2019, con miembros del Directorio
</v>
      </c>
      <c r="G488" s="124" t="str">
        <f>VLOOKUP(A488,BASE.!$A$1:$T$878,7,FALSE)</f>
        <v>Prestar ayuda material y espiritual especialmente a las personas de escasos recursos económicos en forma gratuita.</v>
      </c>
      <c r="H488" s="124" t="str">
        <f>VLOOKUP(A488,BASE.!$A$1:$T$878,8,FALSE)</f>
        <v xml:space="preserve">Presidente:    Tomás Fernández Goycolea
Doña Bernardita Egaña Baraona
Don Juan Pablo Vicuña Melo
Pbro. Pedro Ríos Dempster.
Don Enrique Oyarzún Ebensperger.
Don Cristián Ataegui Cruchaga.
Doña Cynthia Ossa Orellano.
Doña Verónica Matte Rubilar.
Don Alejandro Jordán Cruz.
</v>
      </c>
      <c r="I488" s="124" t="str">
        <f>VLOOKUP(A488,BASE.!$A$1:$T$878,9,FALSE)</f>
        <v xml:space="preserve">Durarán cuatro años en sus cargos. (artículo 12 de los Estatutos). 
</v>
      </c>
      <c r="J488" s="124" t="str">
        <f>VLOOKUP(A488,BASE.!$A$1:$T$878,10,FALSE)</f>
        <v>15 de noviembre de 2018 a 15 de noviembre de 2022</v>
      </c>
      <c r="K488" s="124" t="str">
        <f>VLOOKUP(A488,BASE.!$A$1:$T$878,11,FALSE)</f>
        <v>Presidente: don Tomás Fernández Goycolea                     Mandatarios Clase A:
Doña Viviane Antonieta Galaz Reyes
Doña Verónica Matte Rubilar
Don Tomás Fernández Goycolea, 
Don Cristián Ataegui Cruchaga
Mandatarios Clase B:
Don Alejandro Jordán Cruz, 
Doña Magdalena Letamendi Arregui, 
Doña Cynthia Ossa Orellano .
Don Enrique Oyarzún Ebensperger, R
Don Juan Pablo Vicuña Melo, 
Pbro. Pedro Ríos Dempster, 
Los que deberán actuar en conjunto 2 de la Clase A o 1 de la Clase A con 1 de la Clase B.</v>
      </c>
      <c r="L488" s="124" t="str">
        <f>VLOOKUP(A488,BASE.!$A$1:$T$878,12,FALSE)</f>
        <v xml:space="preserve">Latadía Nº 4602, comuna de Las Condes </v>
      </c>
      <c r="M488" s="124" t="str">
        <f>VLOOKUP(A488,BASE.!$A$1:$T$878,13,FALSE)</f>
        <v>XIII</v>
      </c>
      <c r="N488" s="124" t="str">
        <f>VLOOKUP(A488,BASE.!$A$1:$T$878,14,FALSE)</f>
        <v xml:space="preserve">Las Condes </v>
      </c>
      <c r="O488" s="124">
        <f>VLOOKUP(A488,BASE.!$A$1:$T$878,15,FALSE)</f>
        <v>0</v>
      </c>
      <c r="P488" s="124" t="str">
        <f>VLOOKUP(A488,BASE.!$A$1:$T$878,16,FALSE)</f>
        <v xml:space="preserve">E-Mail: pilarmedina@fundacionsanjose.cl </v>
      </c>
      <c r="Q488" s="185">
        <f>VLOOKUP(A488,BASE.!$A$1:$T$878,17,FALSE)</f>
        <v>0</v>
      </c>
      <c r="R488" s="124">
        <f>VLOOKUP(A488,BASE.!$A$1:$T$878,18,FALSE)</f>
        <v>93401</v>
      </c>
      <c r="S488" s="124" t="str">
        <f>VLOOKUP(A488,BASE.!$A$1:$T$878,19,FALSE)</f>
        <v xml:space="preserve">Certificado de antecedentes financieros correspondiente al año 2019, aprobados por el Subdepartamento de Supervisión Financiera.
</v>
      </c>
      <c r="T488" s="182">
        <f>VLOOKUP(A488,BASE.!$A$1:$T$878,20,FALSE)</f>
        <v>37970</v>
      </c>
      <c r="U488" s="124">
        <v>6959</v>
      </c>
      <c r="V488" s="181">
        <v>58073604</v>
      </c>
      <c r="W488" s="181">
        <v>59997588</v>
      </c>
      <c r="X488" s="183">
        <v>44255</v>
      </c>
      <c r="Y488" s="166" t="s">
        <v>7879</v>
      </c>
      <c r="Z488" s="166" t="s">
        <v>7880</v>
      </c>
      <c r="AA488" s="124" t="s">
        <v>70</v>
      </c>
    </row>
    <row r="489" spans="1:27" x14ac:dyDescent="0.2">
      <c r="A489" s="124">
        <v>6959</v>
      </c>
      <c r="B489" s="124" t="s">
        <v>8337</v>
      </c>
      <c r="C489" s="185">
        <v>727783008</v>
      </c>
      <c r="D489" s="124" t="str">
        <f>VLOOKUP(A489,BASE.!$A$1:$T$878,4,FALSE)</f>
        <v xml:space="preserve">Fundación de Derecho Público </v>
      </c>
      <c r="E489" s="124" t="str">
        <f>VLOOKUP(A489,BASE.!$A$1:$T$878,5,FALSE)</f>
        <v>Decreto Arzobispado de Santiago Nº 369, de 16 de noviembre de 1994.</v>
      </c>
      <c r="F489" s="124" t="str">
        <f>VLOOKUP(A489,BASE.!$A$1:$T$878,6,FALSE)</f>
        <v xml:space="preserve">Certificado de vigencia de personalidad jurídica canónica N° C/797/2019, con miembros del Directorio
</v>
      </c>
      <c r="G489" s="124" t="str">
        <f>VLOOKUP(A489,BASE.!$A$1:$T$878,7,FALSE)</f>
        <v>Prestar ayuda material y espiritual especialmente a las personas de escasos recursos económicos en forma gratuita.</v>
      </c>
      <c r="H489" s="124" t="str">
        <f>VLOOKUP(A489,BASE.!$A$1:$T$878,8,FALSE)</f>
        <v xml:space="preserve">Presidente:    Tomás Fernández Goycolea
Doña Bernardita Egaña Baraona
Don Juan Pablo Vicuña Melo
Pbro. Pedro Ríos Dempster.
Don Enrique Oyarzún Ebensperger.
Don Cristián Ataegui Cruchaga.
Doña Cynthia Ossa Orellano.
Doña Verónica Matte Rubilar.
Don Alejandro Jordán Cruz.
</v>
      </c>
      <c r="I489" s="124" t="str">
        <f>VLOOKUP(A489,BASE.!$A$1:$T$878,9,FALSE)</f>
        <v xml:space="preserve">Durarán cuatro años en sus cargos. (artículo 12 de los Estatutos). 
</v>
      </c>
      <c r="J489" s="124" t="str">
        <f>VLOOKUP(A489,BASE.!$A$1:$T$878,10,FALSE)</f>
        <v>15 de noviembre de 2018 a 15 de noviembre de 2022</v>
      </c>
      <c r="K489" s="124" t="str">
        <f>VLOOKUP(A489,BASE.!$A$1:$T$878,11,FALSE)</f>
        <v>Presidente: don Tomás Fernández Goycolea                     Mandatarios Clase A:
Doña Viviane Antonieta Galaz Reyes
Doña Verónica Matte Rubilar
Don Tomás Fernández Goycolea, 
Don Cristián Ataegui Cruchaga
Mandatarios Clase B:
Don Alejandro Jordán Cruz, 
Doña Magdalena Letamendi Arregui, 
Doña Cynthia Ossa Orellano .
Don Enrique Oyarzún Ebensperger, R
Don Juan Pablo Vicuña Melo, 
Pbro. Pedro Ríos Dempster, 
Los que deberán actuar en conjunto 2 de la Clase A o 1 de la Clase A con 1 de la Clase B.</v>
      </c>
      <c r="L489" s="124" t="str">
        <f>VLOOKUP(A489,BASE.!$A$1:$T$878,12,FALSE)</f>
        <v xml:space="preserve">Latadía Nº 4602, comuna de Las Condes </v>
      </c>
      <c r="M489" s="124" t="str">
        <f>VLOOKUP(A489,BASE.!$A$1:$T$878,13,FALSE)</f>
        <v>XIII</v>
      </c>
      <c r="N489" s="124" t="str">
        <f>VLOOKUP(A489,BASE.!$A$1:$T$878,14,FALSE)</f>
        <v xml:space="preserve">Las Condes </v>
      </c>
      <c r="O489" s="124">
        <f>VLOOKUP(A489,BASE.!$A$1:$T$878,15,FALSE)</f>
        <v>0</v>
      </c>
      <c r="P489" s="124" t="str">
        <f>VLOOKUP(A489,BASE.!$A$1:$T$878,16,FALSE)</f>
        <v xml:space="preserve">E-Mail: pilarmedina@fundacionsanjose.cl </v>
      </c>
      <c r="Q489" s="185">
        <f>VLOOKUP(A489,BASE.!$A$1:$T$878,17,FALSE)</f>
        <v>0</v>
      </c>
      <c r="R489" s="124">
        <f>VLOOKUP(A489,BASE.!$A$1:$T$878,18,FALSE)</f>
        <v>93401</v>
      </c>
      <c r="S489" s="124" t="str">
        <f>VLOOKUP(A489,BASE.!$A$1:$T$878,19,FALSE)</f>
        <v xml:space="preserve">Certificado de antecedentes financieros correspondiente al año 2019, aprobados por el Subdepartamento de Supervisión Financiera.
</v>
      </c>
      <c r="T489" s="182">
        <f>VLOOKUP(A489,BASE.!$A$1:$T$878,20,FALSE)</f>
        <v>37970</v>
      </c>
      <c r="U489" s="124">
        <v>6959</v>
      </c>
      <c r="V489" s="181">
        <v>21273470</v>
      </c>
      <c r="W489" s="181">
        <v>33662008</v>
      </c>
      <c r="X489" s="183">
        <v>44255</v>
      </c>
      <c r="Y489" s="166" t="s">
        <v>7879</v>
      </c>
      <c r="Z489" s="166" t="s">
        <v>7880</v>
      </c>
      <c r="AA489" s="124" t="s">
        <v>6479</v>
      </c>
    </row>
    <row r="490" spans="1:27" x14ac:dyDescent="0.2">
      <c r="A490" s="124">
        <v>6962</v>
      </c>
      <c r="B490" s="124" t="s">
        <v>8623</v>
      </c>
      <c r="C490" s="185">
        <v>731414009</v>
      </c>
      <c r="D490" s="124" t="str">
        <f>VLOOKUP(A490,BASE.!$A$1:$T$878,4,FALSE)</f>
        <v>Corporación de Derecho Privado.</v>
      </c>
      <c r="E490" s="124" t="str">
        <f>VLOOKUP(A490,BASE.!$A$1:$T$878,5,FALSE)</f>
        <v>Otorgado por Decreto Supremo Nº 856, de fecha 24 de agosto de 1995, del Ministerio de Justicia.</v>
      </c>
      <c r="F490" s="124" t="str">
        <f>VLOOKUP(A490,BASE.!$A$1:$T$878,6,FALSE)</f>
        <v>Certificado de Vigencia otorgado por SRCeI con fecha 12 de junio de 2019, bajo folio Nº 500232460024</v>
      </c>
      <c r="G490" s="124" t="str">
        <f>VLOOKUP(A490,BASE.!$A$1:$T$878,7,FALSE)</f>
        <v>Promoción del desarrollo e inserción  social de las personas con trastornos severos de relación y comunicación, especialmente de las que viven en condiciones de pobreza, marginalidad y/o riesgo social, sus familias grupos y comunidades.</v>
      </c>
      <c r="H490" s="124" t="str">
        <f>VLOOKUP(A490,BASE.!$A$1:$T$878,8,FALSE)</f>
        <v xml:space="preserve">Presidente: Polonia Milagros Aguirre Donoso, 
Vice-Presidente: Luis Narciso Bork Vega,       
Secretario: Marcia Paola Lillo Grau, 
Tesorero: María Emilia Jeria Cortés                              
Director:
Luis Cristóbal Gastón Masot Garrido.
</v>
      </c>
      <c r="I490" s="124" t="str">
        <f>VLOOKUP(A490,BASE.!$A$1:$T$878,9,FALSE)</f>
        <v>Durarán en sus cargos dos años.</v>
      </c>
      <c r="J490" s="124" t="str">
        <f>VLOOKUP(A490,BASE.!$A$1:$T$878,10,FALSE)</f>
        <v xml:space="preserve">De 22 de abril de 2019 a 22 de abril de 2021.
</v>
      </c>
      <c r="K490" s="124" t="str">
        <f>VLOOKUP(A490,BASE.!$A$1:$T$878,11,FALSE)</f>
        <v xml:space="preserve">Polonia Milagros Aguirre Donoso, 
</v>
      </c>
      <c r="L490" s="124" t="str">
        <f>VLOOKUP(A490,BASE.!$A$1:$T$878,12,FALSE)</f>
        <v xml:space="preserve">Aníbal Pinto N° 205, Quillota, Quinta Región de Valparaíso.
</v>
      </c>
      <c r="M490" s="124" t="str">
        <f>VLOOKUP(A490,BASE.!$A$1:$T$878,13,FALSE)</f>
        <v>V</v>
      </c>
      <c r="N490" s="124" t="str">
        <f>VLOOKUP(A490,BASE.!$A$1:$T$878,14,FALSE)</f>
        <v>Quillota</v>
      </c>
      <c r="O490" s="124" t="str">
        <f>VLOOKUP(A490,BASE.!$A$1:$T$878,15,FALSE)</f>
        <v xml:space="preserve">Teléfono: (32) 2315905      </v>
      </c>
      <c r="P490" s="124" t="str">
        <f>VLOOKUP(A490,BASE.!$A$1:$T$878,16,FALSE)</f>
        <v xml:space="preserve"> andalue@gmail.com.</v>
      </c>
      <c r="Q490" s="185">
        <f>VLOOKUP(A490,BASE.!$A$1:$T$878,17,FALSE)</f>
        <v>0</v>
      </c>
      <c r="R490" s="124" t="str">
        <f>VLOOKUP(A490,BASE.!$A$1:$T$878,18,FALSE)</f>
        <v>93401: Institución de Asistencia Social</v>
      </c>
      <c r="S490" s="124" t="str">
        <f>VLOOKUP(A490,BASE.!$A$1:$T$878,19,FALSE)</f>
        <v>Se recibe certificado de antecedentes financieros del año 2018, aprobados por la Unidad de Supervisión Financiera Nacional.</v>
      </c>
      <c r="T490" s="182">
        <f>VLOOKUP(A490,BASE.!$A$1:$T$878,20,FALSE)</f>
        <v>37970</v>
      </c>
      <c r="U490" s="124">
        <v>6962</v>
      </c>
      <c r="V490" s="181">
        <v>0</v>
      </c>
      <c r="W490" s="181">
        <v>0</v>
      </c>
      <c r="X490" s="183">
        <v>44255</v>
      </c>
      <c r="Y490" s="166" t="s">
        <v>7879</v>
      </c>
      <c r="Z490" s="166" t="s">
        <v>7880</v>
      </c>
      <c r="AA490" s="124" t="s">
        <v>7885</v>
      </c>
    </row>
    <row r="491" spans="1:27" x14ac:dyDescent="0.2">
      <c r="A491" s="124">
        <v>6968</v>
      </c>
      <c r="B491" s="124" t="s">
        <v>8338</v>
      </c>
      <c r="C491" s="185">
        <v>720434008</v>
      </c>
      <c r="D491" s="124" t="str">
        <f>VLOOKUP(A491,BASE.!$A$1:$T$878,4,FALSE)</f>
        <v>Corporación de Derecho Privado.</v>
      </c>
      <c r="E491" s="124" t="str">
        <f>VLOOKUP(A491,BASE.!$A$1:$T$878,5,FALSE)</f>
        <v xml:space="preserve">Decreto Supremo Nº 1218, de 30 de noviembre de 1995, del Ministerio de Justicia. </v>
      </c>
      <c r="F491" s="124" t="str">
        <f>VLOOKUP(A491,BASE.!$A$1:$T$878,6,FALSE)</f>
        <v xml:space="preserve">Certificado de vigencia Folio N° 500339321087, de 06 de agosto de 2020, emitido por el Servicio de Registro Civil e Identificación. </v>
      </c>
      <c r="G491" s="124" t="str">
        <f>VLOOKUP(A491,BASE.!$A$1:$T$878,7,FALSE)</f>
        <v xml:space="preserve">Representar y promover en forma integral y en todos sus ámbitos, las inquietudes y aspiraciones de los llamados menores de la calle o en la calle, proponiendo soluciones a sus requerimientos, necesidades y problemas.
</v>
      </c>
      <c r="H491" s="124" t="str">
        <f>VLOOKUP(A491,BASE.!$A$1:$T$878,8,FALSE)</f>
        <v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500339321882, de fecha 06 de agosto de 2020, del Servicio de Registro Civil e Identificación.
</v>
      </c>
      <c r="I491" s="124" t="str">
        <f>VLOOKUP(A491,BASE.!$A$1:$T$878,9,FALSE)</f>
        <v>Duran dos años en sus funciones.</v>
      </c>
      <c r="J491" s="124" t="str">
        <f>VLOOKUP(A491,BASE.!$A$1:$T$878,10,FALSE)</f>
        <v>16 de octubre de 2019 al 16 de octubre de 2021.</v>
      </c>
      <c r="K491" s="124" t="str">
        <f>VLOOKUP(A491,BASE.!$A$1:$T$878,11,FALSE)</f>
        <v xml:space="preserve">Presidenta: Claudia Christa Bartelsman Koke
en caso de ausencia o impedimento Vicepresidenta:Ana Inés Siegmund González
</v>
      </c>
      <c r="L491" s="124" t="str">
        <f>VLOOKUP(A491,BASE.!$A$1:$T$878,12,FALSE)</f>
        <v xml:space="preserve">Velero Helvetien N°21, Brisas de la Ribera, Las Brisas Las Ánimas, Valdivia
</v>
      </c>
      <c r="M491" s="124" t="str">
        <f>VLOOKUP(A491,BASE.!$A$1:$T$878,13,FALSE)</f>
        <v>XIV</v>
      </c>
      <c r="N491" s="124" t="str">
        <f>VLOOKUP(A491,BASE.!$A$1:$T$878,14,FALSE)</f>
        <v>Valdivia</v>
      </c>
      <c r="O491" s="124" t="str">
        <f>VLOOKUP(A491,BASE.!$A$1:$T$878,15,FALSE)</f>
        <v>Fono 632-411511                   
Presidenta y Representante legal: Claudia Bartelsman, fono: 956983121. 
Secretaria: Erika Gesche, fono: 632213306</v>
      </c>
      <c r="P491" s="124" t="str">
        <f>VLOOKUP(A491,BASE.!$A$1:$T$878,16,FALSE)</f>
        <v>E mail: residenciaahora@gmail.com                    Presidenta y Representante legal: Claudia Bartelsman, Correo-e: claubartelsman@gmail.com
Secretaria: Erika Gesche, correo-e: erikagesche@gmail.com</v>
      </c>
      <c r="Q491" s="185">
        <f>VLOOKUP(A491,BASE.!$A$1:$T$878,17,FALSE)</f>
        <v>0</v>
      </c>
      <c r="R491" s="124">
        <f>VLOOKUP(A491,BASE.!$A$1:$T$878,18,FALSE)</f>
        <v>93401</v>
      </c>
      <c r="S491" s="124" t="str">
        <f>VLOOKUP(A491,BASE.!$A$1:$T$878,19,FALSE)</f>
        <v>Se acompaña Certificado de antecedentes financieros año 2019 aprobados por el  Sub Departamento Supevrisión Financiera Nacional.</v>
      </c>
      <c r="T491" s="182">
        <f>VLOOKUP(A491,BASE.!$A$1:$T$878,20,FALSE)</f>
        <v>37970</v>
      </c>
      <c r="U491" s="124">
        <v>6968</v>
      </c>
      <c r="V491" s="181">
        <v>20810369</v>
      </c>
      <c r="W491" s="181">
        <v>31057886</v>
      </c>
      <c r="X491" s="183">
        <v>44255</v>
      </c>
      <c r="Y491" s="166" t="s">
        <v>7879</v>
      </c>
      <c r="Z491" s="166" t="s">
        <v>7880</v>
      </c>
      <c r="AA491" s="124" t="s">
        <v>8047</v>
      </c>
    </row>
    <row r="492" spans="1:27" x14ac:dyDescent="0.2">
      <c r="A492" s="124">
        <v>6969</v>
      </c>
      <c r="B492" s="124" t="s">
        <v>8339</v>
      </c>
      <c r="C492" s="185">
        <v>722703006</v>
      </c>
      <c r="D492" s="124" t="str">
        <f>VLOOKUP(A492,BASE.!$A$1:$T$878,4,FALSE)</f>
        <v>Corporación de Derecho Privado.</v>
      </c>
      <c r="E492" s="124" t="str">
        <f>VLOOKUP(A492,BASE.!$A$1:$T$878,5,FALSE)</f>
        <v>Otorgado por Decreto Supremo Nº 445, de fecha 20 de abril de 1993, por el Ministerio de Justicia.  Publicado en el Diario Oficial con fecha 23 de junio de 1993.</v>
      </c>
      <c r="F492" s="124" t="str">
        <f>VLOOKUP(A492,BASE.!$A$1:$T$878,6,FALSE)</f>
        <v>Certificado de Vigencia Nº 01, de fecha 15 de septiembre de 2020, emitido por el Departamento de Personas Jurídicas de la SEREMI de Justicia y Derechos Humanos de la Región de Valparaíso.</v>
      </c>
      <c r="G492" s="124" t="str">
        <f>VLOOKUP(A492,BASE.!$A$1:$T$878,7,FALSE)</f>
        <v>La promoción de niños y jóvenes necesitados de ayuda social en Chile.</v>
      </c>
      <c r="H492" s="124" t="str">
        <f>VLOOKUP(A492,BASE.!$A$1:$T$878,8,FALSE)</f>
        <v xml:space="preserve">Primera Presidenta:
Beatrix Edith Loos                    
Vicepresidente:
Carola Reyes
Gerente en Alemania: 
Rüdiger Loos.
Gerente en Chile:
Sandra Irene Lucila Urquiza Salgado.              </v>
      </c>
      <c r="I492" s="124" t="str">
        <f>VLOOKUP(A492,BASE.!$A$1:$T$878,9,FALSE)</f>
        <v>Durarán en sus cargos dos años.</v>
      </c>
      <c r="J492" s="124" t="str">
        <f>VLOOKUP(A492,BASE.!$A$1:$T$878,10,FALSE)</f>
        <v>De 13 de abril de 2019 a 13 de abril de 2021</v>
      </c>
      <c r="K492" s="124" t="str">
        <f>VLOOKUP(A492,BASE.!$A$1:$T$878,11,FALSE)</f>
        <v xml:space="preserve"> Primera Presidenta y Mandataria de la Institución en Chile:
Beatrix Edith Loos                            </v>
      </c>
      <c r="L492" s="124" t="str">
        <f>VLOOKUP(A492,BASE.!$A$1:$T$878,12,FALSE)</f>
        <v>Parcela 43 A-3, El Cajón de San Pedro, Quillota, Quinta Región.</v>
      </c>
      <c r="M492" s="124" t="str">
        <f>VLOOKUP(A492,BASE.!$A$1:$T$878,13,FALSE)</f>
        <v>V</v>
      </c>
      <c r="N492" s="124" t="str">
        <f>VLOOKUP(A492,BASE.!$A$1:$T$878,14,FALSE)</f>
        <v>Quillota</v>
      </c>
      <c r="O492" s="124" t="str">
        <f>VLOOKUP(A492,BASE.!$A$1:$T$878,15,FALSE)</f>
        <v>33-316776 / 9 5443243 / 9 647 6538</v>
      </c>
      <c r="P492" s="124" t="str">
        <f>VLOOKUP(A492,BASE.!$A$1:$T$878,16,FALSE)</f>
        <v>sociedadjuntos@yahoo.es</v>
      </c>
      <c r="Q492" s="185">
        <f>VLOOKUP(A492,BASE.!$A$1:$T$878,17,FALSE)</f>
        <v>0</v>
      </c>
      <c r="R492" s="124" t="str">
        <f>VLOOKUP(A492,BASE.!$A$1:$T$878,18,FALSE)</f>
        <v>93509: Otras Asociaciones.</v>
      </c>
      <c r="S492" s="124" t="str">
        <f>VLOOKUP(A492,BASE.!$A$1:$T$878,19,FALSE)</f>
        <v>Se acompañan antecedentes financieros actualizados al año 2019,  aprobados por el Departamento de Administración y Finanzas.</v>
      </c>
      <c r="T492" s="182">
        <f>VLOOKUP(A492,BASE.!$A$1:$T$878,20,FALSE)</f>
        <v>37970</v>
      </c>
      <c r="U492" s="124">
        <v>6969</v>
      </c>
      <c r="V492" s="181">
        <v>17557906</v>
      </c>
      <c r="W492" s="181">
        <v>26162315</v>
      </c>
      <c r="X492" s="183">
        <v>44255</v>
      </c>
      <c r="Y492" s="166" t="s">
        <v>7879</v>
      </c>
      <c r="Z492" s="166" t="s">
        <v>7880</v>
      </c>
      <c r="AA492" s="124" t="s">
        <v>7885</v>
      </c>
    </row>
    <row r="493" spans="1:27" x14ac:dyDescent="0.2">
      <c r="A493" s="124">
        <v>6971</v>
      </c>
      <c r="B493" s="124" t="s">
        <v>8340</v>
      </c>
      <c r="C493" s="185">
        <v>735534009</v>
      </c>
      <c r="D493" s="124" t="str">
        <f>VLOOKUP(A493,BASE.!$A$1:$T$878,4,FALSE)</f>
        <v>Corporación de Derecho Privado.</v>
      </c>
      <c r="E493" s="124" t="str">
        <f>VLOOKUP(A493,BASE.!$A$1:$T$878,5,FALSE)</f>
        <v>Otorgada por Decreto Supremo Nº 586, de fecha 05 de junio  de 1996, del Ministerio de Justicia.</v>
      </c>
      <c r="F493" s="124" t="str">
        <f>VLOOKUP(A493,BASE.!$A$1:$T$878,6,FALSE)</f>
        <v xml:space="preserve">Certificado de Vigencia de Persona Jurídica Sin Fines de Lucro, Folio N° 500235016110, de 25 de junio de 2019, del Servicio de Registro Civil e Identificación. </v>
      </c>
      <c r="G493" s="124" t="str">
        <f>VLOOKUP(A493,BASE.!$A$1:$T$878,7,FALSE)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3" s="124" t="str">
        <f>VLOOKUP(A493,BASE.!$A$1:$T$878,8,FALSE)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3" s="124" t="str">
        <f>VLOOKUP(A493,BASE.!$A$1:$T$878,9,FALSE)</f>
        <v>Se elegirá cada dos años.</v>
      </c>
      <c r="J493" s="124" t="str">
        <f>VLOOKUP(A493,BASE.!$A$1:$T$878,10,FALSE)</f>
        <v>Del 10 de agosto de 2020 al 10 de agosto 2022.</v>
      </c>
      <c r="K493" s="124" t="str">
        <f>VLOOKUP(A493,BASE.!$A$1:$T$878,11,FALSE)</f>
        <v xml:space="preserve">Presidente: 
Alex Saul Moenen-Locoz Medina, 
Directora Ejecutiva: 
Ingrid Eliana Prambs Klocker,
</v>
      </c>
      <c r="L493" s="124" t="str">
        <f>VLOOKUP(A493,BASE.!$A$1:$T$878,12,FALSE)</f>
        <v xml:space="preserve">Pedro de Valdivia Nº 0335, comuna de Villarrica, Novena Región.
</v>
      </c>
      <c r="M493" s="124" t="str">
        <f>VLOOKUP(A493,BASE.!$A$1:$T$878,13,FALSE)</f>
        <v>IX</v>
      </c>
      <c r="N493" s="124" t="str">
        <f>VLOOKUP(A493,BASE.!$A$1:$T$878,14,FALSE)</f>
        <v xml:space="preserve"> Villarrica</v>
      </c>
      <c r="O493" s="124" t="str">
        <f>VLOOKUP(A493,BASE.!$A$1:$T$878,15,FALSE)</f>
        <v>45-992536</v>
      </c>
      <c r="P493" s="124" t="str">
        <f>VLOOKUP(A493,BASE.!$A$1:$T$878,16,FALSE)</f>
        <v>Correo electrónico: Ciemvillarrica@gmail.com</v>
      </c>
      <c r="Q493" s="185">
        <f>VLOOKUP(A493,BASE.!$A$1:$T$878,17,FALSE)</f>
        <v>0</v>
      </c>
      <c r="R493" s="124" t="str">
        <f>VLOOKUP(A493,BASE.!$A$1:$T$878,18,FALSE)</f>
        <v>93401: Institución de Asistencia Social</v>
      </c>
      <c r="S493" s="124" t="str">
        <f>VLOOKUP(A493,BASE.!$A$1:$T$878,19,FALSE)</f>
        <v>Certificado de antecedentes financieros del año 2019, aprobados por el Subdepartamento de Supervisión Financiera Nacional.</v>
      </c>
      <c r="T493" s="182">
        <f>VLOOKUP(A493,BASE.!$A$1:$T$878,20,FALSE)</f>
        <v>37970</v>
      </c>
      <c r="U493" s="124">
        <v>6971</v>
      </c>
      <c r="V493" s="181">
        <v>7075296</v>
      </c>
      <c r="W493" s="181">
        <v>15035004</v>
      </c>
      <c r="X493" s="183">
        <v>44255</v>
      </c>
      <c r="Y493" s="166" t="s">
        <v>7879</v>
      </c>
      <c r="Z493" s="166" t="s">
        <v>7880</v>
      </c>
      <c r="AA493" s="124" t="s">
        <v>8008</v>
      </c>
    </row>
    <row r="494" spans="1:27" x14ac:dyDescent="0.2">
      <c r="A494" s="124">
        <v>6971</v>
      </c>
      <c r="B494" s="124" t="s">
        <v>8340</v>
      </c>
      <c r="C494" s="185">
        <v>735534009</v>
      </c>
      <c r="D494" s="124" t="str">
        <f>VLOOKUP(A494,BASE.!$A$1:$T$878,4,FALSE)</f>
        <v>Corporación de Derecho Privado.</v>
      </c>
      <c r="E494" s="124" t="str">
        <f>VLOOKUP(A494,BASE.!$A$1:$T$878,5,FALSE)</f>
        <v>Otorgada por Decreto Supremo Nº 586, de fecha 05 de junio  de 1996, del Ministerio de Justicia.</v>
      </c>
      <c r="F494" s="124" t="str">
        <f>VLOOKUP(A494,BASE.!$A$1:$T$878,6,FALSE)</f>
        <v xml:space="preserve">Certificado de Vigencia de Persona Jurídica Sin Fines de Lucro, Folio N° 500235016110, de 25 de junio de 2019, del Servicio de Registro Civil e Identificación. </v>
      </c>
      <c r="G494" s="124" t="str">
        <f>VLOOKUP(A494,BASE.!$A$1:$T$878,7,FALSE)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4" s="124" t="str">
        <f>VLOOKUP(A494,BASE.!$A$1:$T$878,8,FALSE)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4" s="124" t="str">
        <f>VLOOKUP(A494,BASE.!$A$1:$T$878,9,FALSE)</f>
        <v>Se elegirá cada dos años.</v>
      </c>
      <c r="J494" s="124" t="str">
        <f>VLOOKUP(A494,BASE.!$A$1:$T$878,10,FALSE)</f>
        <v>Del 10 de agosto de 2020 al 10 de agosto 2022.</v>
      </c>
      <c r="K494" s="124" t="str">
        <f>VLOOKUP(A494,BASE.!$A$1:$T$878,11,FALSE)</f>
        <v xml:space="preserve">Presidente: 
Alex Saul Moenen-Locoz Medina, 
Directora Ejecutiva: 
Ingrid Eliana Prambs Klocker,
</v>
      </c>
      <c r="L494" s="124" t="str">
        <f>VLOOKUP(A494,BASE.!$A$1:$T$878,12,FALSE)</f>
        <v xml:space="preserve">Pedro de Valdivia Nº 0335, comuna de Villarrica, Novena Región.
</v>
      </c>
      <c r="M494" s="124" t="str">
        <f>VLOOKUP(A494,BASE.!$A$1:$T$878,13,FALSE)</f>
        <v>IX</v>
      </c>
      <c r="N494" s="124" t="str">
        <f>VLOOKUP(A494,BASE.!$A$1:$T$878,14,FALSE)</f>
        <v xml:space="preserve"> Villarrica</v>
      </c>
      <c r="O494" s="124" t="str">
        <f>VLOOKUP(A494,BASE.!$A$1:$T$878,15,FALSE)</f>
        <v>45-992536</v>
      </c>
      <c r="P494" s="124" t="str">
        <f>VLOOKUP(A494,BASE.!$A$1:$T$878,16,FALSE)</f>
        <v>Correo electrónico: Ciemvillarrica@gmail.com</v>
      </c>
      <c r="Q494" s="185">
        <f>VLOOKUP(A494,BASE.!$A$1:$T$878,17,FALSE)</f>
        <v>0</v>
      </c>
      <c r="R494" s="124" t="str">
        <f>VLOOKUP(A494,BASE.!$A$1:$T$878,18,FALSE)</f>
        <v>93401: Institución de Asistencia Social</v>
      </c>
      <c r="S494" s="124" t="str">
        <f>VLOOKUP(A494,BASE.!$A$1:$T$878,19,FALSE)</f>
        <v>Certificado de antecedentes financieros del año 2019, aprobados por el Subdepartamento de Supervisión Financiera Nacional.</v>
      </c>
      <c r="T494" s="182">
        <f>VLOOKUP(A494,BASE.!$A$1:$T$878,20,FALSE)</f>
        <v>37970</v>
      </c>
      <c r="U494" s="124">
        <v>6971</v>
      </c>
      <c r="V494" s="181">
        <v>9138924</v>
      </c>
      <c r="W494" s="181">
        <v>18643404</v>
      </c>
      <c r="X494" s="183">
        <v>44255</v>
      </c>
      <c r="Y494" s="166" t="s">
        <v>7879</v>
      </c>
      <c r="Z494" s="166" t="s">
        <v>7880</v>
      </c>
      <c r="AA494" s="124" t="s">
        <v>8048</v>
      </c>
    </row>
    <row r="495" spans="1:27" x14ac:dyDescent="0.2">
      <c r="A495" s="124">
        <v>6971</v>
      </c>
      <c r="B495" s="124" t="s">
        <v>8340</v>
      </c>
      <c r="C495" s="185">
        <v>735534009</v>
      </c>
      <c r="D495" s="124" t="str">
        <f>VLOOKUP(A495,BASE.!$A$1:$T$878,4,FALSE)</f>
        <v>Corporación de Derecho Privado.</v>
      </c>
      <c r="E495" s="124" t="str">
        <f>VLOOKUP(A495,BASE.!$A$1:$T$878,5,FALSE)</f>
        <v>Otorgada por Decreto Supremo Nº 586, de fecha 05 de junio  de 1996, del Ministerio de Justicia.</v>
      </c>
      <c r="F495" s="124" t="str">
        <f>VLOOKUP(A495,BASE.!$A$1:$T$878,6,FALSE)</f>
        <v xml:space="preserve">Certificado de Vigencia de Persona Jurídica Sin Fines de Lucro, Folio N° 500235016110, de 25 de junio de 2019, del Servicio de Registro Civil e Identificación. </v>
      </c>
      <c r="G495" s="124" t="str">
        <f>VLOOKUP(A495,BASE.!$A$1:$T$878,7,FALSE)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5" s="124" t="str">
        <f>VLOOKUP(A495,BASE.!$A$1:$T$878,8,FALSE)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5" s="124" t="str">
        <f>VLOOKUP(A495,BASE.!$A$1:$T$878,9,FALSE)</f>
        <v>Se elegirá cada dos años.</v>
      </c>
      <c r="J495" s="124" t="str">
        <f>VLOOKUP(A495,BASE.!$A$1:$T$878,10,FALSE)</f>
        <v>Del 10 de agosto de 2020 al 10 de agosto 2022.</v>
      </c>
      <c r="K495" s="124" t="str">
        <f>VLOOKUP(A495,BASE.!$A$1:$T$878,11,FALSE)</f>
        <v xml:space="preserve">Presidente: 
Alex Saul Moenen-Locoz Medina, 
Directora Ejecutiva: 
Ingrid Eliana Prambs Klocker,
</v>
      </c>
      <c r="L495" s="124" t="str">
        <f>VLOOKUP(A495,BASE.!$A$1:$T$878,12,FALSE)</f>
        <v xml:space="preserve">Pedro de Valdivia Nº 0335, comuna de Villarrica, Novena Región.
</v>
      </c>
      <c r="M495" s="124" t="str">
        <f>VLOOKUP(A495,BASE.!$A$1:$T$878,13,FALSE)</f>
        <v>IX</v>
      </c>
      <c r="N495" s="124" t="str">
        <f>VLOOKUP(A495,BASE.!$A$1:$T$878,14,FALSE)</f>
        <v xml:space="preserve"> Villarrica</v>
      </c>
      <c r="O495" s="124" t="str">
        <f>VLOOKUP(A495,BASE.!$A$1:$T$878,15,FALSE)</f>
        <v>45-992536</v>
      </c>
      <c r="P495" s="124" t="str">
        <f>VLOOKUP(A495,BASE.!$A$1:$T$878,16,FALSE)</f>
        <v>Correo electrónico: Ciemvillarrica@gmail.com</v>
      </c>
      <c r="Q495" s="185">
        <f>VLOOKUP(A495,BASE.!$A$1:$T$878,17,FALSE)</f>
        <v>0</v>
      </c>
      <c r="R495" s="124" t="str">
        <f>VLOOKUP(A495,BASE.!$A$1:$T$878,18,FALSE)</f>
        <v>93401: Institución de Asistencia Social</v>
      </c>
      <c r="S495" s="124" t="str">
        <f>VLOOKUP(A495,BASE.!$A$1:$T$878,19,FALSE)</f>
        <v>Certificado de antecedentes financieros del año 2019, aprobados por el Subdepartamento de Supervisión Financiera Nacional.</v>
      </c>
      <c r="T495" s="182">
        <f>VLOOKUP(A495,BASE.!$A$1:$T$878,20,FALSE)</f>
        <v>37970</v>
      </c>
      <c r="U495" s="124">
        <v>6971</v>
      </c>
      <c r="V495" s="181">
        <v>8490355</v>
      </c>
      <c r="W495" s="181">
        <v>19103298</v>
      </c>
      <c r="X495" s="183">
        <v>44255</v>
      </c>
      <c r="Y495" s="166" t="s">
        <v>7879</v>
      </c>
      <c r="Z495" s="166" t="s">
        <v>7880</v>
      </c>
      <c r="AA495" s="124" t="s">
        <v>8049</v>
      </c>
    </row>
    <row r="496" spans="1:27" x14ac:dyDescent="0.2">
      <c r="A496" s="124">
        <v>6971</v>
      </c>
      <c r="B496" s="124" t="s">
        <v>8340</v>
      </c>
      <c r="C496" s="185">
        <v>735534009</v>
      </c>
      <c r="D496" s="124" t="str">
        <f>VLOOKUP(A496,BASE.!$A$1:$T$878,4,FALSE)</f>
        <v>Corporación de Derecho Privado.</v>
      </c>
      <c r="E496" s="124" t="str">
        <f>VLOOKUP(A496,BASE.!$A$1:$T$878,5,FALSE)</f>
        <v>Otorgada por Decreto Supremo Nº 586, de fecha 05 de junio  de 1996, del Ministerio de Justicia.</v>
      </c>
      <c r="F496" s="124" t="str">
        <f>VLOOKUP(A496,BASE.!$A$1:$T$878,6,FALSE)</f>
        <v xml:space="preserve">Certificado de Vigencia de Persona Jurídica Sin Fines de Lucro, Folio N° 500235016110, de 25 de junio de 2019, del Servicio de Registro Civil e Identificación. </v>
      </c>
      <c r="G496" s="124" t="str">
        <f>VLOOKUP(A496,BASE.!$A$1:$T$878,7,FALSE)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6" s="124" t="str">
        <f>VLOOKUP(A496,BASE.!$A$1:$T$878,8,FALSE)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6" s="124" t="str">
        <f>VLOOKUP(A496,BASE.!$A$1:$T$878,9,FALSE)</f>
        <v>Se elegirá cada dos años.</v>
      </c>
      <c r="J496" s="124" t="str">
        <f>VLOOKUP(A496,BASE.!$A$1:$T$878,10,FALSE)</f>
        <v>Del 10 de agosto de 2020 al 10 de agosto 2022.</v>
      </c>
      <c r="K496" s="124" t="str">
        <f>VLOOKUP(A496,BASE.!$A$1:$T$878,11,FALSE)</f>
        <v xml:space="preserve">Presidente: 
Alex Saul Moenen-Locoz Medina, 
Directora Ejecutiva: 
Ingrid Eliana Prambs Klocker,
</v>
      </c>
      <c r="L496" s="124" t="str">
        <f>VLOOKUP(A496,BASE.!$A$1:$T$878,12,FALSE)</f>
        <v xml:space="preserve">Pedro de Valdivia Nº 0335, comuna de Villarrica, Novena Región.
</v>
      </c>
      <c r="M496" s="124" t="str">
        <f>VLOOKUP(A496,BASE.!$A$1:$T$878,13,FALSE)</f>
        <v>IX</v>
      </c>
      <c r="N496" s="124" t="str">
        <f>VLOOKUP(A496,BASE.!$A$1:$T$878,14,FALSE)</f>
        <v xml:space="preserve"> Villarrica</v>
      </c>
      <c r="O496" s="124" t="str">
        <f>VLOOKUP(A496,BASE.!$A$1:$T$878,15,FALSE)</f>
        <v>45-992536</v>
      </c>
      <c r="P496" s="124" t="str">
        <f>VLOOKUP(A496,BASE.!$A$1:$T$878,16,FALSE)</f>
        <v>Correo electrónico: Ciemvillarrica@gmail.com</v>
      </c>
      <c r="Q496" s="185">
        <f>VLOOKUP(A496,BASE.!$A$1:$T$878,17,FALSE)</f>
        <v>0</v>
      </c>
      <c r="R496" s="124" t="str">
        <f>VLOOKUP(A496,BASE.!$A$1:$T$878,18,FALSE)</f>
        <v>93401: Institución de Asistencia Social</v>
      </c>
      <c r="S496" s="124" t="str">
        <f>VLOOKUP(A496,BASE.!$A$1:$T$878,19,FALSE)</f>
        <v>Certificado de antecedentes financieros del año 2019, aprobados por el Subdepartamento de Supervisión Financiera Nacional.</v>
      </c>
      <c r="T496" s="182">
        <f>VLOOKUP(A496,BASE.!$A$1:$T$878,20,FALSE)</f>
        <v>37970</v>
      </c>
      <c r="U496" s="124">
        <v>6971</v>
      </c>
      <c r="V496" s="181">
        <v>24309538</v>
      </c>
      <c r="W496" s="181">
        <v>46242955</v>
      </c>
      <c r="X496" s="183">
        <v>44255</v>
      </c>
      <c r="Y496" s="166" t="s">
        <v>7879</v>
      </c>
      <c r="Z496" s="166" t="s">
        <v>7880</v>
      </c>
      <c r="AA496" s="124" t="s">
        <v>8050</v>
      </c>
    </row>
    <row r="497" spans="1:27" x14ac:dyDescent="0.2">
      <c r="A497" s="124">
        <v>6971</v>
      </c>
      <c r="B497" s="124" t="s">
        <v>8340</v>
      </c>
      <c r="C497" s="185">
        <v>735534009</v>
      </c>
      <c r="D497" s="124" t="str">
        <f>VLOOKUP(A497,BASE.!$A$1:$T$878,4,FALSE)</f>
        <v>Corporación de Derecho Privado.</v>
      </c>
      <c r="E497" s="124" t="str">
        <f>VLOOKUP(A497,BASE.!$A$1:$T$878,5,FALSE)</f>
        <v>Otorgada por Decreto Supremo Nº 586, de fecha 05 de junio  de 1996, del Ministerio de Justicia.</v>
      </c>
      <c r="F497" s="124" t="str">
        <f>VLOOKUP(A497,BASE.!$A$1:$T$878,6,FALSE)</f>
        <v xml:space="preserve">Certificado de Vigencia de Persona Jurídica Sin Fines de Lucro, Folio N° 500235016110, de 25 de junio de 2019, del Servicio de Registro Civil e Identificación. </v>
      </c>
      <c r="G497" s="124" t="str">
        <f>VLOOKUP(A497,BASE.!$A$1:$T$878,7,FALSE)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7" s="124" t="str">
        <f>VLOOKUP(A497,BASE.!$A$1:$T$878,8,FALSE)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7" s="124" t="str">
        <f>VLOOKUP(A497,BASE.!$A$1:$T$878,9,FALSE)</f>
        <v>Se elegirá cada dos años.</v>
      </c>
      <c r="J497" s="124" t="str">
        <f>VLOOKUP(A497,BASE.!$A$1:$T$878,10,FALSE)</f>
        <v>Del 10 de agosto de 2020 al 10 de agosto 2022.</v>
      </c>
      <c r="K497" s="124" t="str">
        <f>VLOOKUP(A497,BASE.!$A$1:$T$878,11,FALSE)</f>
        <v xml:space="preserve">Presidente: 
Alex Saul Moenen-Locoz Medina, 
Directora Ejecutiva: 
Ingrid Eliana Prambs Klocker,
</v>
      </c>
      <c r="L497" s="124" t="str">
        <f>VLOOKUP(A497,BASE.!$A$1:$T$878,12,FALSE)</f>
        <v xml:space="preserve">Pedro de Valdivia Nº 0335, comuna de Villarrica, Novena Región.
</v>
      </c>
      <c r="M497" s="124" t="str">
        <f>VLOOKUP(A497,BASE.!$A$1:$T$878,13,FALSE)</f>
        <v>IX</v>
      </c>
      <c r="N497" s="124" t="str">
        <f>VLOOKUP(A497,BASE.!$A$1:$T$878,14,FALSE)</f>
        <v xml:space="preserve"> Villarrica</v>
      </c>
      <c r="O497" s="124" t="str">
        <f>VLOOKUP(A497,BASE.!$A$1:$T$878,15,FALSE)</f>
        <v>45-992536</v>
      </c>
      <c r="P497" s="124" t="str">
        <f>VLOOKUP(A497,BASE.!$A$1:$T$878,16,FALSE)</f>
        <v>Correo electrónico: Ciemvillarrica@gmail.com</v>
      </c>
      <c r="Q497" s="185">
        <f>VLOOKUP(A497,BASE.!$A$1:$T$878,17,FALSE)</f>
        <v>0</v>
      </c>
      <c r="R497" s="124" t="str">
        <f>VLOOKUP(A497,BASE.!$A$1:$T$878,18,FALSE)</f>
        <v>93401: Institución de Asistencia Social</v>
      </c>
      <c r="S497" s="124" t="str">
        <f>VLOOKUP(A497,BASE.!$A$1:$T$878,19,FALSE)</f>
        <v>Certificado de antecedentes financieros del año 2019, aprobados por el Subdepartamento de Supervisión Financiera Nacional.</v>
      </c>
      <c r="T497" s="182">
        <f>VLOOKUP(A497,BASE.!$A$1:$T$878,20,FALSE)</f>
        <v>37970</v>
      </c>
      <c r="U497" s="124">
        <v>6971</v>
      </c>
      <c r="V497" s="181">
        <v>17235028</v>
      </c>
      <c r="W497" s="181">
        <v>34119632</v>
      </c>
      <c r="X497" s="183">
        <v>44255</v>
      </c>
      <c r="Y497" s="166" t="s">
        <v>7879</v>
      </c>
      <c r="Z497" s="166" t="s">
        <v>7880</v>
      </c>
      <c r="AA497" s="124" t="s">
        <v>198</v>
      </c>
    </row>
    <row r="498" spans="1:27" x14ac:dyDescent="0.2">
      <c r="A498" s="124">
        <v>6971</v>
      </c>
      <c r="B498" s="124" t="s">
        <v>8340</v>
      </c>
      <c r="C498" s="185">
        <v>735534009</v>
      </c>
      <c r="D498" s="124" t="str">
        <f>VLOOKUP(A498,BASE.!$A$1:$T$878,4,FALSE)</f>
        <v>Corporación de Derecho Privado.</v>
      </c>
      <c r="E498" s="124" t="str">
        <f>VLOOKUP(A498,BASE.!$A$1:$T$878,5,FALSE)</f>
        <v>Otorgada por Decreto Supremo Nº 586, de fecha 05 de junio  de 1996, del Ministerio de Justicia.</v>
      </c>
      <c r="F498" s="124" t="str">
        <f>VLOOKUP(A498,BASE.!$A$1:$T$878,6,FALSE)</f>
        <v xml:space="preserve">Certificado de Vigencia de Persona Jurídica Sin Fines de Lucro, Folio N° 500235016110, de 25 de junio de 2019, del Servicio de Registro Civil e Identificación. </v>
      </c>
      <c r="G498" s="124" t="str">
        <f>VLOOKUP(A498,BASE.!$A$1:$T$878,7,FALSE)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8" s="124" t="str">
        <f>VLOOKUP(A498,BASE.!$A$1:$T$878,8,FALSE)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8" s="124" t="str">
        <f>VLOOKUP(A498,BASE.!$A$1:$T$878,9,FALSE)</f>
        <v>Se elegirá cada dos años.</v>
      </c>
      <c r="J498" s="124" t="str">
        <f>VLOOKUP(A498,BASE.!$A$1:$T$878,10,FALSE)</f>
        <v>Del 10 de agosto de 2020 al 10 de agosto 2022.</v>
      </c>
      <c r="K498" s="124" t="str">
        <f>VLOOKUP(A498,BASE.!$A$1:$T$878,11,FALSE)</f>
        <v xml:space="preserve">Presidente: 
Alex Saul Moenen-Locoz Medina, 
Directora Ejecutiva: 
Ingrid Eliana Prambs Klocker,
</v>
      </c>
      <c r="L498" s="124" t="str">
        <f>VLOOKUP(A498,BASE.!$A$1:$T$878,12,FALSE)</f>
        <v xml:space="preserve">Pedro de Valdivia Nº 0335, comuna de Villarrica, Novena Región.
</v>
      </c>
      <c r="M498" s="124" t="str">
        <f>VLOOKUP(A498,BASE.!$A$1:$T$878,13,FALSE)</f>
        <v>IX</v>
      </c>
      <c r="N498" s="124" t="str">
        <f>VLOOKUP(A498,BASE.!$A$1:$T$878,14,FALSE)</f>
        <v xml:space="preserve"> Villarrica</v>
      </c>
      <c r="O498" s="124" t="str">
        <f>VLOOKUP(A498,BASE.!$A$1:$T$878,15,FALSE)</f>
        <v>45-992536</v>
      </c>
      <c r="P498" s="124" t="str">
        <f>VLOOKUP(A498,BASE.!$A$1:$T$878,16,FALSE)</f>
        <v>Correo electrónico: Ciemvillarrica@gmail.com</v>
      </c>
      <c r="Q498" s="185">
        <f>VLOOKUP(A498,BASE.!$A$1:$T$878,17,FALSE)</f>
        <v>0</v>
      </c>
      <c r="R498" s="124" t="str">
        <f>VLOOKUP(A498,BASE.!$A$1:$T$878,18,FALSE)</f>
        <v>93401: Institución de Asistencia Social</v>
      </c>
      <c r="S498" s="124" t="str">
        <f>VLOOKUP(A498,BASE.!$A$1:$T$878,19,FALSE)</f>
        <v>Certificado de antecedentes financieros del año 2019, aprobados por el Subdepartamento de Supervisión Financiera Nacional.</v>
      </c>
      <c r="T498" s="182">
        <f>VLOOKUP(A498,BASE.!$A$1:$T$878,20,FALSE)</f>
        <v>37970</v>
      </c>
      <c r="U498" s="124">
        <v>6971</v>
      </c>
      <c r="V498" s="181">
        <v>58897004</v>
      </c>
      <c r="W498" s="181">
        <v>126443323</v>
      </c>
      <c r="X498" s="183">
        <v>44255</v>
      </c>
      <c r="Y498" s="166" t="s">
        <v>7879</v>
      </c>
      <c r="Z498" s="166" t="s">
        <v>7880</v>
      </c>
      <c r="AA498" s="124" t="s">
        <v>7988</v>
      </c>
    </row>
    <row r="499" spans="1:27" x14ac:dyDescent="0.2">
      <c r="A499" s="124">
        <v>6972</v>
      </c>
      <c r="B499" s="124" t="s">
        <v>8341</v>
      </c>
      <c r="C499" s="185">
        <v>732420002</v>
      </c>
      <c r="D499" s="124" t="str">
        <f>VLOOKUP(A499,BASE.!$A$1:$T$878,4,FALSE)</f>
        <v>Corporación de Derecho Privado.</v>
      </c>
      <c r="E499" s="124" t="str">
        <f>VLOOKUP(A499,BASE.!$A$1:$T$878,5,FALSE)</f>
        <v xml:space="preserve">Decreto Supremo Nº853, de 24 de agosto de 1995, del Ministerio de Justicia. </v>
      </c>
      <c r="F499" s="124" t="str">
        <f>VLOOKUP(A499,BASE.!$A$1:$T$878,6,FALSE)</f>
        <v>Certificado de Vigencia Folio Nº 500233763494, de 19 de JUNIO de 2019, emitido por el Servicio de Registro Civil e Identificación</v>
      </c>
      <c r="G499" s="124" t="str">
        <f>VLOOKUP(A499,BASE.!$A$1:$T$878,7,FALSE)</f>
        <v>La promoción de alternativas de desarrollo y atención en medio libre de niños y jóvenes en alto riesgo social y la integración de su entorno familiar y comunitario.</v>
      </c>
      <c r="H499" s="124" t="str">
        <f>VLOOKUP(A499,BASE.!$A$1:$T$878,8,FALSE)</f>
        <v xml:space="preserve">DIRECTORIO:
Presidente: Victor Hugo Aranguiz Cuadra, 
Secretario: Barbara Cristina Cuadra Quiñones, 
Tesorero: Francisco Gilberto Pizarro Peña, 
Directores:
Juan Mario Miranda Leyton, 
Juan Antonio Ferreira Maureira, 
</v>
      </c>
      <c r="I499" s="124" t="str">
        <f>VLOOKUP(A499,BASE.!$A$1:$T$878,9,FALSE)</f>
        <v>Dos años en sus cargos.</v>
      </c>
      <c r="J499" s="124" t="str">
        <f>VLOOKUP(A499,BASE.!$A$1:$T$878,10,FALSE)</f>
        <v>27 de abril de 2019 al 27 de abril de 2021</v>
      </c>
      <c r="K499" s="124" t="str">
        <f>VLOOKUP(A499,BASE.!$A$1:$T$878,11,FALSE)</f>
        <v>Mandato General:
Presidenta: Victor Hugo Aranguiz Cabrera,
Secretaria Ejecutiva: Marianela Beatriz Apablaza Gómez, 
Para actuar sea en forma conjunta  o sea separada e indistintamente.</v>
      </c>
      <c r="L499" s="124" t="str">
        <f>VLOOKUP(A499,BASE.!$A$1:$T$878,12,FALSE)</f>
        <v xml:space="preserve">Arturo Prat N° 9, comuna de San Bernardo, Región  Metropolitana
</v>
      </c>
      <c r="M499" s="124" t="str">
        <f>VLOOKUP(A499,BASE.!$A$1:$T$878,13,FALSE)</f>
        <v>XIII</v>
      </c>
      <c r="N499" s="124" t="str">
        <f>VLOOKUP(A499,BASE.!$A$1:$T$878,14,FALSE)</f>
        <v xml:space="preserve"> San Bernardo</v>
      </c>
      <c r="O499" s="124" t="str">
        <f>VLOOKUP(A499,BASE.!$A$1:$T$878,15,FALSE)</f>
        <v xml:space="preserve">F: 9183032, </v>
      </c>
      <c r="P499" s="124" t="str">
        <f>VLOOKUP(A499,BASE.!$A$1:$T$878,16,FALSE)</f>
        <v xml:space="preserve">:corporación@chasqui.cl
</v>
      </c>
      <c r="Q499" s="185">
        <f>VLOOKUP(A499,BASE.!$A$1:$T$878,17,FALSE)</f>
        <v>0</v>
      </c>
      <c r="R499" s="124">
        <f>VLOOKUP(A499,BASE.!$A$1:$T$878,18,FALSE)</f>
        <v>93401</v>
      </c>
      <c r="S499" s="124" t="str">
        <f>VLOOKUP(A499,BASE.!$A$1:$T$878,19,FALSE)</f>
        <v>Se acompaña certificado de antecedentes financieros correspondiente al año 2019, aprobado por el Sub departamento de Supervisión Financeira Nacional</v>
      </c>
      <c r="T499" s="182">
        <f>VLOOKUP(A499,BASE.!$A$1:$T$878,20,FALSE)</f>
        <v>37970</v>
      </c>
      <c r="U499" s="124">
        <v>6972</v>
      </c>
      <c r="V499" s="181">
        <v>0</v>
      </c>
      <c r="W499" s="181">
        <v>0</v>
      </c>
      <c r="X499" s="183">
        <v>44255</v>
      </c>
      <c r="Y499" s="166" t="s">
        <v>7879</v>
      </c>
      <c r="Z499" s="166" t="s">
        <v>7880</v>
      </c>
      <c r="AA499" s="124" t="s">
        <v>7972</v>
      </c>
    </row>
    <row r="500" spans="1:27" x14ac:dyDescent="0.2">
      <c r="A500" s="124">
        <v>6972</v>
      </c>
      <c r="B500" s="124" t="s">
        <v>8341</v>
      </c>
      <c r="C500" s="185">
        <v>732420002</v>
      </c>
      <c r="D500" s="124" t="str">
        <f>VLOOKUP(A500,BASE.!$A$1:$T$878,4,FALSE)</f>
        <v>Corporación de Derecho Privado.</v>
      </c>
      <c r="E500" s="124" t="str">
        <f>VLOOKUP(A500,BASE.!$A$1:$T$878,5,FALSE)</f>
        <v xml:space="preserve">Decreto Supremo Nº853, de 24 de agosto de 1995, del Ministerio de Justicia. </v>
      </c>
      <c r="F500" s="124" t="str">
        <f>VLOOKUP(A500,BASE.!$A$1:$T$878,6,FALSE)</f>
        <v>Certificado de Vigencia Folio Nº 500233763494, de 19 de JUNIO de 2019, emitido por el Servicio de Registro Civil e Identificación</v>
      </c>
      <c r="G500" s="124" t="str">
        <f>VLOOKUP(A500,BASE.!$A$1:$T$878,7,FALSE)</f>
        <v>La promoción de alternativas de desarrollo y atención en medio libre de niños y jóvenes en alto riesgo social y la integración de su entorno familiar y comunitario.</v>
      </c>
      <c r="H500" s="124" t="str">
        <f>VLOOKUP(A500,BASE.!$A$1:$T$878,8,FALSE)</f>
        <v xml:space="preserve">DIRECTORIO:
Presidente: Victor Hugo Aranguiz Cuadra, 
Secretario: Barbara Cristina Cuadra Quiñones, 
Tesorero: Francisco Gilberto Pizarro Peña, 
Directores:
Juan Mario Miranda Leyton, 
Juan Antonio Ferreira Maureira, 
</v>
      </c>
      <c r="I500" s="124" t="str">
        <f>VLOOKUP(A500,BASE.!$A$1:$T$878,9,FALSE)</f>
        <v>Dos años en sus cargos.</v>
      </c>
      <c r="J500" s="124" t="str">
        <f>VLOOKUP(A500,BASE.!$A$1:$T$878,10,FALSE)</f>
        <v>27 de abril de 2019 al 27 de abril de 2021</v>
      </c>
      <c r="K500" s="124" t="str">
        <f>VLOOKUP(A500,BASE.!$A$1:$T$878,11,FALSE)</f>
        <v>Mandato General:
Presidenta: Victor Hugo Aranguiz Cabrera,
Secretaria Ejecutiva: Marianela Beatriz Apablaza Gómez, 
Para actuar sea en forma conjunta  o sea separada e indistintamente.</v>
      </c>
      <c r="L500" s="124" t="str">
        <f>VLOOKUP(A500,BASE.!$A$1:$T$878,12,FALSE)</f>
        <v xml:space="preserve">Arturo Prat N° 9, comuna de San Bernardo, Región  Metropolitana
</v>
      </c>
      <c r="M500" s="124" t="str">
        <f>VLOOKUP(A500,BASE.!$A$1:$T$878,13,FALSE)</f>
        <v>XIII</v>
      </c>
      <c r="N500" s="124" t="str">
        <f>VLOOKUP(A500,BASE.!$A$1:$T$878,14,FALSE)</f>
        <v xml:space="preserve"> San Bernardo</v>
      </c>
      <c r="O500" s="124" t="str">
        <f>VLOOKUP(A500,BASE.!$A$1:$T$878,15,FALSE)</f>
        <v xml:space="preserve">F: 9183032, </v>
      </c>
      <c r="P500" s="124" t="str">
        <f>VLOOKUP(A500,BASE.!$A$1:$T$878,16,FALSE)</f>
        <v xml:space="preserve">:corporación@chasqui.cl
</v>
      </c>
      <c r="Q500" s="185">
        <f>VLOOKUP(A500,BASE.!$A$1:$T$878,17,FALSE)</f>
        <v>0</v>
      </c>
      <c r="R500" s="124">
        <f>VLOOKUP(A500,BASE.!$A$1:$T$878,18,FALSE)</f>
        <v>93401</v>
      </c>
      <c r="S500" s="124" t="str">
        <f>VLOOKUP(A500,BASE.!$A$1:$T$878,19,FALSE)</f>
        <v>Se acompaña certificado de antecedentes financieros correspondiente al año 2019, aprobado por el Sub departamento de Supervisión Financeira Nacional</v>
      </c>
      <c r="T500" s="182">
        <f>VLOOKUP(A500,BASE.!$A$1:$T$878,20,FALSE)</f>
        <v>37970</v>
      </c>
      <c r="U500" s="124">
        <v>6972</v>
      </c>
      <c r="V500" s="181">
        <v>0</v>
      </c>
      <c r="W500" s="181">
        <v>0</v>
      </c>
      <c r="X500" s="183">
        <v>44255</v>
      </c>
      <c r="Y500" s="166" t="s">
        <v>7879</v>
      </c>
      <c r="Z500" s="166" t="s">
        <v>7880</v>
      </c>
      <c r="AA500" s="124" t="s">
        <v>7925</v>
      </c>
    </row>
    <row r="501" spans="1:27" x14ac:dyDescent="0.2">
      <c r="A501" s="124">
        <v>6972</v>
      </c>
      <c r="B501" s="124" t="s">
        <v>8341</v>
      </c>
      <c r="C501" s="185">
        <v>732420002</v>
      </c>
      <c r="D501" s="124" t="str">
        <f>VLOOKUP(A501,BASE.!$A$1:$T$878,4,FALSE)</f>
        <v>Corporación de Derecho Privado.</v>
      </c>
      <c r="E501" s="124" t="str">
        <f>VLOOKUP(A501,BASE.!$A$1:$T$878,5,FALSE)</f>
        <v xml:space="preserve">Decreto Supremo Nº853, de 24 de agosto de 1995, del Ministerio de Justicia. </v>
      </c>
      <c r="F501" s="124" t="str">
        <f>VLOOKUP(A501,BASE.!$A$1:$T$878,6,FALSE)</f>
        <v>Certificado de Vigencia Folio Nº 500233763494, de 19 de JUNIO de 2019, emitido por el Servicio de Registro Civil e Identificación</v>
      </c>
      <c r="G501" s="124" t="str">
        <f>VLOOKUP(A501,BASE.!$A$1:$T$878,7,FALSE)</f>
        <v>La promoción de alternativas de desarrollo y atención en medio libre de niños y jóvenes en alto riesgo social y la integración de su entorno familiar y comunitario.</v>
      </c>
      <c r="H501" s="124" t="str">
        <f>VLOOKUP(A501,BASE.!$A$1:$T$878,8,FALSE)</f>
        <v xml:space="preserve">DIRECTORIO:
Presidente: Victor Hugo Aranguiz Cuadra, 
Secretario: Barbara Cristina Cuadra Quiñones, 
Tesorero: Francisco Gilberto Pizarro Peña, 
Directores:
Juan Mario Miranda Leyton, 
Juan Antonio Ferreira Maureira, 
</v>
      </c>
      <c r="I501" s="124" t="str">
        <f>VLOOKUP(A501,BASE.!$A$1:$T$878,9,FALSE)</f>
        <v>Dos años en sus cargos.</v>
      </c>
      <c r="J501" s="124" t="str">
        <f>VLOOKUP(A501,BASE.!$A$1:$T$878,10,FALSE)</f>
        <v>27 de abril de 2019 al 27 de abril de 2021</v>
      </c>
      <c r="K501" s="124" t="str">
        <f>VLOOKUP(A501,BASE.!$A$1:$T$878,11,FALSE)</f>
        <v>Mandato General:
Presidenta: Victor Hugo Aranguiz Cabrera,
Secretaria Ejecutiva: Marianela Beatriz Apablaza Gómez, 
Para actuar sea en forma conjunta  o sea separada e indistintamente.</v>
      </c>
      <c r="L501" s="124" t="str">
        <f>VLOOKUP(A501,BASE.!$A$1:$T$878,12,FALSE)</f>
        <v xml:space="preserve">Arturo Prat N° 9, comuna de San Bernardo, Región  Metropolitana
</v>
      </c>
      <c r="M501" s="124" t="str">
        <f>VLOOKUP(A501,BASE.!$A$1:$T$878,13,FALSE)</f>
        <v>XIII</v>
      </c>
      <c r="N501" s="124" t="str">
        <f>VLOOKUP(A501,BASE.!$A$1:$T$878,14,FALSE)</f>
        <v xml:space="preserve"> San Bernardo</v>
      </c>
      <c r="O501" s="124" t="str">
        <f>VLOOKUP(A501,BASE.!$A$1:$T$878,15,FALSE)</f>
        <v xml:space="preserve">F: 9183032, </v>
      </c>
      <c r="P501" s="124" t="str">
        <f>VLOOKUP(A501,BASE.!$A$1:$T$878,16,FALSE)</f>
        <v xml:space="preserve">:corporación@chasqui.cl
</v>
      </c>
      <c r="Q501" s="185">
        <f>VLOOKUP(A501,BASE.!$A$1:$T$878,17,FALSE)</f>
        <v>0</v>
      </c>
      <c r="R501" s="124">
        <f>VLOOKUP(A501,BASE.!$A$1:$T$878,18,FALSE)</f>
        <v>93401</v>
      </c>
      <c r="S501" s="124" t="str">
        <f>VLOOKUP(A501,BASE.!$A$1:$T$878,19,FALSE)</f>
        <v>Se acompaña certificado de antecedentes financieros correspondiente al año 2019, aprobado por el Sub departamento de Supervisión Financeira Nacional</v>
      </c>
      <c r="T501" s="182">
        <f>VLOOKUP(A501,BASE.!$A$1:$T$878,20,FALSE)</f>
        <v>37970</v>
      </c>
      <c r="U501" s="124">
        <v>6972</v>
      </c>
      <c r="V501" s="181">
        <v>7214940</v>
      </c>
      <c r="W501" s="181">
        <v>13421340</v>
      </c>
      <c r="X501" s="183">
        <v>44255</v>
      </c>
      <c r="Y501" s="166" t="s">
        <v>7879</v>
      </c>
      <c r="Z501" s="166" t="s">
        <v>7880</v>
      </c>
      <c r="AA501" s="124" t="s">
        <v>7969</v>
      </c>
    </row>
    <row r="502" spans="1:27" x14ac:dyDescent="0.2">
      <c r="A502" s="124">
        <v>6972</v>
      </c>
      <c r="B502" s="124" t="s">
        <v>8341</v>
      </c>
      <c r="C502" s="185">
        <v>732420002</v>
      </c>
      <c r="D502" s="124" t="str">
        <f>VLOOKUP(A502,BASE.!$A$1:$T$878,4,FALSE)</f>
        <v>Corporación de Derecho Privado.</v>
      </c>
      <c r="E502" s="124" t="str">
        <f>VLOOKUP(A502,BASE.!$A$1:$T$878,5,FALSE)</f>
        <v xml:space="preserve">Decreto Supremo Nº853, de 24 de agosto de 1995, del Ministerio de Justicia. </v>
      </c>
      <c r="F502" s="124" t="str">
        <f>VLOOKUP(A502,BASE.!$A$1:$T$878,6,FALSE)</f>
        <v>Certificado de Vigencia Folio Nº 500233763494, de 19 de JUNIO de 2019, emitido por el Servicio de Registro Civil e Identificación</v>
      </c>
      <c r="G502" s="124" t="str">
        <f>VLOOKUP(A502,BASE.!$A$1:$T$878,7,FALSE)</f>
        <v>La promoción de alternativas de desarrollo y atención en medio libre de niños y jóvenes en alto riesgo social y la integración de su entorno familiar y comunitario.</v>
      </c>
      <c r="H502" s="124" t="str">
        <f>VLOOKUP(A502,BASE.!$A$1:$T$878,8,FALSE)</f>
        <v xml:space="preserve">DIRECTORIO:
Presidente: Victor Hugo Aranguiz Cuadra, 
Secretario: Barbara Cristina Cuadra Quiñones, 
Tesorero: Francisco Gilberto Pizarro Peña, 
Directores:
Juan Mario Miranda Leyton, 
Juan Antonio Ferreira Maureira, 
</v>
      </c>
      <c r="I502" s="124" t="str">
        <f>VLOOKUP(A502,BASE.!$A$1:$T$878,9,FALSE)</f>
        <v>Dos años en sus cargos.</v>
      </c>
      <c r="J502" s="124" t="str">
        <f>VLOOKUP(A502,BASE.!$A$1:$T$878,10,FALSE)</f>
        <v>27 de abril de 2019 al 27 de abril de 2021</v>
      </c>
      <c r="K502" s="124" t="str">
        <f>VLOOKUP(A502,BASE.!$A$1:$T$878,11,FALSE)</f>
        <v>Mandato General:
Presidenta: Victor Hugo Aranguiz Cabrera,
Secretaria Ejecutiva: Marianela Beatriz Apablaza Gómez, 
Para actuar sea en forma conjunta  o sea separada e indistintamente.</v>
      </c>
      <c r="L502" s="124" t="str">
        <f>VLOOKUP(A502,BASE.!$A$1:$T$878,12,FALSE)</f>
        <v xml:space="preserve">Arturo Prat N° 9, comuna de San Bernardo, Región  Metropolitana
</v>
      </c>
      <c r="M502" s="124" t="str">
        <f>VLOOKUP(A502,BASE.!$A$1:$T$878,13,FALSE)</f>
        <v>XIII</v>
      </c>
      <c r="N502" s="124" t="str">
        <f>VLOOKUP(A502,BASE.!$A$1:$T$878,14,FALSE)</f>
        <v xml:space="preserve"> San Bernardo</v>
      </c>
      <c r="O502" s="124" t="str">
        <f>VLOOKUP(A502,BASE.!$A$1:$T$878,15,FALSE)</f>
        <v xml:space="preserve">F: 9183032, </v>
      </c>
      <c r="P502" s="124" t="str">
        <f>VLOOKUP(A502,BASE.!$A$1:$T$878,16,FALSE)</f>
        <v xml:space="preserve">:corporación@chasqui.cl
</v>
      </c>
      <c r="Q502" s="185">
        <f>VLOOKUP(A502,BASE.!$A$1:$T$878,17,FALSE)</f>
        <v>0</v>
      </c>
      <c r="R502" s="124">
        <f>VLOOKUP(A502,BASE.!$A$1:$T$878,18,FALSE)</f>
        <v>93401</v>
      </c>
      <c r="S502" s="124" t="str">
        <f>VLOOKUP(A502,BASE.!$A$1:$T$878,19,FALSE)</f>
        <v>Se acompaña certificado de antecedentes financieros correspondiente al año 2019, aprobado por el Sub departamento de Supervisión Financeira Nacional</v>
      </c>
      <c r="T502" s="182">
        <f>VLOOKUP(A502,BASE.!$A$1:$T$878,20,FALSE)</f>
        <v>37970</v>
      </c>
      <c r="U502" s="124">
        <v>6972</v>
      </c>
      <c r="V502" s="181">
        <v>7075296</v>
      </c>
      <c r="W502" s="181">
        <v>14150592</v>
      </c>
      <c r="X502" s="183">
        <v>44255</v>
      </c>
      <c r="Y502" s="166" t="s">
        <v>7879</v>
      </c>
      <c r="Z502" s="166" t="s">
        <v>7880</v>
      </c>
      <c r="AA502" s="124" t="s">
        <v>198</v>
      </c>
    </row>
    <row r="503" spans="1:27" x14ac:dyDescent="0.2">
      <c r="A503" s="124">
        <v>6973</v>
      </c>
      <c r="B503" s="124" t="s">
        <v>8342</v>
      </c>
      <c r="C503" s="185">
        <v>727581006</v>
      </c>
      <c r="D503" s="124" t="str">
        <f>VLOOKUP(A503,BASE.!$A$1:$T$878,4,FALSE)</f>
        <v>Corporación de Derecho Privado.</v>
      </c>
      <c r="E503" s="124" t="str">
        <f>VLOOKUP(A503,BASE.!$A$1:$T$878,5,FALSE)</f>
        <v xml:space="preserve">Otorgada por Decreto Supremo Nº 163, de fecha 03 de febrero 1995, del Ministerio de Justicia, publicado en el Diario Oficial el día 03 de octubre de 1996. </v>
      </c>
      <c r="F503" s="124" t="str">
        <f>VLOOKUP(A503,BASE.!$A$1:$T$878,6,FALSE)</f>
        <v xml:space="preserve">Certificado de vigencia, folio Nº 500341128041, de fecha 18 de agosto de 2020, del Servicio de Registro Civil e Identificación.
</v>
      </c>
      <c r="G503" s="124" t="str">
        <f>VLOOKUP(A503,BASE.!$A$1:$T$878,7,FALSE)</f>
        <v xml:space="preserve">Buscar la solución integral a los problemas que afectan a personas discapacitadas física, mental y sensorialmente y proporcionarles hogar a los que se encuentran en situación de abandono o de riesgo físico o moral.
</v>
      </c>
      <c r="H503" s="124" t="str">
        <f>VLOOKUP(A503,BASE.!$A$1:$T$878,8,FALSE)</f>
        <v>Presidenta: María Matilde Pozo Álvarez
Vicepresidenta:María Gislaine Etcheverry Correa,
Tesorera: Mónica Zúñiga Chimenti,
Secretaria: Bárbara Carolina Aránguiz Orrego
Certificado de directorio, folio Nº 500341128070, de fecha 18 de agosto de 2020, del Servicio de Registro Civil e Identificación.</v>
      </c>
      <c r="I503" s="124" t="str">
        <f>VLOOKUP(A503,BASE.!$A$1:$T$878,9,FALSE)</f>
        <v>Durarán 04 años en sus cargos.</v>
      </c>
      <c r="J503" s="124" t="str">
        <f>VLOOKUP(A503,BASE.!$A$1:$T$878,10,FALSE)</f>
        <v xml:space="preserve">Del 15 de marzo de 2019 al 15 de marzo de 2023. </v>
      </c>
      <c r="K503" s="124" t="str">
        <f>VLOOKUP(A503,BASE.!$A$1:$T$878,11,FALSE)</f>
        <v xml:space="preserve">Presidenta: María Matilde Pozo Álvarez
</v>
      </c>
      <c r="L503" s="124" t="str">
        <f>VLOOKUP(A503,BASE.!$A$1:$T$878,12,FALSE)</f>
        <v xml:space="preserve"> 10 Sur 31 y 32 Oriente Nº  1345, Población Carlos Trupp, Talca, VII Región.
</v>
      </c>
      <c r="M503" s="124" t="str">
        <f>VLOOKUP(A503,BASE.!$A$1:$T$878,13,FALSE)</f>
        <v>VII</v>
      </c>
      <c r="N503" s="124" t="str">
        <f>VLOOKUP(A503,BASE.!$A$1:$T$878,14,FALSE)</f>
        <v>Talca</v>
      </c>
      <c r="O503" s="124" t="str">
        <f>VLOOKUP(A503,BASE.!$A$1:$T$878,15,FALSE)</f>
        <v>fono (71)  2241065</v>
      </c>
      <c r="P503" s="124" t="str">
        <f>VLOOKUP(A503,BASE.!$A$1:$T$878,16,FALSE)</f>
        <v xml:space="preserve"> hogarbelen@hotmail.com  
</v>
      </c>
      <c r="Q503" s="185">
        <f>VLOOKUP(A503,BASE.!$A$1:$T$878,17,FALSE)</f>
        <v>0</v>
      </c>
      <c r="R503" s="124" t="str">
        <f>VLOOKUP(A503,BASE.!$A$1:$T$878,18,FALSE)</f>
        <v>93401: Institución de Asistencia Social</v>
      </c>
      <c r="S503" s="124" t="str">
        <f>VLOOKUP(A503,BASE.!$A$1:$T$878,19,FALSE)</f>
        <v>Se acompaña certificado financiero, sin fecha, correspondiente al año 2019 aprobado por el  Sub Departamento de Supervisión Financiera Nacional.</v>
      </c>
      <c r="T503" s="182">
        <f>VLOOKUP(A503,BASE.!$A$1:$T$878,20,FALSE)</f>
        <v>37970</v>
      </c>
      <c r="U503" s="124">
        <v>6973</v>
      </c>
      <c r="V503" s="181">
        <v>14325147</v>
      </c>
      <c r="W503" s="181">
        <v>21445357</v>
      </c>
      <c r="X503" s="183">
        <v>44255</v>
      </c>
      <c r="Y503" s="166" t="s">
        <v>7879</v>
      </c>
      <c r="Z503" s="166" t="s">
        <v>7880</v>
      </c>
      <c r="AA503" s="124" t="s">
        <v>7899</v>
      </c>
    </row>
    <row r="504" spans="1:27" x14ac:dyDescent="0.2">
      <c r="A504" s="124">
        <v>6974</v>
      </c>
      <c r="B504" s="124" t="s">
        <v>8343</v>
      </c>
      <c r="C504" s="185">
        <v>605060005</v>
      </c>
      <c r="D504" s="124" t="str">
        <f>VLOOKUP(A504,BASE.!$A$1:$T$878,4,FALSE)</f>
        <v>no aparece</v>
      </c>
      <c r="E504" s="124" t="str">
        <f>VLOOKUP(A504,BASE.!$A$1:$T$878,5,FALSE)</f>
        <v xml:space="preserve">Otorgado por Decreto Ley N° 2460, de 1979.
</v>
      </c>
      <c r="F504" s="124" t="str">
        <f>VLOOKUP(A504,BASE.!$A$1:$T$878,6,FALSE)</f>
        <v xml:space="preserve">Indefinida
</v>
      </c>
      <c r="G504" s="124" t="str">
        <f>VLOOKUP(A504,BASE.!$A$1:$T$878,7,FALSE)</f>
        <v xml:space="preserve">Según Ley N° 2460, de 1979, art. 13 inciso segundo.
</v>
      </c>
      <c r="H504" s="124" t="str">
        <f>VLOOKUP(A504,BASE.!$A$1:$T$878,8,FALSE)</f>
        <v>no tiene</v>
      </c>
      <c r="I504" s="124">
        <f>VLOOKUP(A504,BASE.!$A$1:$T$878,9,FALSE)</f>
        <v>0</v>
      </c>
      <c r="J504" s="124">
        <f>VLOOKUP(A504,BASE.!$A$1:$T$878,10,FALSE)</f>
        <v>0</v>
      </c>
      <c r="K504" s="124" t="str">
        <f>VLOOKUP(A504,BASE.!$A$1:$T$878,11,FALSE)</f>
        <v>Héctor Ángel Espinosa Valenzuela,</v>
      </c>
      <c r="L504" s="124" t="str">
        <f>VLOOKUP(A504,BASE.!$A$1:$T$878,12,FALSE)</f>
        <v xml:space="preserve">General Mackenna N° 1314, Santiago, Región Metropolitana. 
</v>
      </c>
      <c r="M504" s="124" t="str">
        <f>VLOOKUP(A504,BASE.!$A$1:$T$878,13,FALSE)</f>
        <v>XIII</v>
      </c>
      <c r="N504" s="124" t="str">
        <f>VLOOKUP(A504,BASE.!$A$1:$T$878,14,FALSE)</f>
        <v>Santiago</v>
      </c>
      <c r="O504" s="124" t="str">
        <f>VLOOKUP(A504,BASE.!$A$1:$T$878,15,FALSE)</f>
        <v>Teléfono: 227080156</v>
      </c>
      <c r="P504" s="124" t="str">
        <f>VLOOKUP(A504,BASE.!$A$1:$T$878,16,FALSE)</f>
        <v xml:space="preserve">Correo electrónico: dirgral@investigaciones.cl
</v>
      </c>
      <c r="Q504" s="185">
        <f>VLOOKUP(A504,BASE.!$A$1:$T$878,17,FALSE)</f>
        <v>0</v>
      </c>
      <c r="R504" s="124" t="str">
        <f>VLOOKUP(A504,BASE.!$A$1:$T$878,18,FALSE)</f>
        <v xml:space="preserve">91001 Administración Pública </v>
      </c>
      <c r="S504" s="124" t="str">
        <f>VLOOKUP(A504,BASE.!$A$1:$T$878,19,FALSE)</f>
        <v>No se acompañan. Aplica Informe Jurídico Nº 09, de  fecha 14 de marzo de 2011 del Departamento Jurídico y Dictamen Nº 070791, de 2009, de la Contraloría General de la República</v>
      </c>
      <c r="T504" s="182">
        <f>VLOOKUP(A504,BASE.!$A$1:$T$878,20,FALSE)</f>
        <v>37970</v>
      </c>
      <c r="U504" s="124">
        <v>6974</v>
      </c>
      <c r="V504" s="181">
        <v>3527304</v>
      </c>
      <c r="W504" s="181">
        <v>11223240</v>
      </c>
      <c r="X504" s="183">
        <v>44255</v>
      </c>
      <c r="Y504" s="166" t="s">
        <v>7879</v>
      </c>
      <c r="Z504" s="166" t="s">
        <v>7880</v>
      </c>
      <c r="AA504" s="124" t="s">
        <v>6479</v>
      </c>
    </row>
    <row r="505" spans="1:27" x14ac:dyDescent="0.2">
      <c r="A505" s="124">
        <v>6974</v>
      </c>
      <c r="B505" s="124" t="s">
        <v>8343</v>
      </c>
      <c r="C505" s="185">
        <v>605060005</v>
      </c>
      <c r="D505" s="124" t="str">
        <f>VLOOKUP(A505,BASE.!$A$1:$T$878,4,FALSE)</f>
        <v>no aparece</v>
      </c>
      <c r="E505" s="124" t="str">
        <f>VLOOKUP(A505,BASE.!$A$1:$T$878,5,FALSE)</f>
        <v xml:space="preserve">Otorgado por Decreto Ley N° 2460, de 1979.
</v>
      </c>
      <c r="F505" s="124" t="str">
        <f>VLOOKUP(A505,BASE.!$A$1:$T$878,6,FALSE)</f>
        <v xml:space="preserve">Indefinida
</v>
      </c>
      <c r="G505" s="124" t="str">
        <f>VLOOKUP(A505,BASE.!$A$1:$T$878,7,FALSE)</f>
        <v xml:space="preserve">Según Ley N° 2460, de 1979, art. 13 inciso segundo.
</v>
      </c>
      <c r="H505" s="124" t="str">
        <f>VLOOKUP(A505,BASE.!$A$1:$T$878,8,FALSE)</f>
        <v>no tiene</v>
      </c>
      <c r="I505" s="124">
        <f>VLOOKUP(A505,BASE.!$A$1:$T$878,9,FALSE)</f>
        <v>0</v>
      </c>
      <c r="J505" s="124">
        <f>VLOOKUP(A505,BASE.!$A$1:$T$878,10,FALSE)</f>
        <v>0</v>
      </c>
      <c r="K505" s="124" t="str">
        <f>VLOOKUP(A505,BASE.!$A$1:$T$878,11,FALSE)</f>
        <v>Héctor Ángel Espinosa Valenzuela,</v>
      </c>
      <c r="L505" s="124" t="str">
        <f>VLOOKUP(A505,BASE.!$A$1:$T$878,12,FALSE)</f>
        <v xml:space="preserve">General Mackenna N° 1314, Santiago, Región Metropolitana. 
</v>
      </c>
      <c r="M505" s="124" t="str">
        <f>VLOOKUP(A505,BASE.!$A$1:$T$878,13,FALSE)</f>
        <v>XIII</v>
      </c>
      <c r="N505" s="124" t="str">
        <f>VLOOKUP(A505,BASE.!$A$1:$T$878,14,FALSE)</f>
        <v>Santiago</v>
      </c>
      <c r="O505" s="124" t="str">
        <f>VLOOKUP(A505,BASE.!$A$1:$T$878,15,FALSE)</f>
        <v>Teléfono: 227080156</v>
      </c>
      <c r="P505" s="124" t="str">
        <f>VLOOKUP(A505,BASE.!$A$1:$T$878,16,FALSE)</f>
        <v xml:space="preserve">Correo electrónico: dirgral@investigaciones.cl
</v>
      </c>
      <c r="Q505" s="185">
        <f>VLOOKUP(A505,BASE.!$A$1:$T$878,17,FALSE)</f>
        <v>0</v>
      </c>
      <c r="R505" s="124" t="str">
        <f>VLOOKUP(A505,BASE.!$A$1:$T$878,18,FALSE)</f>
        <v xml:space="preserve">91001 Administración Pública </v>
      </c>
      <c r="S505" s="124" t="str">
        <f>VLOOKUP(A505,BASE.!$A$1:$T$878,19,FALSE)</f>
        <v>No se acompañan. Aplica Informe Jurídico Nº 09, de  fecha 14 de marzo de 2011 del Departamento Jurídico y Dictamen Nº 070791, de 2009, de la Contraloría General de la República</v>
      </c>
      <c r="T505" s="182">
        <f>VLOOKUP(A505,BASE.!$A$1:$T$878,20,FALSE)</f>
        <v>37970</v>
      </c>
      <c r="U505" s="124">
        <v>6974</v>
      </c>
      <c r="V505" s="181">
        <v>14429880</v>
      </c>
      <c r="W505" s="181">
        <v>28859760</v>
      </c>
      <c r="X505" s="183">
        <v>44255</v>
      </c>
      <c r="Y505" s="166" t="s">
        <v>7879</v>
      </c>
      <c r="Z505" s="166" t="s">
        <v>7880</v>
      </c>
      <c r="AA505" s="124" t="s">
        <v>7889</v>
      </c>
    </row>
    <row r="506" spans="1:27" x14ac:dyDescent="0.2">
      <c r="A506" s="124">
        <v>6975</v>
      </c>
      <c r="B506" s="124" t="s">
        <v>8344</v>
      </c>
      <c r="C506" s="185">
        <v>729097004</v>
      </c>
      <c r="D506" s="124" t="str">
        <f>VLOOKUP(A506,BASE.!$A$1:$T$878,4,FALSE)</f>
        <v xml:space="preserve">Corporación de Derecho Privado.
</v>
      </c>
      <c r="E506" s="124" t="str">
        <f>VLOOKUP(A506,BASE.!$A$1:$T$878,5,FALSE)</f>
        <v>Otorgado por Decreto Supremo Nº222, de fecha 20 de febrero de 1995, del Ministerio de Justicia.</v>
      </c>
      <c r="F506" s="124" t="str">
        <f>VLOOKUP(A506,BASE.!$A$1:$T$878,6,FALSE)</f>
        <v xml:space="preserve">Certificado de Vigencia de Persona Jurídica sin Fines de Lucro, emitido por el SRCEI, de fecha 13 de agosto de 2020
</v>
      </c>
      <c r="G506" s="124" t="str">
        <f>VLOOKUP(A506,BASE.!$A$1:$T$878,7,FALSE)</f>
        <v>Promoción del desarrollo, especialmente de las personas, familias, grupos y comunidades que viven en condiciones de pobreza y/o marginalidad.</v>
      </c>
      <c r="H506" s="124" t="str">
        <f>VLOOKUP(A506,BASE.!$A$1:$T$878,8,FALSE)</f>
        <v xml:space="preserve">Presidente: Erica del Carmen Palma Cid                               
Secretario: Claudio Aguirre Muñoz          
Tesorero: Carla Lorena Figueroa Arancibia
</v>
      </c>
      <c r="I506" s="124" t="str">
        <f>VLOOKUP(A506,BASE.!$A$1:$T$878,9,FALSE)</f>
        <v>Cada cinco Años</v>
      </c>
      <c r="J506" s="124" t="str">
        <f>VLOOKUP(A506,BASE.!$A$1:$T$878,10,FALSE)</f>
        <v>De fecha  22 de enero de 2016  al 22 de enero de 2021.</v>
      </c>
      <c r="K506" s="124" t="str">
        <f>VLOOKUP(A506,BASE.!$A$1:$T$878,11,FALSE)</f>
        <v xml:space="preserve">Presidente: Erica Palma Cid, 
Secretario Ejecutivo: Roberto Varela Arriagada 
</v>
      </c>
      <c r="L506" s="124" t="str">
        <f>VLOOKUP(A506,BASE.!$A$1:$T$878,12,FALSE)</f>
        <v xml:space="preserve">Balmaceda Nº 116, oficina 13, Llay Llay, Quinta Región 
</v>
      </c>
      <c r="M506" s="124" t="str">
        <f>VLOOKUP(A506,BASE.!$A$1:$T$878,13,FALSE)</f>
        <v>V</v>
      </c>
      <c r="N506" s="124" t="str">
        <f>VLOOKUP(A506,BASE.!$A$1:$T$878,14,FALSE)</f>
        <v>Llay Llay</v>
      </c>
      <c r="O506" s="124" t="str">
        <f>VLOOKUP(A506,BASE.!$A$1:$T$878,15,FALSE)</f>
        <v>(34) 2611381</v>
      </c>
      <c r="P506" s="124" t="str">
        <f>VLOOKUP(A506,BASE.!$A$1:$T$878,16,FALSE)</f>
        <v>admcongllayllay@yahoo.es</v>
      </c>
      <c r="Q506" s="185">
        <f>VLOOKUP(A506,BASE.!$A$1:$T$878,17,FALSE)</f>
        <v>0</v>
      </c>
      <c r="R506" s="124" t="str">
        <f>VLOOKUP(A506,BASE.!$A$1:$T$878,18,FALSE)</f>
        <v>93401: Institución de Asistencia Social</v>
      </c>
      <c r="S506" s="124" t="str">
        <f>VLOOKUP(A506,BASE.!$A$1:$T$878,19,FALSE)</f>
        <v xml:space="preserve">Certificado Financiero al año 2019, aprobado por parte del Subdepartamento de Supervisión Financiera de SENAME, en conformidad a Memorándum 122, de 27 de agosto de 2020
</v>
      </c>
      <c r="T506" s="182">
        <f>VLOOKUP(A506,BASE.!$A$1:$T$878,20,FALSE)</f>
        <v>37970</v>
      </c>
      <c r="U506" s="124">
        <v>6975</v>
      </c>
      <c r="V506" s="181">
        <v>12412800</v>
      </c>
      <c r="W506" s="181">
        <v>24825600</v>
      </c>
      <c r="X506" s="183">
        <v>44255</v>
      </c>
      <c r="Y506" s="166" t="s">
        <v>7879</v>
      </c>
      <c r="Z506" s="166" t="s">
        <v>7880</v>
      </c>
      <c r="AA506" s="124" t="s">
        <v>8010</v>
      </c>
    </row>
    <row r="507" spans="1:27" x14ac:dyDescent="0.2">
      <c r="A507" s="124">
        <v>6975</v>
      </c>
      <c r="B507" s="124" t="s">
        <v>8344</v>
      </c>
      <c r="C507" s="185">
        <v>729097004</v>
      </c>
      <c r="D507" s="124" t="str">
        <f>VLOOKUP(A507,BASE.!$A$1:$T$878,4,FALSE)</f>
        <v xml:space="preserve">Corporación de Derecho Privado.
</v>
      </c>
      <c r="E507" s="124" t="str">
        <f>VLOOKUP(A507,BASE.!$A$1:$T$878,5,FALSE)</f>
        <v>Otorgado por Decreto Supremo Nº222, de fecha 20 de febrero de 1995, del Ministerio de Justicia.</v>
      </c>
      <c r="F507" s="124" t="str">
        <f>VLOOKUP(A507,BASE.!$A$1:$T$878,6,FALSE)</f>
        <v xml:space="preserve">Certificado de Vigencia de Persona Jurídica sin Fines de Lucro, emitido por el SRCEI, de fecha 13 de agosto de 2020
</v>
      </c>
      <c r="G507" s="124" t="str">
        <f>VLOOKUP(A507,BASE.!$A$1:$T$878,7,FALSE)</f>
        <v>Promoción del desarrollo, especialmente de las personas, familias, grupos y comunidades que viven en condiciones de pobreza y/o marginalidad.</v>
      </c>
      <c r="H507" s="124" t="str">
        <f>VLOOKUP(A507,BASE.!$A$1:$T$878,8,FALSE)</f>
        <v xml:space="preserve">Presidente: Erica del Carmen Palma Cid                               
Secretario: Claudio Aguirre Muñoz          
Tesorero: Carla Lorena Figueroa Arancibia
</v>
      </c>
      <c r="I507" s="124" t="str">
        <f>VLOOKUP(A507,BASE.!$A$1:$T$878,9,FALSE)</f>
        <v>Cada cinco Años</v>
      </c>
      <c r="J507" s="124" t="str">
        <f>VLOOKUP(A507,BASE.!$A$1:$T$878,10,FALSE)</f>
        <v>De fecha  22 de enero de 2016  al 22 de enero de 2021.</v>
      </c>
      <c r="K507" s="124" t="str">
        <f>VLOOKUP(A507,BASE.!$A$1:$T$878,11,FALSE)</f>
        <v xml:space="preserve">Presidente: Erica Palma Cid, 
Secretario Ejecutivo: Roberto Varela Arriagada 
</v>
      </c>
      <c r="L507" s="124" t="str">
        <f>VLOOKUP(A507,BASE.!$A$1:$T$878,12,FALSE)</f>
        <v xml:space="preserve">Balmaceda Nº 116, oficina 13, Llay Llay, Quinta Región 
</v>
      </c>
      <c r="M507" s="124" t="str">
        <f>VLOOKUP(A507,BASE.!$A$1:$T$878,13,FALSE)</f>
        <v>V</v>
      </c>
      <c r="N507" s="124" t="str">
        <f>VLOOKUP(A507,BASE.!$A$1:$T$878,14,FALSE)</f>
        <v>Llay Llay</v>
      </c>
      <c r="O507" s="124" t="str">
        <f>VLOOKUP(A507,BASE.!$A$1:$T$878,15,FALSE)</f>
        <v>(34) 2611381</v>
      </c>
      <c r="P507" s="124" t="str">
        <f>VLOOKUP(A507,BASE.!$A$1:$T$878,16,FALSE)</f>
        <v>admcongllayllay@yahoo.es</v>
      </c>
      <c r="Q507" s="185">
        <f>VLOOKUP(A507,BASE.!$A$1:$T$878,17,FALSE)</f>
        <v>0</v>
      </c>
      <c r="R507" s="124" t="str">
        <f>VLOOKUP(A507,BASE.!$A$1:$T$878,18,FALSE)</f>
        <v>93401: Institución de Asistencia Social</v>
      </c>
      <c r="S507" s="124" t="str">
        <f>VLOOKUP(A507,BASE.!$A$1:$T$878,19,FALSE)</f>
        <v xml:space="preserve">Certificado Financiero al año 2019, aprobado por parte del Subdepartamento de Supervisión Financiera de SENAME, en conformidad a Memorándum 122, de 27 de agosto de 2020
</v>
      </c>
      <c r="T507" s="182">
        <f>VLOOKUP(A507,BASE.!$A$1:$T$878,20,FALSE)</f>
        <v>37970</v>
      </c>
      <c r="U507" s="124">
        <v>6975</v>
      </c>
      <c r="V507" s="181">
        <v>8921700</v>
      </c>
      <c r="W507" s="181">
        <v>17843400</v>
      </c>
      <c r="X507" s="183">
        <v>44255</v>
      </c>
      <c r="Y507" s="166" t="s">
        <v>7879</v>
      </c>
      <c r="Z507" s="166" t="s">
        <v>7880</v>
      </c>
      <c r="AA507" s="124" t="s">
        <v>7887</v>
      </c>
    </row>
    <row r="508" spans="1:27" x14ac:dyDescent="0.2">
      <c r="A508" s="124">
        <v>6979</v>
      </c>
      <c r="B508" s="124" t="s">
        <v>8345</v>
      </c>
      <c r="C508" s="185">
        <v>738689003</v>
      </c>
      <c r="D508" s="124" t="str">
        <f>VLOOKUP(A508,BASE.!$A$1:$T$878,4,FALSE)</f>
        <v>Fundación de Derecho Privado.</v>
      </c>
      <c r="E508" s="124" t="str">
        <f>VLOOKUP(A508,BASE.!$A$1:$T$878,5,FALSE)</f>
        <v>Otorgado por Decreto Supremo Nº 262, de fecha 2 de abril de 1997, por el Ministerio de Justicia. Publicado en el Diario Oficial con fecha 24 de abril de 1997.</v>
      </c>
      <c r="F508" s="124" t="str">
        <f>VLOOKUP(A508,BASE.!$A$1:$T$878,6,FALSE)</f>
        <v>Certificado de Vigencia inscripción Nº7421 de fecha 02 de abril de 1997. Folio N° 500328926944, emitido por el Servicio de Registro Civil e Identificación, de fecha 13 de julio de 2020.</v>
      </c>
      <c r="G508" s="124" t="str">
        <f>VLOOKUP(A508,BASE.!$A$1:$T$878,7,FALSE)</f>
        <v xml:space="preserve">Ayudar a la infancia desvalida sin distinción de sexo, sin distinción racial, creencia religiosa o política.
</v>
      </c>
      <c r="H508" s="124" t="str">
        <f>VLOOKUP(A508,BASE.!$A$1:$T$878,8,FALSE)</f>
        <v xml:space="preserve">Presidente: Simona de la Barra Cruzat.           
Secretario: Julián Humberto Carrasco Poblete.
Tesorero: Leoncio Toro Araya.
Director Ejecutivo: Rafael Mella Gallegos.
Director: Carlos Javier Contzen Fuentes.
</v>
      </c>
      <c r="I508" s="124" t="str">
        <f>VLOOKUP(A508,BASE.!$A$1:$T$878,9,FALSE)</f>
        <v>El Consejo durará tres años en sus cargos y se renovará tácita y sucesivamente cada tres años, salvo que la mayoría absoluta de los demás consejeros, resuelva su exclusión.</v>
      </c>
      <c r="J508" s="124" t="str">
        <f>VLOOKUP(A508,BASE.!$A$1:$T$878,10,FALSE)</f>
        <v>10 de enero de 2017 – 10 de enero 2020</v>
      </c>
      <c r="K508" s="124" t="str">
        <f>VLOOKUP(A508,BASE.!$A$1:$T$878,11,FALSE)</f>
        <v xml:space="preserve">Simona de la Barra Cruzat
Rafael Mella Gallegos.
Podrán actuar conjunta o separadamente.
</v>
      </c>
      <c r="L508" s="124" t="str">
        <f>VLOOKUP(A508,BASE.!$A$1:$T$878,12,FALSE)</f>
        <v>Exeter Nº 540-D, Concepción.</v>
      </c>
      <c r="M508" s="124" t="str">
        <f>VLOOKUP(A508,BASE.!$A$1:$T$878,13,FALSE)</f>
        <v>VIII</v>
      </c>
      <c r="N508" s="124" t="str">
        <f>VLOOKUP(A508,BASE.!$A$1:$T$878,14,FALSE)</f>
        <v>Concepción.</v>
      </c>
      <c r="O508" s="124" t="str">
        <f>VLOOKUP(A508,BASE.!$A$1:$T$878,15,FALSE)</f>
        <v xml:space="preserve"> 41-2106-850
</v>
      </c>
      <c r="P508" s="124" t="str">
        <f>VLOOKUP(A508,BASE.!$A$1:$T$878,16,FALSE)</f>
        <v>contacto@tdesperanza.cl</v>
      </c>
      <c r="Q508" s="185">
        <f>VLOOKUP(A508,BASE.!$A$1:$T$878,17,FALSE)</f>
        <v>0</v>
      </c>
      <c r="R508" s="124" t="str">
        <f>VLOOKUP(A508,BASE.!$A$1:$T$878,18,FALSE)</f>
        <v>93401.</v>
      </c>
      <c r="S508" s="124" t="str">
        <f>VLOOKUP(A508,BASE.!$A$1:$T$878,19,FALSE)</f>
        <v xml:space="preserve">Certificado de antecedentes financieros, correspondientes al año 2019, APROBADOS por Subdepartamento de Supervisión Financiera Nacional para su actualización.
</v>
      </c>
      <c r="T508" s="182">
        <f>VLOOKUP(A508,BASE.!$A$1:$T$878,20,FALSE)</f>
        <v>37970</v>
      </c>
      <c r="U508" s="124">
        <v>6979</v>
      </c>
      <c r="V508" s="181">
        <v>10261248</v>
      </c>
      <c r="W508" s="181">
        <v>20522496</v>
      </c>
      <c r="X508" s="183">
        <v>44255</v>
      </c>
      <c r="Y508" s="166" t="s">
        <v>7879</v>
      </c>
      <c r="Z508" s="166" t="s">
        <v>7880</v>
      </c>
      <c r="AA508" s="124" t="s">
        <v>8012</v>
      </c>
    </row>
    <row r="509" spans="1:27" x14ac:dyDescent="0.2">
      <c r="A509" s="124">
        <v>6979</v>
      </c>
      <c r="B509" s="124" t="s">
        <v>8345</v>
      </c>
      <c r="C509" s="185">
        <v>738689003</v>
      </c>
      <c r="D509" s="124" t="str">
        <f>VLOOKUP(A509,BASE.!$A$1:$T$878,4,FALSE)</f>
        <v>Fundación de Derecho Privado.</v>
      </c>
      <c r="E509" s="124" t="str">
        <f>VLOOKUP(A509,BASE.!$A$1:$T$878,5,FALSE)</f>
        <v>Otorgado por Decreto Supremo Nº 262, de fecha 2 de abril de 1997, por el Ministerio de Justicia. Publicado en el Diario Oficial con fecha 24 de abril de 1997.</v>
      </c>
      <c r="F509" s="124" t="str">
        <f>VLOOKUP(A509,BASE.!$A$1:$T$878,6,FALSE)</f>
        <v>Certificado de Vigencia inscripción Nº7421 de fecha 02 de abril de 1997. Folio N° 500328926944, emitido por el Servicio de Registro Civil e Identificación, de fecha 13 de julio de 2020.</v>
      </c>
      <c r="G509" s="124" t="str">
        <f>VLOOKUP(A509,BASE.!$A$1:$T$878,7,FALSE)</f>
        <v xml:space="preserve">Ayudar a la infancia desvalida sin distinción de sexo, sin distinción racial, creencia religiosa o política.
</v>
      </c>
      <c r="H509" s="124" t="str">
        <f>VLOOKUP(A509,BASE.!$A$1:$T$878,8,FALSE)</f>
        <v xml:space="preserve">Presidente: Simona de la Barra Cruzat.           
Secretario: Julián Humberto Carrasco Poblete.
Tesorero: Leoncio Toro Araya.
Director Ejecutivo: Rafael Mella Gallegos.
Director: Carlos Javier Contzen Fuentes.
</v>
      </c>
      <c r="I509" s="124" t="str">
        <f>VLOOKUP(A509,BASE.!$A$1:$T$878,9,FALSE)</f>
        <v>El Consejo durará tres años en sus cargos y se renovará tácita y sucesivamente cada tres años, salvo que la mayoría absoluta de los demás consejeros, resuelva su exclusión.</v>
      </c>
      <c r="J509" s="124" t="str">
        <f>VLOOKUP(A509,BASE.!$A$1:$T$878,10,FALSE)</f>
        <v>10 de enero de 2017 – 10 de enero 2020</v>
      </c>
      <c r="K509" s="124" t="str">
        <f>VLOOKUP(A509,BASE.!$A$1:$T$878,11,FALSE)</f>
        <v xml:space="preserve">Simona de la Barra Cruzat
Rafael Mella Gallegos.
Podrán actuar conjunta o separadamente.
</v>
      </c>
      <c r="L509" s="124" t="str">
        <f>VLOOKUP(A509,BASE.!$A$1:$T$878,12,FALSE)</f>
        <v>Exeter Nº 540-D, Concepción.</v>
      </c>
      <c r="M509" s="124" t="str">
        <f>VLOOKUP(A509,BASE.!$A$1:$T$878,13,FALSE)</f>
        <v>VIII</v>
      </c>
      <c r="N509" s="124" t="str">
        <f>VLOOKUP(A509,BASE.!$A$1:$T$878,14,FALSE)</f>
        <v>Concepción.</v>
      </c>
      <c r="O509" s="124" t="str">
        <f>VLOOKUP(A509,BASE.!$A$1:$T$878,15,FALSE)</f>
        <v xml:space="preserve"> 41-2106-850
</v>
      </c>
      <c r="P509" s="124" t="str">
        <f>VLOOKUP(A509,BASE.!$A$1:$T$878,16,FALSE)</f>
        <v>contacto@tdesperanza.cl</v>
      </c>
      <c r="Q509" s="185">
        <f>VLOOKUP(A509,BASE.!$A$1:$T$878,17,FALSE)</f>
        <v>0</v>
      </c>
      <c r="R509" s="124" t="str">
        <f>VLOOKUP(A509,BASE.!$A$1:$T$878,18,FALSE)</f>
        <v>93401.</v>
      </c>
      <c r="S509" s="124" t="str">
        <f>VLOOKUP(A509,BASE.!$A$1:$T$878,19,FALSE)</f>
        <v xml:space="preserve">Certificado de antecedentes financieros, correspondientes al año 2019, APROBADOS por Subdepartamento de Supervisión Financiera Nacional para su actualización.
</v>
      </c>
      <c r="T509" s="182">
        <f>VLOOKUP(A509,BASE.!$A$1:$T$878,20,FALSE)</f>
        <v>37970</v>
      </c>
      <c r="U509" s="124">
        <v>6979</v>
      </c>
      <c r="V509" s="181">
        <v>8113006</v>
      </c>
      <c r="W509" s="181">
        <v>14873844</v>
      </c>
      <c r="X509" s="183">
        <v>44255</v>
      </c>
      <c r="Y509" s="166" t="s">
        <v>7879</v>
      </c>
      <c r="Z509" s="166" t="s">
        <v>7880</v>
      </c>
      <c r="AA509" s="124" t="s">
        <v>230</v>
      </c>
    </row>
    <row r="510" spans="1:27" x14ac:dyDescent="0.2">
      <c r="A510" s="124">
        <v>6979</v>
      </c>
      <c r="B510" s="124" t="s">
        <v>8345</v>
      </c>
      <c r="C510" s="185">
        <v>738689003</v>
      </c>
      <c r="D510" s="124" t="str">
        <f>VLOOKUP(A510,BASE.!$A$1:$T$878,4,FALSE)</f>
        <v>Fundación de Derecho Privado.</v>
      </c>
      <c r="E510" s="124" t="str">
        <f>VLOOKUP(A510,BASE.!$A$1:$T$878,5,FALSE)</f>
        <v>Otorgado por Decreto Supremo Nº 262, de fecha 2 de abril de 1997, por el Ministerio de Justicia. Publicado en el Diario Oficial con fecha 24 de abril de 1997.</v>
      </c>
      <c r="F510" s="124" t="str">
        <f>VLOOKUP(A510,BASE.!$A$1:$T$878,6,FALSE)</f>
        <v>Certificado de Vigencia inscripción Nº7421 de fecha 02 de abril de 1997. Folio N° 500328926944, emitido por el Servicio de Registro Civil e Identificación, de fecha 13 de julio de 2020.</v>
      </c>
      <c r="G510" s="124" t="str">
        <f>VLOOKUP(A510,BASE.!$A$1:$T$878,7,FALSE)</f>
        <v xml:space="preserve">Ayudar a la infancia desvalida sin distinción de sexo, sin distinción racial, creencia religiosa o política.
</v>
      </c>
      <c r="H510" s="124" t="str">
        <f>VLOOKUP(A510,BASE.!$A$1:$T$878,8,FALSE)</f>
        <v xml:space="preserve">Presidente: Simona de la Barra Cruzat.           
Secretario: Julián Humberto Carrasco Poblete.
Tesorero: Leoncio Toro Araya.
Director Ejecutivo: Rafael Mella Gallegos.
Director: Carlos Javier Contzen Fuentes.
</v>
      </c>
      <c r="I510" s="124" t="str">
        <f>VLOOKUP(A510,BASE.!$A$1:$T$878,9,FALSE)</f>
        <v>El Consejo durará tres años en sus cargos y se renovará tácita y sucesivamente cada tres años, salvo que la mayoría absoluta de los demás consejeros, resuelva su exclusión.</v>
      </c>
      <c r="J510" s="124" t="str">
        <f>VLOOKUP(A510,BASE.!$A$1:$T$878,10,FALSE)</f>
        <v>10 de enero de 2017 – 10 de enero 2020</v>
      </c>
      <c r="K510" s="124" t="str">
        <f>VLOOKUP(A510,BASE.!$A$1:$T$878,11,FALSE)</f>
        <v xml:space="preserve">Simona de la Barra Cruzat
Rafael Mella Gallegos.
Podrán actuar conjunta o separadamente.
</v>
      </c>
      <c r="L510" s="124" t="str">
        <f>VLOOKUP(A510,BASE.!$A$1:$T$878,12,FALSE)</f>
        <v>Exeter Nº 540-D, Concepción.</v>
      </c>
      <c r="M510" s="124" t="str">
        <f>VLOOKUP(A510,BASE.!$A$1:$T$878,13,FALSE)</f>
        <v>VIII</v>
      </c>
      <c r="N510" s="124" t="str">
        <f>VLOOKUP(A510,BASE.!$A$1:$T$878,14,FALSE)</f>
        <v>Concepción.</v>
      </c>
      <c r="O510" s="124" t="str">
        <f>VLOOKUP(A510,BASE.!$A$1:$T$878,15,FALSE)</f>
        <v xml:space="preserve"> 41-2106-850
</v>
      </c>
      <c r="P510" s="124" t="str">
        <f>VLOOKUP(A510,BASE.!$A$1:$T$878,16,FALSE)</f>
        <v>contacto@tdesperanza.cl</v>
      </c>
      <c r="Q510" s="185">
        <f>VLOOKUP(A510,BASE.!$A$1:$T$878,17,FALSE)</f>
        <v>0</v>
      </c>
      <c r="R510" s="124" t="str">
        <f>VLOOKUP(A510,BASE.!$A$1:$T$878,18,FALSE)</f>
        <v>93401.</v>
      </c>
      <c r="S510" s="124" t="str">
        <f>VLOOKUP(A510,BASE.!$A$1:$T$878,19,FALSE)</f>
        <v xml:space="preserve">Certificado de antecedentes financieros, correspondientes al año 2019, APROBADOS por Subdepartamento de Supervisión Financiera Nacional para su actualización.
</v>
      </c>
      <c r="T510" s="182">
        <f>VLOOKUP(A510,BASE.!$A$1:$T$878,20,FALSE)</f>
        <v>37970</v>
      </c>
      <c r="U510" s="124">
        <v>6979</v>
      </c>
      <c r="V510" s="181">
        <v>157894485</v>
      </c>
      <c r="W510" s="181">
        <v>347024291</v>
      </c>
      <c r="X510" s="183">
        <v>44255</v>
      </c>
      <c r="Y510" s="166" t="s">
        <v>7879</v>
      </c>
      <c r="Z510" s="166" t="s">
        <v>7880</v>
      </c>
      <c r="AA510" s="124" t="s">
        <v>7882</v>
      </c>
    </row>
    <row r="511" spans="1:27" x14ac:dyDescent="0.2">
      <c r="A511" s="124">
        <v>6979</v>
      </c>
      <c r="B511" s="124" t="s">
        <v>8345</v>
      </c>
      <c r="C511" s="185">
        <v>738689003</v>
      </c>
      <c r="D511" s="124" t="str">
        <f>VLOOKUP(A511,BASE.!$A$1:$T$878,4,FALSE)</f>
        <v>Fundación de Derecho Privado.</v>
      </c>
      <c r="E511" s="124" t="str">
        <f>VLOOKUP(A511,BASE.!$A$1:$T$878,5,FALSE)</f>
        <v>Otorgado por Decreto Supremo Nº 262, de fecha 2 de abril de 1997, por el Ministerio de Justicia. Publicado en el Diario Oficial con fecha 24 de abril de 1997.</v>
      </c>
      <c r="F511" s="124" t="str">
        <f>VLOOKUP(A511,BASE.!$A$1:$T$878,6,FALSE)</f>
        <v>Certificado de Vigencia inscripción Nº7421 de fecha 02 de abril de 1997. Folio N° 500328926944, emitido por el Servicio de Registro Civil e Identificación, de fecha 13 de julio de 2020.</v>
      </c>
      <c r="G511" s="124" t="str">
        <f>VLOOKUP(A511,BASE.!$A$1:$T$878,7,FALSE)</f>
        <v xml:space="preserve">Ayudar a la infancia desvalida sin distinción de sexo, sin distinción racial, creencia religiosa o política.
</v>
      </c>
      <c r="H511" s="124" t="str">
        <f>VLOOKUP(A511,BASE.!$A$1:$T$878,8,FALSE)</f>
        <v xml:space="preserve">Presidente: Simona de la Barra Cruzat.           
Secretario: Julián Humberto Carrasco Poblete.
Tesorero: Leoncio Toro Araya.
Director Ejecutivo: Rafael Mella Gallegos.
Director: Carlos Javier Contzen Fuentes.
</v>
      </c>
      <c r="I511" s="124" t="str">
        <f>VLOOKUP(A511,BASE.!$A$1:$T$878,9,FALSE)</f>
        <v>El Consejo durará tres años en sus cargos y se renovará tácita y sucesivamente cada tres años, salvo que la mayoría absoluta de los demás consejeros, resuelva su exclusión.</v>
      </c>
      <c r="J511" s="124" t="str">
        <f>VLOOKUP(A511,BASE.!$A$1:$T$878,10,FALSE)</f>
        <v>10 de enero de 2017 – 10 de enero 2020</v>
      </c>
      <c r="K511" s="124" t="str">
        <f>VLOOKUP(A511,BASE.!$A$1:$T$878,11,FALSE)</f>
        <v xml:space="preserve">Simona de la Barra Cruzat
Rafael Mella Gallegos.
Podrán actuar conjunta o separadamente.
</v>
      </c>
      <c r="L511" s="124" t="str">
        <f>VLOOKUP(A511,BASE.!$A$1:$T$878,12,FALSE)</f>
        <v>Exeter Nº 540-D, Concepción.</v>
      </c>
      <c r="M511" s="124" t="str">
        <f>VLOOKUP(A511,BASE.!$A$1:$T$878,13,FALSE)</f>
        <v>VIII</v>
      </c>
      <c r="N511" s="124" t="str">
        <f>VLOOKUP(A511,BASE.!$A$1:$T$878,14,FALSE)</f>
        <v>Concepción.</v>
      </c>
      <c r="O511" s="124" t="str">
        <f>VLOOKUP(A511,BASE.!$A$1:$T$878,15,FALSE)</f>
        <v xml:space="preserve"> 41-2106-850
</v>
      </c>
      <c r="P511" s="124" t="str">
        <f>VLOOKUP(A511,BASE.!$A$1:$T$878,16,FALSE)</f>
        <v>contacto@tdesperanza.cl</v>
      </c>
      <c r="Q511" s="185">
        <f>VLOOKUP(A511,BASE.!$A$1:$T$878,17,FALSE)</f>
        <v>0</v>
      </c>
      <c r="R511" s="124" t="str">
        <f>VLOOKUP(A511,BASE.!$A$1:$T$878,18,FALSE)</f>
        <v>93401.</v>
      </c>
      <c r="S511" s="124" t="str">
        <f>VLOOKUP(A511,BASE.!$A$1:$T$878,19,FALSE)</f>
        <v xml:space="preserve">Certificado de antecedentes financieros, correspondientes al año 2019, APROBADOS por Subdepartamento de Supervisión Financiera Nacional para su actualización.
</v>
      </c>
      <c r="T511" s="182">
        <f>VLOOKUP(A511,BASE.!$A$1:$T$878,20,FALSE)</f>
        <v>37970</v>
      </c>
      <c r="U511" s="124">
        <v>6979</v>
      </c>
      <c r="V511" s="181">
        <v>49077349</v>
      </c>
      <c r="W511" s="181">
        <v>111156693</v>
      </c>
      <c r="X511" s="183">
        <v>44255</v>
      </c>
      <c r="Y511" s="166" t="s">
        <v>7879</v>
      </c>
      <c r="Z511" s="166" t="s">
        <v>7880</v>
      </c>
      <c r="AA511" s="124" t="s">
        <v>7883</v>
      </c>
    </row>
    <row r="512" spans="1:27" x14ac:dyDescent="0.2">
      <c r="A512" s="124">
        <v>6979</v>
      </c>
      <c r="B512" s="124" t="s">
        <v>8345</v>
      </c>
      <c r="C512" s="185">
        <v>738689003</v>
      </c>
      <c r="D512" s="124" t="str">
        <f>VLOOKUP(A512,BASE.!$A$1:$T$878,4,FALSE)</f>
        <v>Fundación de Derecho Privado.</v>
      </c>
      <c r="E512" s="124" t="str">
        <f>VLOOKUP(A512,BASE.!$A$1:$T$878,5,FALSE)</f>
        <v>Otorgado por Decreto Supremo Nº 262, de fecha 2 de abril de 1997, por el Ministerio de Justicia. Publicado en el Diario Oficial con fecha 24 de abril de 1997.</v>
      </c>
      <c r="F512" s="124" t="str">
        <f>VLOOKUP(A512,BASE.!$A$1:$T$878,6,FALSE)</f>
        <v>Certificado de Vigencia inscripción Nº7421 de fecha 02 de abril de 1997. Folio N° 500328926944, emitido por el Servicio de Registro Civil e Identificación, de fecha 13 de julio de 2020.</v>
      </c>
      <c r="G512" s="124" t="str">
        <f>VLOOKUP(A512,BASE.!$A$1:$T$878,7,FALSE)</f>
        <v xml:space="preserve">Ayudar a la infancia desvalida sin distinción de sexo, sin distinción racial, creencia religiosa o política.
</v>
      </c>
      <c r="H512" s="124" t="str">
        <f>VLOOKUP(A512,BASE.!$A$1:$T$878,8,FALSE)</f>
        <v xml:space="preserve">Presidente: Simona de la Barra Cruzat.           
Secretario: Julián Humberto Carrasco Poblete.
Tesorero: Leoncio Toro Araya.
Director Ejecutivo: Rafael Mella Gallegos.
Director: Carlos Javier Contzen Fuentes.
</v>
      </c>
      <c r="I512" s="124" t="str">
        <f>VLOOKUP(A512,BASE.!$A$1:$T$878,9,FALSE)</f>
        <v>El Consejo durará tres años en sus cargos y se renovará tácita y sucesivamente cada tres años, salvo que la mayoría absoluta de los demás consejeros, resuelva su exclusión.</v>
      </c>
      <c r="J512" s="124" t="str">
        <f>VLOOKUP(A512,BASE.!$A$1:$T$878,10,FALSE)</f>
        <v>10 de enero de 2017 – 10 de enero 2020</v>
      </c>
      <c r="K512" s="124" t="str">
        <f>VLOOKUP(A512,BASE.!$A$1:$T$878,11,FALSE)</f>
        <v xml:space="preserve">Simona de la Barra Cruzat
Rafael Mella Gallegos.
Podrán actuar conjunta o separadamente.
</v>
      </c>
      <c r="L512" s="124" t="str">
        <f>VLOOKUP(A512,BASE.!$A$1:$T$878,12,FALSE)</f>
        <v>Exeter Nº 540-D, Concepción.</v>
      </c>
      <c r="M512" s="124" t="str">
        <f>VLOOKUP(A512,BASE.!$A$1:$T$878,13,FALSE)</f>
        <v>VIII</v>
      </c>
      <c r="N512" s="124" t="str">
        <f>VLOOKUP(A512,BASE.!$A$1:$T$878,14,FALSE)</f>
        <v>Concepción.</v>
      </c>
      <c r="O512" s="124" t="str">
        <f>VLOOKUP(A512,BASE.!$A$1:$T$878,15,FALSE)</f>
        <v xml:space="preserve"> 41-2106-850
</v>
      </c>
      <c r="P512" s="124" t="str">
        <f>VLOOKUP(A512,BASE.!$A$1:$T$878,16,FALSE)</f>
        <v>contacto@tdesperanza.cl</v>
      </c>
      <c r="Q512" s="185">
        <f>VLOOKUP(A512,BASE.!$A$1:$T$878,17,FALSE)</f>
        <v>0</v>
      </c>
      <c r="R512" s="124" t="str">
        <f>VLOOKUP(A512,BASE.!$A$1:$T$878,18,FALSE)</f>
        <v>93401.</v>
      </c>
      <c r="S512" s="124" t="str">
        <f>VLOOKUP(A512,BASE.!$A$1:$T$878,19,FALSE)</f>
        <v xml:space="preserve">Certificado de antecedentes financieros, correspondientes al año 2019, APROBADOS por Subdepartamento de Supervisión Financiera Nacional para su actualización.
</v>
      </c>
      <c r="T512" s="182">
        <f>VLOOKUP(A512,BASE.!$A$1:$T$878,20,FALSE)</f>
        <v>37970</v>
      </c>
      <c r="U512" s="124">
        <v>6979</v>
      </c>
      <c r="V512" s="181">
        <v>7075296</v>
      </c>
      <c r="W512" s="181">
        <v>19810829</v>
      </c>
      <c r="X512" s="183">
        <v>44255</v>
      </c>
      <c r="Y512" s="166" t="s">
        <v>7879</v>
      </c>
      <c r="Z512" s="166" t="s">
        <v>7880</v>
      </c>
      <c r="AA512" s="124" t="s">
        <v>7910</v>
      </c>
    </row>
    <row r="513" spans="1:27" x14ac:dyDescent="0.2">
      <c r="A513" s="124">
        <v>6979</v>
      </c>
      <c r="B513" s="124" t="s">
        <v>8345</v>
      </c>
      <c r="C513" s="185">
        <v>738689003</v>
      </c>
      <c r="D513" s="124" t="str">
        <f>VLOOKUP(A513,BASE.!$A$1:$T$878,4,FALSE)</f>
        <v>Fundación de Derecho Privado.</v>
      </c>
      <c r="E513" s="124" t="str">
        <f>VLOOKUP(A513,BASE.!$A$1:$T$878,5,FALSE)</f>
        <v>Otorgado por Decreto Supremo Nº 262, de fecha 2 de abril de 1997, por el Ministerio de Justicia. Publicado en el Diario Oficial con fecha 24 de abril de 1997.</v>
      </c>
      <c r="F513" s="124" t="str">
        <f>VLOOKUP(A513,BASE.!$A$1:$T$878,6,FALSE)</f>
        <v>Certificado de Vigencia inscripción Nº7421 de fecha 02 de abril de 1997. Folio N° 500328926944, emitido por el Servicio de Registro Civil e Identificación, de fecha 13 de julio de 2020.</v>
      </c>
      <c r="G513" s="124" t="str">
        <f>VLOOKUP(A513,BASE.!$A$1:$T$878,7,FALSE)</f>
        <v xml:space="preserve">Ayudar a la infancia desvalida sin distinción de sexo, sin distinción racial, creencia religiosa o política.
</v>
      </c>
      <c r="H513" s="124" t="str">
        <f>VLOOKUP(A513,BASE.!$A$1:$T$878,8,FALSE)</f>
        <v xml:space="preserve">Presidente: Simona de la Barra Cruzat.           
Secretario: Julián Humberto Carrasco Poblete.
Tesorero: Leoncio Toro Araya.
Director Ejecutivo: Rafael Mella Gallegos.
Director: Carlos Javier Contzen Fuentes.
</v>
      </c>
      <c r="I513" s="124" t="str">
        <f>VLOOKUP(A513,BASE.!$A$1:$T$878,9,FALSE)</f>
        <v>El Consejo durará tres años en sus cargos y se renovará tácita y sucesivamente cada tres años, salvo que la mayoría absoluta de los demás consejeros, resuelva su exclusión.</v>
      </c>
      <c r="J513" s="124" t="str">
        <f>VLOOKUP(A513,BASE.!$A$1:$T$878,10,FALSE)</f>
        <v>10 de enero de 2017 – 10 de enero 2020</v>
      </c>
      <c r="K513" s="124" t="str">
        <f>VLOOKUP(A513,BASE.!$A$1:$T$878,11,FALSE)</f>
        <v xml:space="preserve">Simona de la Barra Cruzat
Rafael Mella Gallegos.
Podrán actuar conjunta o separadamente.
</v>
      </c>
      <c r="L513" s="124" t="str">
        <f>VLOOKUP(A513,BASE.!$A$1:$T$878,12,FALSE)</f>
        <v>Exeter Nº 540-D, Concepción.</v>
      </c>
      <c r="M513" s="124" t="str">
        <f>VLOOKUP(A513,BASE.!$A$1:$T$878,13,FALSE)</f>
        <v>VIII</v>
      </c>
      <c r="N513" s="124" t="str">
        <f>VLOOKUP(A513,BASE.!$A$1:$T$878,14,FALSE)</f>
        <v>Concepción.</v>
      </c>
      <c r="O513" s="124" t="str">
        <f>VLOOKUP(A513,BASE.!$A$1:$T$878,15,FALSE)</f>
        <v xml:space="preserve"> 41-2106-850
</v>
      </c>
      <c r="P513" s="124" t="str">
        <f>VLOOKUP(A513,BASE.!$A$1:$T$878,16,FALSE)</f>
        <v>contacto@tdesperanza.cl</v>
      </c>
      <c r="Q513" s="185">
        <f>VLOOKUP(A513,BASE.!$A$1:$T$878,17,FALSE)</f>
        <v>0</v>
      </c>
      <c r="R513" s="124" t="str">
        <f>VLOOKUP(A513,BASE.!$A$1:$T$878,18,FALSE)</f>
        <v>93401.</v>
      </c>
      <c r="S513" s="124" t="str">
        <f>VLOOKUP(A513,BASE.!$A$1:$T$878,19,FALSE)</f>
        <v xml:space="preserve">Certificado de antecedentes financieros, correspondientes al año 2019, APROBADOS por Subdepartamento de Supervisión Financiera Nacional para su actualización.
</v>
      </c>
      <c r="T513" s="182">
        <f>VLOOKUP(A513,BASE.!$A$1:$T$878,20,FALSE)</f>
        <v>37970</v>
      </c>
      <c r="U513" s="124">
        <v>6979</v>
      </c>
      <c r="V513" s="181">
        <v>33869835</v>
      </c>
      <c r="W513" s="181">
        <v>73028454</v>
      </c>
      <c r="X513" s="183">
        <v>44255</v>
      </c>
      <c r="Y513" s="166" t="s">
        <v>7879</v>
      </c>
      <c r="Z513" s="166" t="s">
        <v>7880</v>
      </c>
      <c r="AA513" s="124" t="s">
        <v>162</v>
      </c>
    </row>
    <row r="514" spans="1:27" x14ac:dyDescent="0.2">
      <c r="A514" s="124">
        <v>6979</v>
      </c>
      <c r="B514" s="124" t="s">
        <v>8345</v>
      </c>
      <c r="C514" s="185">
        <v>738689003</v>
      </c>
      <c r="D514" s="124" t="str">
        <f>VLOOKUP(A514,BASE.!$A$1:$T$878,4,FALSE)</f>
        <v>Fundación de Derecho Privado.</v>
      </c>
      <c r="E514" s="124" t="str">
        <f>VLOOKUP(A514,BASE.!$A$1:$T$878,5,FALSE)</f>
        <v>Otorgado por Decreto Supremo Nº 262, de fecha 2 de abril de 1997, por el Ministerio de Justicia. Publicado en el Diario Oficial con fecha 24 de abril de 1997.</v>
      </c>
      <c r="F514" s="124" t="str">
        <f>VLOOKUP(A514,BASE.!$A$1:$T$878,6,FALSE)</f>
        <v>Certificado de Vigencia inscripción Nº7421 de fecha 02 de abril de 1997. Folio N° 500328926944, emitido por el Servicio de Registro Civil e Identificación, de fecha 13 de julio de 2020.</v>
      </c>
      <c r="G514" s="124" t="str">
        <f>VLOOKUP(A514,BASE.!$A$1:$T$878,7,FALSE)</f>
        <v xml:space="preserve">Ayudar a la infancia desvalida sin distinción de sexo, sin distinción racial, creencia religiosa o política.
</v>
      </c>
      <c r="H514" s="124" t="str">
        <f>VLOOKUP(A514,BASE.!$A$1:$T$878,8,FALSE)</f>
        <v xml:space="preserve">Presidente: Simona de la Barra Cruzat.           
Secretario: Julián Humberto Carrasco Poblete.
Tesorero: Leoncio Toro Araya.
Director Ejecutivo: Rafael Mella Gallegos.
Director: Carlos Javier Contzen Fuentes.
</v>
      </c>
      <c r="I514" s="124" t="str">
        <f>VLOOKUP(A514,BASE.!$A$1:$T$878,9,FALSE)</f>
        <v>El Consejo durará tres años en sus cargos y se renovará tácita y sucesivamente cada tres años, salvo que la mayoría absoluta de los demás consejeros, resuelva su exclusión.</v>
      </c>
      <c r="J514" s="124" t="str">
        <f>VLOOKUP(A514,BASE.!$A$1:$T$878,10,FALSE)</f>
        <v>10 de enero de 2017 – 10 de enero 2020</v>
      </c>
      <c r="K514" s="124" t="str">
        <f>VLOOKUP(A514,BASE.!$A$1:$T$878,11,FALSE)</f>
        <v xml:space="preserve">Simona de la Barra Cruzat
Rafael Mella Gallegos.
Podrán actuar conjunta o separadamente.
</v>
      </c>
      <c r="L514" s="124" t="str">
        <f>VLOOKUP(A514,BASE.!$A$1:$T$878,12,FALSE)</f>
        <v>Exeter Nº 540-D, Concepción.</v>
      </c>
      <c r="M514" s="124" t="str">
        <f>VLOOKUP(A514,BASE.!$A$1:$T$878,13,FALSE)</f>
        <v>VIII</v>
      </c>
      <c r="N514" s="124" t="str">
        <f>VLOOKUP(A514,BASE.!$A$1:$T$878,14,FALSE)</f>
        <v>Concepción.</v>
      </c>
      <c r="O514" s="124" t="str">
        <f>VLOOKUP(A514,BASE.!$A$1:$T$878,15,FALSE)</f>
        <v xml:space="preserve"> 41-2106-850
</v>
      </c>
      <c r="P514" s="124" t="str">
        <f>VLOOKUP(A514,BASE.!$A$1:$T$878,16,FALSE)</f>
        <v>contacto@tdesperanza.cl</v>
      </c>
      <c r="Q514" s="185">
        <f>VLOOKUP(A514,BASE.!$A$1:$T$878,17,FALSE)</f>
        <v>0</v>
      </c>
      <c r="R514" s="124" t="str">
        <f>VLOOKUP(A514,BASE.!$A$1:$T$878,18,FALSE)</f>
        <v>93401.</v>
      </c>
      <c r="S514" s="124" t="str">
        <f>VLOOKUP(A514,BASE.!$A$1:$T$878,19,FALSE)</f>
        <v xml:space="preserve">Certificado de antecedentes financieros, correspondientes al año 2019, APROBADOS por Subdepartamento de Supervisión Financiera Nacional para su actualización.
</v>
      </c>
      <c r="T514" s="182">
        <f>VLOOKUP(A514,BASE.!$A$1:$T$878,20,FALSE)</f>
        <v>37970</v>
      </c>
      <c r="U514" s="124">
        <v>6979</v>
      </c>
      <c r="V514" s="181">
        <v>3611742</v>
      </c>
      <c r="W514" s="181">
        <v>7380516</v>
      </c>
      <c r="X514" s="183">
        <v>44255</v>
      </c>
      <c r="Y514" s="166" t="s">
        <v>7879</v>
      </c>
      <c r="Z514" s="166" t="s">
        <v>7880</v>
      </c>
      <c r="AA514" s="124" t="s">
        <v>7913</v>
      </c>
    </row>
    <row r="515" spans="1:27" x14ac:dyDescent="0.2">
      <c r="A515" s="124">
        <v>6979</v>
      </c>
      <c r="B515" s="124" t="s">
        <v>8345</v>
      </c>
      <c r="C515" s="185">
        <v>738689003</v>
      </c>
      <c r="D515" s="124" t="str">
        <f>VLOOKUP(A515,BASE.!$A$1:$T$878,4,FALSE)</f>
        <v>Fundación de Derecho Privado.</v>
      </c>
      <c r="E515" s="124" t="str">
        <f>VLOOKUP(A515,BASE.!$A$1:$T$878,5,FALSE)</f>
        <v>Otorgado por Decreto Supremo Nº 262, de fecha 2 de abril de 1997, por el Ministerio de Justicia. Publicado en el Diario Oficial con fecha 24 de abril de 1997.</v>
      </c>
      <c r="F515" s="124" t="str">
        <f>VLOOKUP(A515,BASE.!$A$1:$T$878,6,FALSE)</f>
        <v>Certificado de Vigencia inscripción Nº7421 de fecha 02 de abril de 1997. Folio N° 500328926944, emitido por el Servicio de Registro Civil e Identificación, de fecha 13 de julio de 2020.</v>
      </c>
      <c r="G515" s="124" t="str">
        <f>VLOOKUP(A515,BASE.!$A$1:$T$878,7,FALSE)</f>
        <v xml:space="preserve">Ayudar a la infancia desvalida sin distinción de sexo, sin distinción racial, creencia religiosa o política.
</v>
      </c>
      <c r="H515" s="124" t="str">
        <f>VLOOKUP(A515,BASE.!$A$1:$T$878,8,FALSE)</f>
        <v xml:space="preserve">Presidente: Simona de la Barra Cruzat.           
Secretario: Julián Humberto Carrasco Poblete.
Tesorero: Leoncio Toro Araya.
Director Ejecutivo: Rafael Mella Gallegos.
Director: Carlos Javier Contzen Fuentes.
</v>
      </c>
      <c r="I515" s="124" t="str">
        <f>VLOOKUP(A515,BASE.!$A$1:$T$878,9,FALSE)</f>
        <v>El Consejo durará tres años en sus cargos y se renovará tácita y sucesivamente cada tres años, salvo que la mayoría absoluta de los demás consejeros, resuelva su exclusión.</v>
      </c>
      <c r="J515" s="124" t="str">
        <f>VLOOKUP(A515,BASE.!$A$1:$T$878,10,FALSE)</f>
        <v>10 de enero de 2017 – 10 de enero 2020</v>
      </c>
      <c r="K515" s="124" t="str">
        <f>VLOOKUP(A515,BASE.!$A$1:$T$878,11,FALSE)</f>
        <v xml:space="preserve">Simona de la Barra Cruzat
Rafael Mella Gallegos.
Podrán actuar conjunta o separadamente.
</v>
      </c>
      <c r="L515" s="124" t="str">
        <f>VLOOKUP(A515,BASE.!$A$1:$T$878,12,FALSE)</f>
        <v>Exeter Nº 540-D, Concepción.</v>
      </c>
      <c r="M515" s="124" t="str">
        <f>VLOOKUP(A515,BASE.!$A$1:$T$878,13,FALSE)</f>
        <v>VIII</v>
      </c>
      <c r="N515" s="124" t="str">
        <f>VLOOKUP(A515,BASE.!$A$1:$T$878,14,FALSE)</f>
        <v>Concepción.</v>
      </c>
      <c r="O515" s="124" t="str">
        <f>VLOOKUP(A515,BASE.!$A$1:$T$878,15,FALSE)</f>
        <v xml:space="preserve"> 41-2106-850
</v>
      </c>
      <c r="P515" s="124" t="str">
        <f>VLOOKUP(A515,BASE.!$A$1:$T$878,16,FALSE)</f>
        <v>contacto@tdesperanza.cl</v>
      </c>
      <c r="Q515" s="185">
        <f>VLOOKUP(A515,BASE.!$A$1:$T$878,17,FALSE)</f>
        <v>0</v>
      </c>
      <c r="R515" s="124" t="str">
        <f>VLOOKUP(A515,BASE.!$A$1:$T$878,18,FALSE)</f>
        <v>93401.</v>
      </c>
      <c r="S515" s="124" t="str">
        <f>VLOOKUP(A515,BASE.!$A$1:$T$878,19,FALSE)</f>
        <v xml:space="preserve">Certificado de antecedentes financieros, correspondientes al año 2019, APROBADOS por Subdepartamento de Supervisión Financiera Nacional para su actualización.
</v>
      </c>
      <c r="T515" s="182">
        <f>VLOOKUP(A515,BASE.!$A$1:$T$878,20,FALSE)</f>
        <v>37970</v>
      </c>
      <c r="U515" s="124">
        <v>6979</v>
      </c>
      <c r="V515" s="181">
        <v>55151208</v>
      </c>
      <c r="W515" s="181">
        <v>110302416</v>
      </c>
      <c r="X515" s="183">
        <v>44255</v>
      </c>
      <c r="Y515" s="166" t="s">
        <v>7879</v>
      </c>
      <c r="Z515" s="166" t="s">
        <v>7880</v>
      </c>
      <c r="AA515" s="124" t="s">
        <v>187</v>
      </c>
    </row>
    <row r="516" spans="1:27" x14ac:dyDescent="0.2">
      <c r="A516" s="124">
        <v>6979</v>
      </c>
      <c r="B516" s="124" t="s">
        <v>8345</v>
      </c>
      <c r="C516" s="185">
        <v>738689003</v>
      </c>
      <c r="D516" s="124" t="str">
        <f>VLOOKUP(A516,BASE.!$A$1:$T$878,4,FALSE)</f>
        <v>Fundación de Derecho Privado.</v>
      </c>
      <c r="E516" s="124" t="str">
        <f>VLOOKUP(A516,BASE.!$A$1:$T$878,5,FALSE)</f>
        <v>Otorgado por Decreto Supremo Nº 262, de fecha 2 de abril de 1997, por el Ministerio de Justicia. Publicado en el Diario Oficial con fecha 24 de abril de 1997.</v>
      </c>
      <c r="F516" s="124" t="str">
        <f>VLOOKUP(A516,BASE.!$A$1:$T$878,6,FALSE)</f>
        <v>Certificado de Vigencia inscripción Nº7421 de fecha 02 de abril de 1997. Folio N° 500328926944, emitido por el Servicio de Registro Civil e Identificación, de fecha 13 de julio de 2020.</v>
      </c>
      <c r="G516" s="124" t="str">
        <f>VLOOKUP(A516,BASE.!$A$1:$T$878,7,FALSE)</f>
        <v xml:space="preserve">Ayudar a la infancia desvalida sin distinción de sexo, sin distinción racial, creencia religiosa o política.
</v>
      </c>
      <c r="H516" s="124" t="str">
        <f>VLOOKUP(A516,BASE.!$A$1:$T$878,8,FALSE)</f>
        <v xml:space="preserve">Presidente: Simona de la Barra Cruzat.           
Secretario: Julián Humberto Carrasco Poblete.
Tesorero: Leoncio Toro Araya.
Director Ejecutivo: Rafael Mella Gallegos.
Director: Carlos Javier Contzen Fuentes.
</v>
      </c>
      <c r="I516" s="124" t="str">
        <f>VLOOKUP(A516,BASE.!$A$1:$T$878,9,FALSE)</f>
        <v>El Consejo durará tres años en sus cargos y se renovará tácita y sucesivamente cada tres años, salvo que la mayoría absoluta de los demás consejeros, resuelva su exclusión.</v>
      </c>
      <c r="J516" s="124" t="str">
        <f>VLOOKUP(A516,BASE.!$A$1:$T$878,10,FALSE)</f>
        <v>10 de enero de 2017 – 10 de enero 2020</v>
      </c>
      <c r="K516" s="124" t="str">
        <f>VLOOKUP(A516,BASE.!$A$1:$T$878,11,FALSE)</f>
        <v xml:space="preserve">Simona de la Barra Cruzat
Rafael Mella Gallegos.
Podrán actuar conjunta o separadamente.
</v>
      </c>
      <c r="L516" s="124" t="str">
        <f>VLOOKUP(A516,BASE.!$A$1:$T$878,12,FALSE)</f>
        <v>Exeter Nº 540-D, Concepción.</v>
      </c>
      <c r="M516" s="124" t="str">
        <f>VLOOKUP(A516,BASE.!$A$1:$T$878,13,FALSE)</f>
        <v>VIII</v>
      </c>
      <c r="N516" s="124" t="str">
        <f>VLOOKUP(A516,BASE.!$A$1:$T$878,14,FALSE)</f>
        <v>Concepción.</v>
      </c>
      <c r="O516" s="124" t="str">
        <f>VLOOKUP(A516,BASE.!$A$1:$T$878,15,FALSE)</f>
        <v xml:space="preserve"> 41-2106-850
</v>
      </c>
      <c r="P516" s="124" t="str">
        <f>VLOOKUP(A516,BASE.!$A$1:$T$878,16,FALSE)</f>
        <v>contacto@tdesperanza.cl</v>
      </c>
      <c r="Q516" s="185">
        <f>VLOOKUP(A516,BASE.!$A$1:$T$878,17,FALSE)</f>
        <v>0</v>
      </c>
      <c r="R516" s="124" t="str">
        <f>VLOOKUP(A516,BASE.!$A$1:$T$878,18,FALSE)</f>
        <v>93401.</v>
      </c>
      <c r="S516" s="124" t="str">
        <f>VLOOKUP(A516,BASE.!$A$1:$T$878,19,FALSE)</f>
        <v xml:space="preserve">Certificado de antecedentes financieros, correspondientes al año 2019, APROBADOS por Subdepartamento de Supervisión Financiera Nacional para su actualización.
</v>
      </c>
      <c r="T516" s="182">
        <f>VLOOKUP(A516,BASE.!$A$1:$T$878,20,FALSE)</f>
        <v>37970</v>
      </c>
      <c r="U516" s="124">
        <v>6979</v>
      </c>
      <c r="V516" s="181">
        <v>12397284</v>
      </c>
      <c r="W516" s="181">
        <v>19794568</v>
      </c>
      <c r="X516" s="183">
        <v>44255</v>
      </c>
      <c r="Y516" s="166" t="s">
        <v>7879</v>
      </c>
      <c r="Z516" s="166" t="s">
        <v>7880</v>
      </c>
      <c r="AA516" s="124" t="s">
        <v>7944</v>
      </c>
    </row>
    <row r="517" spans="1:27" x14ac:dyDescent="0.2">
      <c r="A517" s="124">
        <v>6979</v>
      </c>
      <c r="B517" s="124" t="s">
        <v>8345</v>
      </c>
      <c r="C517" s="185">
        <v>738689003</v>
      </c>
      <c r="D517" s="124" t="str">
        <f>VLOOKUP(A517,BASE.!$A$1:$T$878,4,FALSE)</f>
        <v>Fundación de Derecho Privado.</v>
      </c>
      <c r="E517" s="124" t="str">
        <f>VLOOKUP(A517,BASE.!$A$1:$T$878,5,FALSE)</f>
        <v>Otorgado por Decreto Supremo Nº 262, de fecha 2 de abril de 1997, por el Ministerio de Justicia. Publicado en el Diario Oficial con fecha 24 de abril de 1997.</v>
      </c>
      <c r="F517" s="124" t="str">
        <f>VLOOKUP(A517,BASE.!$A$1:$T$878,6,FALSE)</f>
        <v>Certificado de Vigencia inscripción Nº7421 de fecha 02 de abril de 1997. Folio N° 500328926944, emitido por el Servicio de Registro Civil e Identificación, de fecha 13 de julio de 2020.</v>
      </c>
      <c r="G517" s="124" t="str">
        <f>VLOOKUP(A517,BASE.!$A$1:$T$878,7,FALSE)</f>
        <v xml:space="preserve">Ayudar a la infancia desvalida sin distinción de sexo, sin distinción racial, creencia religiosa o política.
</v>
      </c>
      <c r="H517" s="124" t="str">
        <f>VLOOKUP(A517,BASE.!$A$1:$T$878,8,FALSE)</f>
        <v xml:space="preserve">Presidente: Simona de la Barra Cruzat.           
Secretario: Julián Humberto Carrasco Poblete.
Tesorero: Leoncio Toro Araya.
Director Ejecutivo: Rafael Mella Gallegos.
Director: Carlos Javier Contzen Fuentes.
</v>
      </c>
      <c r="I517" s="124" t="str">
        <f>VLOOKUP(A517,BASE.!$A$1:$T$878,9,FALSE)</f>
        <v>El Consejo durará tres años en sus cargos y se renovará tácita y sucesivamente cada tres años, salvo que la mayoría absoluta de los demás consejeros, resuelva su exclusión.</v>
      </c>
      <c r="J517" s="124" t="str">
        <f>VLOOKUP(A517,BASE.!$A$1:$T$878,10,FALSE)</f>
        <v>10 de enero de 2017 – 10 de enero 2020</v>
      </c>
      <c r="K517" s="124" t="str">
        <f>VLOOKUP(A517,BASE.!$A$1:$T$878,11,FALSE)</f>
        <v xml:space="preserve">Simona de la Barra Cruzat
Rafael Mella Gallegos.
Podrán actuar conjunta o separadamente.
</v>
      </c>
      <c r="L517" s="124" t="str">
        <f>VLOOKUP(A517,BASE.!$A$1:$T$878,12,FALSE)</f>
        <v>Exeter Nº 540-D, Concepción.</v>
      </c>
      <c r="M517" s="124" t="str">
        <f>VLOOKUP(A517,BASE.!$A$1:$T$878,13,FALSE)</f>
        <v>VIII</v>
      </c>
      <c r="N517" s="124" t="str">
        <f>VLOOKUP(A517,BASE.!$A$1:$T$878,14,FALSE)</f>
        <v>Concepción.</v>
      </c>
      <c r="O517" s="124" t="str">
        <f>VLOOKUP(A517,BASE.!$A$1:$T$878,15,FALSE)</f>
        <v xml:space="preserve"> 41-2106-850
</v>
      </c>
      <c r="P517" s="124" t="str">
        <f>VLOOKUP(A517,BASE.!$A$1:$T$878,16,FALSE)</f>
        <v>contacto@tdesperanza.cl</v>
      </c>
      <c r="Q517" s="185">
        <f>VLOOKUP(A517,BASE.!$A$1:$T$878,17,FALSE)</f>
        <v>0</v>
      </c>
      <c r="R517" s="124" t="str">
        <f>VLOOKUP(A517,BASE.!$A$1:$T$878,18,FALSE)</f>
        <v>93401.</v>
      </c>
      <c r="S517" s="124" t="str">
        <f>VLOOKUP(A517,BASE.!$A$1:$T$878,19,FALSE)</f>
        <v xml:space="preserve">Certificado de antecedentes financieros, correspondientes al año 2019, APROBADOS por Subdepartamento de Supervisión Financiera Nacional para su actualización.
</v>
      </c>
      <c r="T517" s="182">
        <f>VLOOKUP(A517,BASE.!$A$1:$T$878,20,FALSE)</f>
        <v>37970</v>
      </c>
      <c r="U517" s="124">
        <v>6979</v>
      </c>
      <c r="V517" s="181">
        <v>8016600</v>
      </c>
      <c r="W517" s="181">
        <v>16033200</v>
      </c>
      <c r="X517" s="183">
        <v>44255</v>
      </c>
      <c r="Y517" s="166" t="s">
        <v>7879</v>
      </c>
      <c r="Z517" s="166" t="s">
        <v>7880</v>
      </c>
      <c r="AA517" s="124" t="s">
        <v>7960</v>
      </c>
    </row>
    <row r="518" spans="1:27" x14ac:dyDescent="0.2">
      <c r="A518" s="124">
        <v>6979</v>
      </c>
      <c r="B518" s="124" t="s">
        <v>8345</v>
      </c>
      <c r="C518" s="185">
        <v>738689003</v>
      </c>
      <c r="D518" s="124" t="str">
        <f>VLOOKUP(A518,BASE.!$A$1:$T$878,4,FALSE)</f>
        <v>Fundación de Derecho Privado.</v>
      </c>
      <c r="E518" s="124" t="str">
        <f>VLOOKUP(A518,BASE.!$A$1:$T$878,5,FALSE)</f>
        <v>Otorgado por Decreto Supremo Nº 262, de fecha 2 de abril de 1997, por el Ministerio de Justicia. Publicado en el Diario Oficial con fecha 24 de abril de 1997.</v>
      </c>
      <c r="F518" s="124" t="str">
        <f>VLOOKUP(A518,BASE.!$A$1:$T$878,6,FALSE)</f>
        <v>Certificado de Vigencia inscripción Nº7421 de fecha 02 de abril de 1997. Folio N° 500328926944, emitido por el Servicio de Registro Civil e Identificación, de fecha 13 de julio de 2020.</v>
      </c>
      <c r="G518" s="124" t="str">
        <f>VLOOKUP(A518,BASE.!$A$1:$T$878,7,FALSE)</f>
        <v xml:space="preserve">Ayudar a la infancia desvalida sin distinción de sexo, sin distinción racial, creencia religiosa o política.
</v>
      </c>
      <c r="H518" s="124" t="str">
        <f>VLOOKUP(A518,BASE.!$A$1:$T$878,8,FALSE)</f>
        <v xml:space="preserve">Presidente: Simona de la Barra Cruzat.           
Secretario: Julián Humberto Carrasco Poblete.
Tesorero: Leoncio Toro Araya.
Director Ejecutivo: Rafael Mella Gallegos.
Director: Carlos Javier Contzen Fuentes.
</v>
      </c>
      <c r="I518" s="124" t="str">
        <f>VLOOKUP(A518,BASE.!$A$1:$T$878,9,FALSE)</f>
        <v>El Consejo durará tres años en sus cargos y se renovará tácita y sucesivamente cada tres años, salvo que la mayoría absoluta de los demás consejeros, resuelva su exclusión.</v>
      </c>
      <c r="J518" s="124" t="str">
        <f>VLOOKUP(A518,BASE.!$A$1:$T$878,10,FALSE)</f>
        <v>10 de enero de 2017 – 10 de enero 2020</v>
      </c>
      <c r="K518" s="124" t="str">
        <f>VLOOKUP(A518,BASE.!$A$1:$T$878,11,FALSE)</f>
        <v xml:space="preserve">Simona de la Barra Cruzat
Rafael Mella Gallegos.
Podrán actuar conjunta o separadamente.
</v>
      </c>
      <c r="L518" s="124" t="str">
        <f>VLOOKUP(A518,BASE.!$A$1:$T$878,12,FALSE)</f>
        <v>Exeter Nº 540-D, Concepción.</v>
      </c>
      <c r="M518" s="124" t="str">
        <f>VLOOKUP(A518,BASE.!$A$1:$T$878,13,FALSE)</f>
        <v>VIII</v>
      </c>
      <c r="N518" s="124" t="str">
        <f>VLOOKUP(A518,BASE.!$A$1:$T$878,14,FALSE)</f>
        <v>Concepción.</v>
      </c>
      <c r="O518" s="124" t="str">
        <f>VLOOKUP(A518,BASE.!$A$1:$T$878,15,FALSE)</f>
        <v xml:space="preserve"> 41-2106-850
</v>
      </c>
      <c r="P518" s="124" t="str">
        <f>VLOOKUP(A518,BASE.!$A$1:$T$878,16,FALSE)</f>
        <v>contacto@tdesperanza.cl</v>
      </c>
      <c r="Q518" s="185">
        <f>VLOOKUP(A518,BASE.!$A$1:$T$878,17,FALSE)</f>
        <v>0</v>
      </c>
      <c r="R518" s="124" t="str">
        <f>VLOOKUP(A518,BASE.!$A$1:$T$878,18,FALSE)</f>
        <v>93401.</v>
      </c>
      <c r="S518" s="124" t="str">
        <f>VLOOKUP(A518,BASE.!$A$1:$T$878,19,FALSE)</f>
        <v xml:space="preserve">Certificado de antecedentes financieros, correspondientes al año 2019, APROBADOS por Subdepartamento de Supervisión Financiera Nacional para su actualización.
</v>
      </c>
      <c r="T518" s="182">
        <f>VLOOKUP(A518,BASE.!$A$1:$T$878,20,FALSE)</f>
        <v>37970</v>
      </c>
      <c r="U518" s="124">
        <v>6979</v>
      </c>
      <c r="V518" s="181">
        <v>8016600</v>
      </c>
      <c r="W518" s="181">
        <v>16033200</v>
      </c>
      <c r="X518" s="183">
        <v>44255</v>
      </c>
      <c r="Y518" s="166" t="s">
        <v>7879</v>
      </c>
      <c r="Z518" s="166" t="s">
        <v>7880</v>
      </c>
      <c r="AA518" s="124" t="s">
        <v>7994</v>
      </c>
    </row>
    <row r="519" spans="1:27" x14ac:dyDescent="0.2">
      <c r="A519" s="124">
        <v>6979</v>
      </c>
      <c r="B519" s="124" t="s">
        <v>8345</v>
      </c>
      <c r="C519" s="185">
        <v>738689003</v>
      </c>
      <c r="D519" s="124" t="str">
        <f>VLOOKUP(A519,BASE.!$A$1:$T$878,4,FALSE)</f>
        <v>Fundación de Derecho Privado.</v>
      </c>
      <c r="E519" s="124" t="str">
        <f>VLOOKUP(A519,BASE.!$A$1:$T$878,5,FALSE)</f>
        <v>Otorgado por Decreto Supremo Nº 262, de fecha 2 de abril de 1997, por el Ministerio de Justicia. Publicado en el Diario Oficial con fecha 24 de abril de 1997.</v>
      </c>
      <c r="F519" s="124" t="str">
        <f>VLOOKUP(A519,BASE.!$A$1:$T$878,6,FALSE)</f>
        <v>Certificado de Vigencia inscripción Nº7421 de fecha 02 de abril de 1997. Folio N° 500328926944, emitido por el Servicio de Registro Civil e Identificación, de fecha 13 de julio de 2020.</v>
      </c>
      <c r="G519" s="124" t="str">
        <f>VLOOKUP(A519,BASE.!$A$1:$T$878,7,FALSE)</f>
        <v xml:space="preserve">Ayudar a la infancia desvalida sin distinción de sexo, sin distinción racial, creencia religiosa o política.
</v>
      </c>
      <c r="H519" s="124" t="str">
        <f>VLOOKUP(A519,BASE.!$A$1:$T$878,8,FALSE)</f>
        <v xml:space="preserve">Presidente: Simona de la Barra Cruzat.           
Secretario: Julián Humberto Carrasco Poblete.
Tesorero: Leoncio Toro Araya.
Director Ejecutivo: Rafael Mella Gallegos.
Director: Carlos Javier Contzen Fuentes.
</v>
      </c>
      <c r="I519" s="124" t="str">
        <f>VLOOKUP(A519,BASE.!$A$1:$T$878,9,FALSE)</f>
        <v>El Consejo durará tres años en sus cargos y se renovará tácita y sucesivamente cada tres años, salvo que la mayoría absoluta de los demás consejeros, resuelva su exclusión.</v>
      </c>
      <c r="J519" s="124" t="str">
        <f>VLOOKUP(A519,BASE.!$A$1:$T$878,10,FALSE)</f>
        <v>10 de enero de 2017 – 10 de enero 2020</v>
      </c>
      <c r="K519" s="124" t="str">
        <f>VLOOKUP(A519,BASE.!$A$1:$T$878,11,FALSE)</f>
        <v xml:space="preserve">Simona de la Barra Cruzat
Rafael Mella Gallegos.
Podrán actuar conjunta o separadamente.
</v>
      </c>
      <c r="L519" s="124" t="str">
        <f>VLOOKUP(A519,BASE.!$A$1:$T$878,12,FALSE)</f>
        <v>Exeter Nº 540-D, Concepción.</v>
      </c>
      <c r="M519" s="124" t="str">
        <f>VLOOKUP(A519,BASE.!$A$1:$T$878,13,FALSE)</f>
        <v>VIII</v>
      </c>
      <c r="N519" s="124" t="str">
        <f>VLOOKUP(A519,BASE.!$A$1:$T$878,14,FALSE)</f>
        <v>Concepción.</v>
      </c>
      <c r="O519" s="124" t="str">
        <f>VLOOKUP(A519,BASE.!$A$1:$T$878,15,FALSE)</f>
        <v xml:space="preserve"> 41-2106-850
</v>
      </c>
      <c r="P519" s="124" t="str">
        <f>VLOOKUP(A519,BASE.!$A$1:$T$878,16,FALSE)</f>
        <v>contacto@tdesperanza.cl</v>
      </c>
      <c r="Q519" s="185">
        <f>VLOOKUP(A519,BASE.!$A$1:$T$878,17,FALSE)</f>
        <v>0</v>
      </c>
      <c r="R519" s="124" t="str">
        <f>VLOOKUP(A519,BASE.!$A$1:$T$878,18,FALSE)</f>
        <v>93401.</v>
      </c>
      <c r="S519" s="124" t="str">
        <f>VLOOKUP(A519,BASE.!$A$1:$T$878,19,FALSE)</f>
        <v xml:space="preserve">Certificado de antecedentes financieros, correspondientes al año 2019, APROBADOS por Subdepartamento de Supervisión Financiera Nacional para su actualización.
</v>
      </c>
      <c r="T519" s="182">
        <f>VLOOKUP(A519,BASE.!$A$1:$T$878,20,FALSE)</f>
        <v>37970</v>
      </c>
      <c r="U519" s="124">
        <v>6979</v>
      </c>
      <c r="V519" s="181">
        <v>9138924</v>
      </c>
      <c r="W519" s="181">
        <v>18277848</v>
      </c>
      <c r="X519" s="183">
        <v>44255</v>
      </c>
      <c r="Y519" s="166" t="s">
        <v>7879</v>
      </c>
      <c r="Z519" s="166" t="s">
        <v>7880</v>
      </c>
      <c r="AA519" s="124" t="s">
        <v>7893</v>
      </c>
    </row>
    <row r="520" spans="1:27" x14ac:dyDescent="0.2">
      <c r="A520" s="124">
        <v>6979</v>
      </c>
      <c r="B520" s="124" t="s">
        <v>8345</v>
      </c>
      <c r="C520" s="185">
        <v>738689003</v>
      </c>
      <c r="D520" s="124" t="str">
        <f>VLOOKUP(A520,BASE.!$A$1:$T$878,4,FALSE)</f>
        <v>Fundación de Derecho Privado.</v>
      </c>
      <c r="E520" s="124" t="str">
        <f>VLOOKUP(A520,BASE.!$A$1:$T$878,5,FALSE)</f>
        <v>Otorgado por Decreto Supremo Nº 262, de fecha 2 de abril de 1997, por el Ministerio de Justicia. Publicado en el Diario Oficial con fecha 24 de abril de 1997.</v>
      </c>
      <c r="F520" s="124" t="str">
        <f>VLOOKUP(A520,BASE.!$A$1:$T$878,6,FALSE)</f>
        <v>Certificado de Vigencia inscripción Nº7421 de fecha 02 de abril de 1997. Folio N° 500328926944, emitido por el Servicio de Registro Civil e Identificación, de fecha 13 de julio de 2020.</v>
      </c>
      <c r="G520" s="124" t="str">
        <f>VLOOKUP(A520,BASE.!$A$1:$T$878,7,FALSE)</f>
        <v xml:space="preserve">Ayudar a la infancia desvalida sin distinción de sexo, sin distinción racial, creencia religiosa o política.
</v>
      </c>
      <c r="H520" s="124" t="str">
        <f>VLOOKUP(A520,BASE.!$A$1:$T$878,8,FALSE)</f>
        <v xml:space="preserve">Presidente: Simona de la Barra Cruzat.           
Secretario: Julián Humberto Carrasco Poblete.
Tesorero: Leoncio Toro Araya.
Director Ejecutivo: Rafael Mella Gallegos.
Director: Carlos Javier Contzen Fuentes.
</v>
      </c>
      <c r="I520" s="124" t="str">
        <f>VLOOKUP(A520,BASE.!$A$1:$T$878,9,FALSE)</f>
        <v>El Consejo durará tres años en sus cargos y se renovará tácita y sucesivamente cada tres años, salvo que la mayoría absoluta de los demás consejeros, resuelva su exclusión.</v>
      </c>
      <c r="J520" s="124" t="str">
        <f>VLOOKUP(A520,BASE.!$A$1:$T$878,10,FALSE)</f>
        <v>10 de enero de 2017 – 10 de enero 2020</v>
      </c>
      <c r="K520" s="124" t="str">
        <f>VLOOKUP(A520,BASE.!$A$1:$T$878,11,FALSE)</f>
        <v xml:space="preserve">Simona de la Barra Cruzat
Rafael Mella Gallegos.
Podrán actuar conjunta o separadamente.
</v>
      </c>
      <c r="L520" s="124" t="str">
        <f>VLOOKUP(A520,BASE.!$A$1:$T$878,12,FALSE)</f>
        <v>Exeter Nº 540-D, Concepción.</v>
      </c>
      <c r="M520" s="124" t="str">
        <f>VLOOKUP(A520,BASE.!$A$1:$T$878,13,FALSE)</f>
        <v>VIII</v>
      </c>
      <c r="N520" s="124" t="str">
        <f>VLOOKUP(A520,BASE.!$A$1:$T$878,14,FALSE)</f>
        <v>Concepción.</v>
      </c>
      <c r="O520" s="124" t="str">
        <f>VLOOKUP(A520,BASE.!$A$1:$T$878,15,FALSE)</f>
        <v xml:space="preserve"> 41-2106-850
</v>
      </c>
      <c r="P520" s="124" t="str">
        <f>VLOOKUP(A520,BASE.!$A$1:$T$878,16,FALSE)</f>
        <v>contacto@tdesperanza.cl</v>
      </c>
      <c r="Q520" s="185">
        <f>VLOOKUP(A520,BASE.!$A$1:$T$878,17,FALSE)</f>
        <v>0</v>
      </c>
      <c r="R520" s="124" t="str">
        <f>VLOOKUP(A520,BASE.!$A$1:$T$878,18,FALSE)</f>
        <v>93401.</v>
      </c>
      <c r="S520" s="124" t="str">
        <f>VLOOKUP(A520,BASE.!$A$1:$T$878,19,FALSE)</f>
        <v xml:space="preserve">Certificado de antecedentes financieros, correspondientes al año 2019, APROBADOS por Subdepartamento de Supervisión Financiera Nacional para su actualización.
</v>
      </c>
      <c r="T520" s="182">
        <f>VLOOKUP(A520,BASE.!$A$1:$T$878,20,FALSE)</f>
        <v>37970</v>
      </c>
      <c r="U520" s="124">
        <v>6979</v>
      </c>
      <c r="V520" s="181">
        <v>0</v>
      </c>
      <c r="W520" s="181">
        <v>0</v>
      </c>
      <c r="X520" s="183">
        <v>44255</v>
      </c>
      <c r="Y520" s="166" t="s">
        <v>7879</v>
      </c>
      <c r="Z520" s="166" t="s">
        <v>7880</v>
      </c>
      <c r="AA520" s="124" t="s">
        <v>7921</v>
      </c>
    </row>
    <row r="521" spans="1:27" x14ac:dyDescent="0.2">
      <c r="A521" s="124">
        <v>6979</v>
      </c>
      <c r="B521" s="124" t="s">
        <v>8345</v>
      </c>
      <c r="C521" s="185">
        <v>738689003</v>
      </c>
      <c r="D521" s="124" t="str">
        <f>VLOOKUP(A521,BASE.!$A$1:$T$878,4,FALSE)</f>
        <v>Fundación de Derecho Privado.</v>
      </c>
      <c r="E521" s="124" t="str">
        <f>VLOOKUP(A521,BASE.!$A$1:$T$878,5,FALSE)</f>
        <v>Otorgado por Decreto Supremo Nº 262, de fecha 2 de abril de 1997, por el Ministerio de Justicia. Publicado en el Diario Oficial con fecha 24 de abril de 1997.</v>
      </c>
      <c r="F521" s="124" t="str">
        <f>VLOOKUP(A521,BASE.!$A$1:$T$878,6,FALSE)</f>
        <v>Certificado de Vigencia inscripción Nº7421 de fecha 02 de abril de 1997. Folio N° 500328926944, emitido por el Servicio de Registro Civil e Identificación, de fecha 13 de julio de 2020.</v>
      </c>
      <c r="G521" s="124" t="str">
        <f>VLOOKUP(A521,BASE.!$A$1:$T$878,7,FALSE)</f>
        <v xml:space="preserve">Ayudar a la infancia desvalida sin distinción de sexo, sin distinción racial, creencia religiosa o política.
</v>
      </c>
      <c r="H521" s="124" t="str">
        <f>VLOOKUP(A521,BASE.!$A$1:$T$878,8,FALSE)</f>
        <v xml:space="preserve">Presidente: Simona de la Barra Cruzat.           
Secretario: Julián Humberto Carrasco Poblete.
Tesorero: Leoncio Toro Araya.
Director Ejecutivo: Rafael Mella Gallegos.
Director: Carlos Javier Contzen Fuentes.
</v>
      </c>
      <c r="I521" s="124" t="str">
        <f>VLOOKUP(A521,BASE.!$A$1:$T$878,9,FALSE)</f>
        <v>El Consejo durará tres años en sus cargos y se renovará tácita y sucesivamente cada tres años, salvo que la mayoría absoluta de los demás consejeros, resuelva su exclusión.</v>
      </c>
      <c r="J521" s="124" t="str">
        <f>VLOOKUP(A521,BASE.!$A$1:$T$878,10,FALSE)</f>
        <v>10 de enero de 2017 – 10 de enero 2020</v>
      </c>
      <c r="K521" s="124" t="str">
        <f>VLOOKUP(A521,BASE.!$A$1:$T$878,11,FALSE)</f>
        <v xml:space="preserve">Simona de la Barra Cruzat
Rafael Mella Gallegos.
Podrán actuar conjunta o separadamente.
</v>
      </c>
      <c r="L521" s="124" t="str">
        <f>VLOOKUP(A521,BASE.!$A$1:$T$878,12,FALSE)</f>
        <v>Exeter Nº 540-D, Concepción.</v>
      </c>
      <c r="M521" s="124" t="str">
        <f>VLOOKUP(A521,BASE.!$A$1:$T$878,13,FALSE)</f>
        <v>VIII</v>
      </c>
      <c r="N521" s="124" t="str">
        <f>VLOOKUP(A521,BASE.!$A$1:$T$878,14,FALSE)</f>
        <v>Concepción.</v>
      </c>
      <c r="O521" s="124" t="str">
        <f>VLOOKUP(A521,BASE.!$A$1:$T$878,15,FALSE)</f>
        <v xml:space="preserve"> 41-2106-850
</v>
      </c>
      <c r="P521" s="124" t="str">
        <f>VLOOKUP(A521,BASE.!$A$1:$T$878,16,FALSE)</f>
        <v>contacto@tdesperanza.cl</v>
      </c>
      <c r="Q521" s="185">
        <f>VLOOKUP(A521,BASE.!$A$1:$T$878,17,FALSE)</f>
        <v>0</v>
      </c>
      <c r="R521" s="124" t="str">
        <f>VLOOKUP(A521,BASE.!$A$1:$T$878,18,FALSE)</f>
        <v>93401.</v>
      </c>
      <c r="S521" s="124" t="str">
        <f>VLOOKUP(A521,BASE.!$A$1:$T$878,19,FALSE)</f>
        <v xml:space="preserve">Certificado de antecedentes financieros, correspondientes al año 2019, APROBADOS por Subdepartamento de Supervisión Financiera Nacional para su actualización.
</v>
      </c>
      <c r="T521" s="182">
        <f>VLOOKUP(A521,BASE.!$A$1:$T$878,20,FALSE)</f>
        <v>37970</v>
      </c>
      <c r="U521" s="124">
        <v>6979</v>
      </c>
      <c r="V521" s="181">
        <v>25447894</v>
      </c>
      <c r="W521" s="181">
        <v>45970390</v>
      </c>
      <c r="X521" s="183">
        <v>44255</v>
      </c>
      <c r="Y521" s="166" t="s">
        <v>7879</v>
      </c>
      <c r="Z521" s="166" t="s">
        <v>7880</v>
      </c>
      <c r="AA521" s="124" t="s">
        <v>7980</v>
      </c>
    </row>
    <row r="522" spans="1:27" x14ac:dyDescent="0.2">
      <c r="A522" s="124">
        <v>6979</v>
      </c>
      <c r="B522" s="124" t="s">
        <v>8345</v>
      </c>
      <c r="C522" s="185">
        <v>738689003</v>
      </c>
      <c r="D522" s="124" t="str">
        <f>VLOOKUP(A522,BASE.!$A$1:$T$878,4,FALSE)</f>
        <v>Fundación de Derecho Privado.</v>
      </c>
      <c r="E522" s="124" t="str">
        <f>VLOOKUP(A522,BASE.!$A$1:$T$878,5,FALSE)</f>
        <v>Otorgado por Decreto Supremo Nº 262, de fecha 2 de abril de 1997, por el Ministerio de Justicia. Publicado en el Diario Oficial con fecha 24 de abril de 1997.</v>
      </c>
      <c r="F522" s="124" t="str">
        <f>VLOOKUP(A522,BASE.!$A$1:$T$878,6,FALSE)</f>
        <v>Certificado de Vigencia inscripción Nº7421 de fecha 02 de abril de 1997. Folio N° 500328926944, emitido por el Servicio de Registro Civil e Identificación, de fecha 13 de julio de 2020.</v>
      </c>
      <c r="G522" s="124" t="str">
        <f>VLOOKUP(A522,BASE.!$A$1:$T$878,7,FALSE)</f>
        <v xml:space="preserve">Ayudar a la infancia desvalida sin distinción de sexo, sin distinción racial, creencia religiosa o política.
</v>
      </c>
      <c r="H522" s="124" t="str">
        <f>VLOOKUP(A522,BASE.!$A$1:$T$878,8,FALSE)</f>
        <v xml:space="preserve">Presidente: Simona de la Barra Cruzat.           
Secretario: Julián Humberto Carrasco Poblete.
Tesorero: Leoncio Toro Araya.
Director Ejecutivo: Rafael Mella Gallegos.
Director: Carlos Javier Contzen Fuentes.
</v>
      </c>
      <c r="I522" s="124" t="str">
        <f>VLOOKUP(A522,BASE.!$A$1:$T$878,9,FALSE)</f>
        <v>El Consejo durará tres años en sus cargos y se renovará tácita y sucesivamente cada tres años, salvo que la mayoría absoluta de los demás consejeros, resuelva su exclusión.</v>
      </c>
      <c r="J522" s="124" t="str">
        <f>VLOOKUP(A522,BASE.!$A$1:$T$878,10,FALSE)</f>
        <v>10 de enero de 2017 – 10 de enero 2020</v>
      </c>
      <c r="K522" s="124" t="str">
        <f>VLOOKUP(A522,BASE.!$A$1:$T$878,11,FALSE)</f>
        <v xml:space="preserve">Simona de la Barra Cruzat
Rafael Mella Gallegos.
Podrán actuar conjunta o separadamente.
</v>
      </c>
      <c r="L522" s="124" t="str">
        <f>VLOOKUP(A522,BASE.!$A$1:$T$878,12,FALSE)</f>
        <v>Exeter Nº 540-D, Concepción.</v>
      </c>
      <c r="M522" s="124" t="str">
        <f>VLOOKUP(A522,BASE.!$A$1:$T$878,13,FALSE)</f>
        <v>VIII</v>
      </c>
      <c r="N522" s="124" t="str">
        <f>VLOOKUP(A522,BASE.!$A$1:$T$878,14,FALSE)</f>
        <v>Concepción.</v>
      </c>
      <c r="O522" s="124" t="str">
        <f>VLOOKUP(A522,BASE.!$A$1:$T$878,15,FALSE)</f>
        <v xml:space="preserve"> 41-2106-850
</v>
      </c>
      <c r="P522" s="124" t="str">
        <f>VLOOKUP(A522,BASE.!$A$1:$T$878,16,FALSE)</f>
        <v>contacto@tdesperanza.cl</v>
      </c>
      <c r="Q522" s="185">
        <f>VLOOKUP(A522,BASE.!$A$1:$T$878,17,FALSE)</f>
        <v>0</v>
      </c>
      <c r="R522" s="124" t="str">
        <f>VLOOKUP(A522,BASE.!$A$1:$T$878,18,FALSE)</f>
        <v>93401.</v>
      </c>
      <c r="S522" s="124" t="str">
        <f>VLOOKUP(A522,BASE.!$A$1:$T$878,19,FALSE)</f>
        <v xml:space="preserve">Certificado de antecedentes financieros, correspondientes al año 2019, APROBADOS por Subdepartamento de Supervisión Financiera Nacional para su actualización.
</v>
      </c>
      <c r="T522" s="182">
        <f>VLOOKUP(A522,BASE.!$A$1:$T$878,20,FALSE)</f>
        <v>37970</v>
      </c>
      <c r="U522" s="124">
        <v>6979</v>
      </c>
      <c r="V522" s="181">
        <v>8048149</v>
      </c>
      <c r="W522" s="181">
        <v>20164593</v>
      </c>
      <c r="X522" s="183">
        <v>44255</v>
      </c>
      <c r="Y522" s="166" t="s">
        <v>7879</v>
      </c>
      <c r="Z522" s="166" t="s">
        <v>7880</v>
      </c>
      <c r="AA522" s="124" t="s">
        <v>8036</v>
      </c>
    </row>
    <row r="523" spans="1:27" x14ac:dyDescent="0.2">
      <c r="A523" s="124">
        <v>6979</v>
      </c>
      <c r="B523" s="124" t="s">
        <v>8345</v>
      </c>
      <c r="C523" s="185">
        <v>738689003</v>
      </c>
      <c r="D523" s="124" t="str">
        <f>VLOOKUP(A523,BASE.!$A$1:$T$878,4,FALSE)</f>
        <v>Fundación de Derecho Privado.</v>
      </c>
      <c r="E523" s="124" t="str">
        <f>VLOOKUP(A523,BASE.!$A$1:$T$878,5,FALSE)</f>
        <v>Otorgado por Decreto Supremo Nº 262, de fecha 2 de abril de 1997, por el Ministerio de Justicia. Publicado en el Diario Oficial con fecha 24 de abril de 1997.</v>
      </c>
      <c r="F523" s="124" t="str">
        <f>VLOOKUP(A523,BASE.!$A$1:$T$878,6,FALSE)</f>
        <v>Certificado de Vigencia inscripción Nº7421 de fecha 02 de abril de 1997. Folio N° 500328926944, emitido por el Servicio de Registro Civil e Identificación, de fecha 13 de julio de 2020.</v>
      </c>
      <c r="G523" s="124" t="str">
        <f>VLOOKUP(A523,BASE.!$A$1:$T$878,7,FALSE)</f>
        <v xml:space="preserve">Ayudar a la infancia desvalida sin distinción de sexo, sin distinción racial, creencia religiosa o política.
</v>
      </c>
      <c r="H523" s="124" t="str">
        <f>VLOOKUP(A523,BASE.!$A$1:$T$878,8,FALSE)</f>
        <v xml:space="preserve">Presidente: Simona de la Barra Cruzat.           
Secretario: Julián Humberto Carrasco Poblete.
Tesorero: Leoncio Toro Araya.
Director Ejecutivo: Rafael Mella Gallegos.
Director: Carlos Javier Contzen Fuentes.
</v>
      </c>
      <c r="I523" s="124" t="str">
        <f>VLOOKUP(A523,BASE.!$A$1:$T$878,9,FALSE)</f>
        <v>El Consejo durará tres años en sus cargos y se renovará tácita y sucesivamente cada tres años, salvo que la mayoría absoluta de los demás consejeros, resuelva su exclusión.</v>
      </c>
      <c r="J523" s="124" t="str">
        <f>VLOOKUP(A523,BASE.!$A$1:$T$878,10,FALSE)</f>
        <v>10 de enero de 2017 – 10 de enero 2020</v>
      </c>
      <c r="K523" s="124" t="str">
        <f>VLOOKUP(A523,BASE.!$A$1:$T$878,11,FALSE)</f>
        <v xml:space="preserve">Simona de la Barra Cruzat
Rafael Mella Gallegos.
Podrán actuar conjunta o separadamente.
</v>
      </c>
      <c r="L523" s="124" t="str">
        <f>VLOOKUP(A523,BASE.!$A$1:$T$878,12,FALSE)</f>
        <v>Exeter Nº 540-D, Concepción.</v>
      </c>
      <c r="M523" s="124" t="str">
        <f>VLOOKUP(A523,BASE.!$A$1:$T$878,13,FALSE)</f>
        <v>VIII</v>
      </c>
      <c r="N523" s="124" t="str">
        <f>VLOOKUP(A523,BASE.!$A$1:$T$878,14,FALSE)</f>
        <v>Concepción.</v>
      </c>
      <c r="O523" s="124" t="str">
        <f>VLOOKUP(A523,BASE.!$A$1:$T$878,15,FALSE)</f>
        <v xml:space="preserve"> 41-2106-850
</v>
      </c>
      <c r="P523" s="124" t="str">
        <f>VLOOKUP(A523,BASE.!$A$1:$T$878,16,FALSE)</f>
        <v>contacto@tdesperanza.cl</v>
      </c>
      <c r="Q523" s="185">
        <f>VLOOKUP(A523,BASE.!$A$1:$T$878,17,FALSE)</f>
        <v>0</v>
      </c>
      <c r="R523" s="124" t="str">
        <f>VLOOKUP(A523,BASE.!$A$1:$T$878,18,FALSE)</f>
        <v>93401.</v>
      </c>
      <c r="S523" s="124" t="str">
        <f>VLOOKUP(A523,BASE.!$A$1:$T$878,19,FALSE)</f>
        <v xml:space="preserve">Certificado de antecedentes financieros, correspondientes al año 2019, APROBADOS por Subdepartamento de Supervisión Financiera Nacional para su actualización.
</v>
      </c>
      <c r="T523" s="182">
        <f>VLOOKUP(A523,BASE.!$A$1:$T$878,20,FALSE)</f>
        <v>37970</v>
      </c>
      <c r="U523" s="124">
        <v>6979</v>
      </c>
      <c r="V523" s="181">
        <v>0</v>
      </c>
      <c r="W523" s="181">
        <v>0</v>
      </c>
      <c r="X523" s="183">
        <v>44255</v>
      </c>
      <c r="Y523" s="166" t="s">
        <v>7879</v>
      </c>
      <c r="Z523" s="166" t="s">
        <v>7880</v>
      </c>
      <c r="AA523" s="124" t="s">
        <v>8051</v>
      </c>
    </row>
    <row r="524" spans="1:27" x14ac:dyDescent="0.2">
      <c r="A524" s="124">
        <v>6979</v>
      </c>
      <c r="B524" s="124" t="s">
        <v>8345</v>
      </c>
      <c r="C524" s="185">
        <v>738689003</v>
      </c>
      <c r="D524" s="124" t="str">
        <f>VLOOKUP(A524,BASE.!$A$1:$T$878,4,FALSE)</f>
        <v>Fundación de Derecho Privado.</v>
      </c>
      <c r="E524" s="124" t="str">
        <f>VLOOKUP(A524,BASE.!$A$1:$T$878,5,FALSE)</f>
        <v>Otorgado por Decreto Supremo Nº 262, de fecha 2 de abril de 1997, por el Ministerio de Justicia. Publicado en el Diario Oficial con fecha 24 de abril de 1997.</v>
      </c>
      <c r="F524" s="124" t="str">
        <f>VLOOKUP(A524,BASE.!$A$1:$T$878,6,FALSE)</f>
        <v>Certificado de Vigencia inscripción Nº7421 de fecha 02 de abril de 1997. Folio N° 500328926944, emitido por el Servicio de Registro Civil e Identificación, de fecha 13 de julio de 2020.</v>
      </c>
      <c r="G524" s="124" t="str">
        <f>VLOOKUP(A524,BASE.!$A$1:$T$878,7,FALSE)</f>
        <v xml:space="preserve">Ayudar a la infancia desvalida sin distinción de sexo, sin distinción racial, creencia religiosa o política.
</v>
      </c>
      <c r="H524" s="124" t="str">
        <f>VLOOKUP(A524,BASE.!$A$1:$T$878,8,FALSE)</f>
        <v xml:space="preserve">Presidente: Simona de la Barra Cruzat.           
Secretario: Julián Humberto Carrasco Poblete.
Tesorero: Leoncio Toro Araya.
Director Ejecutivo: Rafael Mella Gallegos.
Director: Carlos Javier Contzen Fuentes.
</v>
      </c>
      <c r="I524" s="124" t="str">
        <f>VLOOKUP(A524,BASE.!$A$1:$T$878,9,FALSE)</f>
        <v>El Consejo durará tres años en sus cargos y se renovará tácita y sucesivamente cada tres años, salvo que la mayoría absoluta de los demás consejeros, resuelva su exclusión.</v>
      </c>
      <c r="J524" s="124" t="str">
        <f>VLOOKUP(A524,BASE.!$A$1:$T$878,10,FALSE)</f>
        <v>10 de enero de 2017 – 10 de enero 2020</v>
      </c>
      <c r="K524" s="124" t="str">
        <f>VLOOKUP(A524,BASE.!$A$1:$T$878,11,FALSE)</f>
        <v xml:space="preserve">Simona de la Barra Cruzat
Rafael Mella Gallegos.
Podrán actuar conjunta o separadamente.
</v>
      </c>
      <c r="L524" s="124" t="str">
        <f>VLOOKUP(A524,BASE.!$A$1:$T$878,12,FALSE)</f>
        <v>Exeter Nº 540-D, Concepción.</v>
      </c>
      <c r="M524" s="124" t="str">
        <f>VLOOKUP(A524,BASE.!$A$1:$T$878,13,FALSE)</f>
        <v>VIII</v>
      </c>
      <c r="N524" s="124" t="str">
        <f>VLOOKUP(A524,BASE.!$A$1:$T$878,14,FALSE)</f>
        <v>Concepción.</v>
      </c>
      <c r="O524" s="124" t="str">
        <f>VLOOKUP(A524,BASE.!$A$1:$T$878,15,FALSE)</f>
        <v xml:space="preserve"> 41-2106-850
</v>
      </c>
      <c r="P524" s="124" t="str">
        <f>VLOOKUP(A524,BASE.!$A$1:$T$878,16,FALSE)</f>
        <v>contacto@tdesperanza.cl</v>
      </c>
      <c r="Q524" s="185">
        <f>VLOOKUP(A524,BASE.!$A$1:$T$878,17,FALSE)</f>
        <v>0</v>
      </c>
      <c r="R524" s="124" t="str">
        <f>VLOOKUP(A524,BASE.!$A$1:$T$878,18,FALSE)</f>
        <v>93401.</v>
      </c>
      <c r="S524" s="124" t="str">
        <f>VLOOKUP(A524,BASE.!$A$1:$T$878,19,FALSE)</f>
        <v xml:space="preserve">Certificado de antecedentes financieros, correspondientes al año 2019, APROBADOS por Subdepartamento de Supervisión Financiera Nacional para su actualización.
</v>
      </c>
      <c r="T524" s="182">
        <f>VLOOKUP(A524,BASE.!$A$1:$T$878,20,FALSE)</f>
        <v>37970</v>
      </c>
      <c r="U524" s="124">
        <v>6979</v>
      </c>
      <c r="V524" s="181">
        <v>12024900</v>
      </c>
      <c r="W524" s="181">
        <v>24049800</v>
      </c>
      <c r="X524" s="183">
        <v>44255</v>
      </c>
      <c r="Y524" s="166" t="s">
        <v>7879</v>
      </c>
      <c r="Z524" s="166" t="s">
        <v>7880</v>
      </c>
      <c r="AA524" s="124" t="s">
        <v>78</v>
      </c>
    </row>
    <row r="525" spans="1:27" x14ac:dyDescent="0.2">
      <c r="A525" s="124">
        <v>6979</v>
      </c>
      <c r="B525" s="124" t="s">
        <v>8345</v>
      </c>
      <c r="C525" s="185">
        <v>738689003</v>
      </c>
      <c r="D525" s="124" t="str">
        <f>VLOOKUP(A525,BASE.!$A$1:$T$878,4,FALSE)</f>
        <v>Fundación de Derecho Privado.</v>
      </c>
      <c r="E525" s="124" t="str">
        <f>VLOOKUP(A525,BASE.!$A$1:$T$878,5,FALSE)</f>
        <v>Otorgado por Decreto Supremo Nº 262, de fecha 2 de abril de 1997, por el Ministerio de Justicia. Publicado en el Diario Oficial con fecha 24 de abril de 1997.</v>
      </c>
      <c r="F525" s="124" t="str">
        <f>VLOOKUP(A525,BASE.!$A$1:$T$878,6,FALSE)</f>
        <v>Certificado de Vigencia inscripción Nº7421 de fecha 02 de abril de 1997. Folio N° 500328926944, emitido por el Servicio de Registro Civil e Identificación, de fecha 13 de julio de 2020.</v>
      </c>
      <c r="G525" s="124" t="str">
        <f>VLOOKUP(A525,BASE.!$A$1:$T$878,7,FALSE)</f>
        <v xml:space="preserve">Ayudar a la infancia desvalida sin distinción de sexo, sin distinción racial, creencia religiosa o política.
</v>
      </c>
      <c r="H525" s="124" t="str">
        <f>VLOOKUP(A525,BASE.!$A$1:$T$878,8,FALSE)</f>
        <v xml:space="preserve">Presidente: Simona de la Barra Cruzat.           
Secretario: Julián Humberto Carrasco Poblete.
Tesorero: Leoncio Toro Araya.
Director Ejecutivo: Rafael Mella Gallegos.
Director: Carlos Javier Contzen Fuentes.
</v>
      </c>
      <c r="I525" s="124" t="str">
        <f>VLOOKUP(A525,BASE.!$A$1:$T$878,9,FALSE)</f>
        <v>El Consejo durará tres años en sus cargos y se renovará tácita y sucesivamente cada tres años, salvo que la mayoría absoluta de los demás consejeros, resuelva su exclusión.</v>
      </c>
      <c r="J525" s="124" t="str">
        <f>VLOOKUP(A525,BASE.!$A$1:$T$878,10,FALSE)</f>
        <v>10 de enero de 2017 – 10 de enero 2020</v>
      </c>
      <c r="K525" s="124" t="str">
        <f>VLOOKUP(A525,BASE.!$A$1:$T$878,11,FALSE)</f>
        <v xml:space="preserve">Simona de la Barra Cruzat
Rafael Mella Gallegos.
Podrán actuar conjunta o separadamente.
</v>
      </c>
      <c r="L525" s="124" t="str">
        <f>VLOOKUP(A525,BASE.!$A$1:$T$878,12,FALSE)</f>
        <v>Exeter Nº 540-D, Concepción.</v>
      </c>
      <c r="M525" s="124" t="str">
        <f>VLOOKUP(A525,BASE.!$A$1:$T$878,13,FALSE)</f>
        <v>VIII</v>
      </c>
      <c r="N525" s="124" t="str">
        <f>VLOOKUP(A525,BASE.!$A$1:$T$878,14,FALSE)</f>
        <v>Concepción.</v>
      </c>
      <c r="O525" s="124" t="str">
        <f>VLOOKUP(A525,BASE.!$A$1:$T$878,15,FALSE)</f>
        <v xml:space="preserve"> 41-2106-850
</v>
      </c>
      <c r="P525" s="124" t="str">
        <f>VLOOKUP(A525,BASE.!$A$1:$T$878,16,FALSE)</f>
        <v>contacto@tdesperanza.cl</v>
      </c>
      <c r="Q525" s="185">
        <f>VLOOKUP(A525,BASE.!$A$1:$T$878,17,FALSE)</f>
        <v>0</v>
      </c>
      <c r="R525" s="124" t="str">
        <f>VLOOKUP(A525,BASE.!$A$1:$T$878,18,FALSE)</f>
        <v>93401.</v>
      </c>
      <c r="S525" s="124" t="str">
        <f>VLOOKUP(A525,BASE.!$A$1:$T$878,19,FALSE)</f>
        <v xml:space="preserve">Certificado de antecedentes financieros, correspondientes al año 2019, APROBADOS por Subdepartamento de Supervisión Financiera Nacional para su actualización.
</v>
      </c>
      <c r="T525" s="182">
        <f>VLOOKUP(A525,BASE.!$A$1:$T$878,20,FALSE)</f>
        <v>37970</v>
      </c>
      <c r="U525" s="124">
        <v>6979</v>
      </c>
      <c r="V525" s="181">
        <v>8016600</v>
      </c>
      <c r="W525" s="181">
        <v>16033200</v>
      </c>
      <c r="X525" s="183">
        <v>44255</v>
      </c>
      <c r="Y525" s="166" t="s">
        <v>7879</v>
      </c>
      <c r="Z525" s="166" t="s">
        <v>7880</v>
      </c>
      <c r="AA525" s="124" t="s">
        <v>7926</v>
      </c>
    </row>
    <row r="526" spans="1:27" x14ac:dyDescent="0.2">
      <c r="A526" s="124">
        <v>6979</v>
      </c>
      <c r="B526" s="124" t="s">
        <v>8345</v>
      </c>
      <c r="C526" s="185">
        <v>738689003</v>
      </c>
      <c r="D526" s="124" t="str">
        <f>VLOOKUP(A526,BASE.!$A$1:$T$878,4,FALSE)</f>
        <v>Fundación de Derecho Privado.</v>
      </c>
      <c r="E526" s="124" t="str">
        <f>VLOOKUP(A526,BASE.!$A$1:$T$878,5,FALSE)</f>
        <v>Otorgado por Decreto Supremo Nº 262, de fecha 2 de abril de 1997, por el Ministerio de Justicia. Publicado en el Diario Oficial con fecha 24 de abril de 1997.</v>
      </c>
      <c r="F526" s="124" t="str">
        <f>VLOOKUP(A526,BASE.!$A$1:$T$878,6,FALSE)</f>
        <v>Certificado de Vigencia inscripción Nº7421 de fecha 02 de abril de 1997. Folio N° 500328926944, emitido por el Servicio de Registro Civil e Identificación, de fecha 13 de julio de 2020.</v>
      </c>
      <c r="G526" s="124" t="str">
        <f>VLOOKUP(A526,BASE.!$A$1:$T$878,7,FALSE)</f>
        <v xml:space="preserve">Ayudar a la infancia desvalida sin distinción de sexo, sin distinción racial, creencia religiosa o política.
</v>
      </c>
      <c r="H526" s="124" t="str">
        <f>VLOOKUP(A526,BASE.!$A$1:$T$878,8,FALSE)</f>
        <v xml:space="preserve">Presidente: Simona de la Barra Cruzat.           
Secretario: Julián Humberto Carrasco Poblete.
Tesorero: Leoncio Toro Araya.
Director Ejecutivo: Rafael Mella Gallegos.
Director: Carlos Javier Contzen Fuentes.
</v>
      </c>
      <c r="I526" s="124" t="str">
        <f>VLOOKUP(A526,BASE.!$A$1:$T$878,9,FALSE)</f>
        <v>El Consejo durará tres años en sus cargos y se renovará tácita y sucesivamente cada tres años, salvo que la mayoría absoluta de los demás consejeros, resuelva su exclusión.</v>
      </c>
      <c r="J526" s="124" t="str">
        <f>VLOOKUP(A526,BASE.!$A$1:$T$878,10,FALSE)</f>
        <v>10 de enero de 2017 – 10 de enero 2020</v>
      </c>
      <c r="K526" s="124" t="str">
        <f>VLOOKUP(A526,BASE.!$A$1:$T$878,11,FALSE)</f>
        <v xml:space="preserve">Simona de la Barra Cruzat
Rafael Mella Gallegos.
Podrán actuar conjunta o separadamente.
</v>
      </c>
      <c r="L526" s="124" t="str">
        <f>VLOOKUP(A526,BASE.!$A$1:$T$878,12,FALSE)</f>
        <v>Exeter Nº 540-D, Concepción.</v>
      </c>
      <c r="M526" s="124" t="str">
        <f>VLOOKUP(A526,BASE.!$A$1:$T$878,13,FALSE)</f>
        <v>VIII</v>
      </c>
      <c r="N526" s="124" t="str">
        <f>VLOOKUP(A526,BASE.!$A$1:$T$878,14,FALSE)</f>
        <v>Concepción.</v>
      </c>
      <c r="O526" s="124" t="str">
        <f>VLOOKUP(A526,BASE.!$A$1:$T$878,15,FALSE)</f>
        <v xml:space="preserve"> 41-2106-850
</v>
      </c>
      <c r="P526" s="124" t="str">
        <f>VLOOKUP(A526,BASE.!$A$1:$T$878,16,FALSE)</f>
        <v>contacto@tdesperanza.cl</v>
      </c>
      <c r="Q526" s="185">
        <f>VLOOKUP(A526,BASE.!$A$1:$T$878,17,FALSE)</f>
        <v>0</v>
      </c>
      <c r="R526" s="124" t="str">
        <f>VLOOKUP(A526,BASE.!$A$1:$T$878,18,FALSE)</f>
        <v>93401.</v>
      </c>
      <c r="S526" s="124" t="str">
        <f>VLOOKUP(A526,BASE.!$A$1:$T$878,19,FALSE)</f>
        <v xml:space="preserve">Certificado de antecedentes financieros, correspondientes al año 2019, APROBADOS por Subdepartamento de Supervisión Financiera Nacional para su actualización.
</v>
      </c>
      <c r="T526" s="182">
        <f>VLOOKUP(A526,BASE.!$A$1:$T$878,20,FALSE)</f>
        <v>37970</v>
      </c>
      <c r="U526" s="124">
        <v>6979</v>
      </c>
      <c r="V526" s="181">
        <v>4239871</v>
      </c>
      <c r="W526" s="181">
        <v>8636774</v>
      </c>
      <c r="X526" s="183">
        <v>44255</v>
      </c>
      <c r="Y526" s="166" t="s">
        <v>7879</v>
      </c>
      <c r="Z526" s="166" t="s">
        <v>7880</v>
      </c>
      <c r="AA526" s="124" t="s">
        <v>7928</v>
      </c>
    </row>
    <row r="527" spans="1:27" x14ac:dyDescent="0.2">
      <c r="A527" s="124">
        <v>6979</v>
      </c>
      <c r="B527" s="124" t="s">
        <v>8345</v>
      </c>
      <c r="C527" s="185">
        <v>738689003</v>
      </c>
      <c r="D527" s="124" t="str">
        <f>VLOOKUP(A527,BASE.!$A$1:$T$878,4,FALSE)</f>
        <v>Fundación de Derecho Privado.</v>
      </c>
      <c r="E527" s="124" t="str">
        <f>VLOOKUP(A527,BASE.!$A$1:$T$878,5,FALSE)</f>
        <v>Otorgado por Decreto Supremo Nº 262, de fecha 2 de abril de 1997, por el Ministerio de Justicia. Publicado en el Diario Oficial con fecha 24 de abril de 1997.</v>
      </c>
      <c r="F527" s="124" t="str">
        <f>VLOOKUP(A527,BASE.!$A$1:$T$878,6,FALSE)</f>
        <v>Certificado de Vigencia inscripción Nº7421 de fecha 02 de abril de 1997. Folio N° 500328926944, emitido por el Servicio de Registro Civil e Identificación, de fecha 13 de julio de 2020.</v>
      </c>
      <c r="G527" s="124" t="str">
        <f>VLOOKUP(A527,BASE.!$A$1:$T$878,7,FALSE)</f>
        <v xml:space="preserve">Ayudar a la infancia desvalida sin distinción de sexo, sin distinción racial, creencia religiosa o política.
</v>
      </c>
      <c r="H527" s="124" t="str">
        <f>VLOOKUP(A527,BASE.!$A$1:$T$878,8,FALSE)</f>
        <v xml:space="preserve">Presidente: Simona de la Barra Cruzat.           
Secretario: Julián Humberto Carrasco Poblete.
Tesorero: Leoncio Toro Araya.
Director Ejecutivo: Rafael Mella Gallegos.
Director: Carlos Javier Contzen Fuentes.
</v>
      </c>
      <c r="I527" s="124" t="str">
        <f>VLOOKUP(A527,BASE.!$A$1:$T$878,9,FALSE)</f>
        <v>El Consejo durará tres años en sus cargos y se renovará tácita y sucesivamente cada tres años, salvo que la mayoría absoluta de los demás consejeros, resuelva su exclusión.</v>
      </c>
      <c r="J527" s="124" t="str">
        <f>VLOOKUP(A527,BASE.!$A$1:$T$878,10,FALSE)</f>
        <v>10 de enero de 2017 – 10 de enero 2020</v>
      </c>
      <c r="K527" s="124" t="str">
        <f>VLOOKUP(A527,BASE.!$A$1:$T$878,11,FALSE)</f>
        <v xml:space="preserve">Simona de la Barra Cruzat
Rafael Mella Gallegos.
Podrán actuar conjunta o separadamente.
</v>
      </c>
      <c r="L527" s="124" t="str">
        <f>VLOOKUP(A527,BASE.!$A$1:$T$878,12,FALSE)</f>
        <v>Exeter Nº 540-D, Concepción.</v>
      </c>
      <c r="M527" s="124" t="str">
        <f>VLOOKUP(A527,BASE.!$A$1:$T$878,13,FALSE)</f>
        <v>VIII</v>
      </c>
      <c r="N527" s="124" t="str">
        <f>VLOOKUP(A527,BASE.!$A$1:$T$878,14,FALSE)</f>
        <v>Concepción.</v>
      </c>
      <c r="O527" s="124" t="str">
        <f>VLOOKUP(A527,BASE.!$A$1:$T$878,15,FALSE)</f>
        <v xml:space="preserve"> 41-2106-850
</v>
      </c>
      <c r="P527" s="124" t="str">
        <f>VLOOKUP(A527,BASE.!$A$1:$T$878,16,FALSE)</f>
        <v>contacto@tdesperanza.cl</v>
      </c>
      <c r="Q527" s="185">
        <f>VLOOKUP(A527,BASE.!$A$1:$T$878,17,FALSE)</f>
        <v>0</v>
      </c>
      <c r="R527" s="124" t="str">
        <f>VLOOKUP(A527,BASE.!$A$1:$T$878,18,FALSE)</f>
        <v>93401.</v>
      </c>
      <c r="S527" s="124" t="str">
        <f>VLOOKUP(A527,BASE.!$A$1:$T$878,19,FALSE)</f>
        <v xml:space="preserve">Certificado de antecedentes financieros, correspondientes al año 2019, APROBADOS por Subdepartamento de Supervisión Financiera Nacional para su actualización.
</v>
      </c>
      <c r="T527" s="182">
        <f>VLOOKUP(A527,BASE.!$A$1:$T$878,20,FALSE)</f>
        <v>37970</v>
      </c>
      <c r="U527" s="124">
        <v>6979</v>
      </c>
      <c r="V527" s="181">
        <v>16995192</v>
      </c>
      <c r="W527" s="181">
        <v>18001411</v>
      </c>
      <c r="X527" s="183">
        <v>44255</v>
      </c>
      <c r="Y527" s="166" t="s">
        <v>7879</v>
      </c>
      <c r="Z527" s="166" t="s">
        <v>7880</v>
      </c>
      <c r="AA527" s="124" t="s">
        <v>7967</v>
      </c>
    </row>
    <row r="528" spans="1:27" x14ac:dyDescent="0.2">
      <c r="A528" s="124">
        <v>6979</v>
      </c>
      <c r="B528" s="124" t="s">
        <v>8345</v>
      </c>
      <c r="C528" s="185">
        <v>738689003</v>
      </c>
      <c r="D528" s="124" t="str">
        <f>VLOOKUP(A528,BASE.!$A$1:$T$878,4,FALSE)</f>
        <v>Fundación de Derecho Privado.</v>
      </c>
      <c r="E528" s="124" t="str">
        <f>VLOOKUP(A528,BASE.!$A$1:$T$878,5,FALSE)</f>
        <v>Otorgado por Decreto Supremo Nº 262, de fecha 2 de abril de 1997, por el Ministerio de Justicia. Publicado en el Diario Oficial con fecha 24 de abril de 1997.</v>
      </c>
      <c r="F528" s="124" t="str">
        <f>VLOOKUP(A528,BASE.!$A$1:$T$878,6,FALSE)</f>
        <v>Certificado de Vigencia inscripción Nº7421 de fecha 02 de abril de 1997. Folio N° 500328926944, emitido por el Servicio de Registro Civil e Identificación, de fecha 13 de julio de 2020.</v>
      </c>
      <c r="G528" s="124" t="str">
        <f>VLOOKUP(A528,BASE.!$A$1:$T$878,7,FALSE)</f>
        <v xml:space="preserve">Ayudar a la infancia desvalida sin distinción de sexo, sin distinción racial, creencia religiosa o política.
</v>
      </c>
      <c r="H528" s="124" t="str">
        <f>VLOOKUP(A528,BASE.!$A$1:$T$878,8,FALSE)</f>
        <v xml:space="preserve">Presidente: Simona de la Barra Cruzat.           
Secretario: Julián Humberto Carrasco Poblete.
Tesorero: Leoncio Toro Araya.
Director Ejecutivo: Rafael Mella Gallegos.
Director: Carlos Javier Contzen Fuentes.
</v>
      </c>
      <c r="I528" s="124" t="str">
        <f>VLOOKUP(A528,BASE.!$A$1:$T$878,9,FALSE)</f>
        <v>El Consejo durará tres años en sus cargos y se renovará tácita y sucesivamente cada tres años, salvo que la mayoría absoluta de los demás consejeros, resuelva su exclusión.</v>
      </c>
      <c r="J528" s="124" t="str">
        <f>VLOOKUP(A528,BASE.!$A$1:$T$878,10,FALSE)</f>
        <v>10 de enero de 2017 – 10 de enero 2020</v>
      </c>
      <c r="K528" s="124" t="str">
        <f>VLOOKUP(A528,BASE.!$A$1:$T$878,11,FALSE)</f>
        <v xml:space="preserve">Simona de la Barra Cruzat
Rafael Mella Gallegos.
Podrán actuar conjunta o separadamente.
</v>
      </c>
      <c r="L528" s="124" t="str">
        <f>VLOOKUP(A528,BASE.!$A$1:$T$878,12,FALSE)</f>
        <v>Exeter Nº 540-D, Concepción.</v>
      </c>
      <c r="M528" s="124" t="str">
        <f>VLOOKUP(A528,BASE.!$A$1:$T$878,13,FALSE)</f>
        <v>VIII</v>
      </c>
      <c r="N528" s="124" t="str">
        <f>VLOOKUP(A528,BASE.!$A$1:$T$878,14,FALSE)</f>
        <v>Concepción.</v>
      </c>
      <c r="O528" s="124" t="str">
        <f>VLOOKUP(A528,BASE.!$A$1:$T$878,15,FALSE)</f>
        <v xml:space="preserve"> 41-2106-850
</v>
      </c>
      <c r="P528" s="124" t="str">
        <f>VLOOKUP(A528,BASE.!$A$1:$T$878,16,FALSE)</f>
        <v>contacto@tdesperanza.cl</v>
      </c>
      <c r="Q528" s="185">
        <f>VLOOKUP(A528,BASE.!$A$1:$T$878,17,FALSE)</f>
        <v>0</v>
      </c>
      <c r="R528" s="124" t="str">
        <f>VLOOKUP(A528,BASE.!$A$1:$T$878,18,FALSE)</f>
        <v>93401.</v>
      </c>
      <c r="S528" s="124" t="str">
        <f>VLOOKUP(A528,BASE.!$A$1:$T$878,19,FALSE)</f>
        <v xml:space="preserve">Certificado de antecedentes financieros, correspondientes al año 2019, APROBADOS por Subdepartamento de Supervisión Financiera Nacional para su actualización.
</v>
      </c>
      <c r="T528" s="182">
        <f>VLOOKUP(A528,BASE.!$A$1:$T$878,20,FALSE)</f>
        <v>37970</v>
      </c>
      <c r="U528" s="124">
        <v>6979</v>
      </c>
      <c r="V528" s="181">
        <v>19009169</v>
      </c>
      <c r="W528" s="181">
        <v>38569328</v>
      </c>
      <c r="X528" s="183">
        <v>44255</v>
      </c>
      <c r="Y528" s="166" t="s">
        <v>7879</v>
      </c>
      <c r="Z528" s="166" t="s">
        <v>7880</v>
      </c>
      <c r="AA528" s="124" t="s">
        <v>7948</v>
      </c>
    </row>
    <row r="529" spans="1:27" x14ac:dyDescent="0.2">
      <c r="A529" s="124">
        <v>6979</v>
      </c>
      <c r="B529" s="124" t="s">
        <v>8345</v>
      </c>
      <c r="C529" s="185">
        <v>738689003</v>
      </c>
      <c r="D529" s="124" t="str">
        <f>VLOOKUP(A529,BASE.!$A$1:$T$878,4,FALSE)</f>
        <v>Fundación de Derecho Privado.</v>
      </c>
      <c r="E529" s="124" t="str">
        <f>VLOOKUP(A529,BASE.!$A$1:$T$878,5,FALSE)</f>
        <v>Otorgado por Decreto Supremo Nº 262, de fecha 2 de abril de 1997, por el Ministerio de Justicia. Publicado en el Diario Oficial con fecha 24 de abril de 1997.</v>
      </c>
      <c r="F529" s="124" t="str">
        <f>VLOOKUP(A529,BASE.!$A$1:$T$878,6,FALSE)</f>
        <v>Certificado de Vigencia inscripción Nº7421 de fecha 02 de abril de 1997. Folio N° 500328926944, emitido por el Servicio de Registro Civil e Identificación, de fecha 13 de julio de 2020.</v>
      </c>
      <c r="G529" s="124" t="str">
        <f>VLOOKUP(A529,BASE.!$A$1:$T$878,7,FALSE)</f>
        <v xml:space="preserve">Ayudar a la infancia desvalida sin distinción de sexo, sin distinción racial, creencia religiosa o política.
</v>
      </c>
      <c r="H529" s="124" t="str">
        <f>VLOOKUP(A529,BASE.!$A$1:$T$878,8,FALSE)</f>
        <v xml:space="preserve">Presidente: Simona de la Barra Cruzat.           
Secretario: Julián Humberto Carrasco Poblete.
Tesorero: Leoncio Toro Araya.
Director Ejecutivo: Rafael Mella Gallegos.
Director: Carlos Javier Contzen Fuentes.
</v>
      </c>
      <c r="I529" s="124" t="str">
        <f>VLOOKUP(A529,BASE.!$A$1:$T$878,9,FALSE)</f>
        <v>El Consejo durará tres años en sus cargos y se renovará tácita y sucesivamente cada tres años, salvo que la mayoría absoluta de los demás consejeros, resuelva su exclusión.</v>
      </c>
      <c r="J529" s="124" t="str">
        <f>VLOOKUP(A529,BASE.!$A$1:$T$878,10,FALSE)</f>
        <v>10 de enero de 2017 – 10 de enero 2020</v>
      </c>
      <c r="K529" s="124" t="str">
        <f>VLOOKUP(A529,BASE.!$A$1:$T$878,11,FALSE)</f>
        <v xml:space="preserve">Simona de la Barra Cruzat
Rafael Mella Gallegos.
Podrán actuar conjunta o separadamente.
</v>
      </c>
      <c r="L529" s="124" t="str">
        <f>VLOOKUP(A529,BASE.!$A$1:$T$878,12,FALSE)</f>
        <v>Exeter Nº 540-D, Concepción.</v>
      </c>
      <c r="M529" s="124" t="str">
        <f>VLOOKUP(A529,BASE.!$A$1:$T$878,13,FALSE)</f>
        <v>VIII</v>
      </c>
      <c r="N529" s="124" t="str">
        <f>VLOOKUP(A529,BASE.!$A$1:$T$878,14,FALSE)</f>
        <v>Concepción.</v>
      </c>
      <c r="O529" s="124" t="str">
        <f>VLOOKUP(A529,BASE.!$A$1:$T$878,15,FALSE)</f>
        <v xml:space="preserve"> 41-2106-850
</v>
      </c>
      <c r="P529" s="124" t="str">
        <f>VLOOKUP(A529,BASE.!$A$1:$T$878,16,FALSE)</f>
        <v>contacto@tdesperanza.cl</v>
      </c>
      <c r="Q529" s="185">
        <f>VLOOKUP(A529,BASE.!$A$1:$T$878,17,FALSE)</f>
        <v>0</v>
      </c>
      <c r="R529" s="124" t="str">
        <f>VLOOKUP(A529,BASE.!$A$1:$T$878,18,FALSE)</f>
        <v>93401.</v>
      </c>
      <c r="S529" s="124" t="str">
        <f>VLOOKUP(A529,BASE.!$A$1:$T$878,19,FALSE)</f>
        <v xml:space="preserve">Certificado de antecedentes financieros, correspondientes al año 2019, APROBADOS por Subdepartamento de Supervisión Financiera Nacional para su actualización.
</v>
      </c>
      <c r="T529" s="182">
        <f>VLOOKUP(A529,BASE.!$A$1:$T$878,20,FALSE)</f>
        <v>37970</v>
      </c>
      <c r="U529" s="124">
        <v>6979</v>
      </c>
      <c r="V529" s="181">
        <v>17874432</v>
      </c>
      <c r="W529" s="181">
        <v>17874432</v>
      </c>
      <c r="X529" s="183">
        <v>44255</v>
      </c>
      <c r="Y529" s="166" t="s">
        <v>7879</v>
      </c>
      <c r="Z529" s="166" t="s">
        <v>7880</v>
      </c>
      <c r="AA529" s="124" t="s">
        <v>8000</v>
      </c>
    </row>
    <row r="530" spans="1:27" x14ac:dyDescent="0.2">
      <c r="A530" s="124">
        <v>6979</v>
      </c>
      <c r="B530" s="124" t="s">
        <v>8345</v>
      </c>
      <c r="C530" s="185">
        <v>738689003</v>
      </c>
      <c r="D530" s="124" t="str">
        <f>VLOOKUP(A530,BASE.!$A$1:$T$878,4,FALSE)</f>
        <v>Fundación de Derecho Privado.</v>
      </c>
      <c r="E530" s="124" t="str">
        <f>VLOOKUP(A530,BASE.!$A$1:$T$878,5,FALSE)</f>
        <v>Otorgado por Decreto Supremo Nº 262, de fecha 2 de abril de 1997, por el Ministerio de Justicia. Publicado en el Diario Oficial con fecha 24 de abril de 1997.</v>
      </c>
      <c r="F530" s="124" t="str">
        <f>VLOOKUP(A530,BASE.!$A$1:$T$878,6,FALSE)</f>
        <v>Certificado de Vigencia inscripción Nº7421 de fecha 02 de abril de 1997. Folio N° 500328926944, emitido por el Servicio de Registro Civil e Identificación, de fecha 13 de julio de 2020.</v>
      </c>
      <c r="G530" s="124" t="str">
        <f>VLOOKUP(A530,BASE.!$A$1:$T$878,7,FALSE)</f>
        <v xml:space="preserve">Ayudar a la infancia desvalida sin distinción de sexo, sin distinción racial, creencia religiosa o política.
</v>
      </c>
      <c r="H530" s="124" t="str">
        <f>VLOOKUP(A530,BASE.!$A$1:$T$878,8,FALSE)</f>
        <v xml:space="preserve">Presidente: Simona de la Barra Cruzat.           
Secretario: Julián Humberto Carrasco Poblete.
Tesorero: Leoncio Toro Araya.
Director Ejecutivo: Rafael Mella Gallegos.
Director: Carlos Javier Contzen Fuentes.
</v>
      </c>
      <c r="I530" s="124" t="str">
        <f>VLOOKUP(A530,BASE.!$A$1:$T$878,9,FALSE)</f>
        <v>El Consejo durará tres años en sus cargos y se renovará tácita y sucesivamente cada tres años, salvo que la mayoría absoluta de los demás consejeros, resuelva su exclusión.</v>
      </c>
      <c r="J530" s="124" t="str">
        <f>VLOOKUP(A530,BASE.!$A$1:$T$878,10,FALSE)</f>
        <v>10 de enero de 2017 – 10 de enero 2020</v>
      </c>
      <c r="K530" s="124" t="str">
        <f>VLOOKUP(A530,BASE.!$A$1:$T$878,11,FALSE)</f>
        <v xml:space="preserve">Simona de la Barra Cruzat
Rafael Mella Gallegos.
Podrán actuar conjunta o separadamente.
</v>
      </c>
      <c r="L530" s="124" t="str">
        <f>VLOOKUP(A530,BASE.!$A$1:$T$878,12,FALSE)</f>
        <v>Exeter Nº 540-D, Concepción.</v>
      </c>
      <c r="M530" s="124" t="str">
        <f>VLOOKUP(A530,BASE.!$A$1:$T$878,13,FALSE)</f>
        <v>VIII</v>
      </c>
      <c r="N530" s="124" t="str">
        <f>VLOOKUP(A530,BASE.!$A$1:$T$878,14,FALSE)</f>
        <v>Concepción.</v>
      </c>
      <c r="O530" s="124" t="str">
        <f>VLOOKUP(A530,BASE.!$A$1:$T$878,15,FALSE)</f>
        <v xml:space="preserve"> 41-2106-850
</v>
      </c>
      <c r="P530" s="124" t="str">
        <f>VLOOKUP(A530,BASE.!$A$1:$T$878,16,FALSE)</f>
        <v>contacto@tdesperanza.cl</v>
      </c>
      <c r="Q530" s="185">
        <f>VLOOKUP(A530,BASE.!$A$1:$T$878,17,FALSE)</f>
        <v>0</v>
      </c>
      <c r="R530" s="124" t="str">
        <f>VLOOKUP(A530,BASE.!$A$1:$T$878,18,FALSE)</f>
        <v>93401.</v>
      </c>
      <c r="S530" s="124" t="str">
        <f>VLOOKUP(A530,BASE.!$A$1:$T$878,19,FALSE)</f>
        <v xml:space="preserve">Certificado de antecedentes financieros, correspondientes al año 2019, APROBADOS por Subdepartamento de Supervisión Financiera Nacional para su actualización.
</v>
      </c>
      <c r="T530" s="182">
        <f>VLOOKUP(A530,BASE.!$A$1:$T$878,20,FALSE)</f>
        <v>37970</v>
      </c>
      <c r="U530" s="124">
        <v>6979</v>
      </c>
      <c r="V530" s="181">
        <v>0</v>
      </c>
      <c r="W530" s="181">
        <v>0</v>
      </c>
      <c r="X530" s="183">
        <v>44255</v>
      </c>
      <c r="Y530" s="166" t="s">
        <v>7879</v>
      </c>
      <c r="Z530" s="166" t="s">
        <v>7880</v>
      </c>
      <c r="AA530" s="124" t="s">
        <v>6479</v>
      </c>
    </row>
    <row r="531" spans="1:27" x14ac:dyDescent="0.2">
      <c r="A531" s="124">
        <v>6979</v>
      </c>
      <c r="B531" s="124" t="s">
        <v>8345</v>
      </c>
      <c r="C531" s="185">
        <v>738689003</v>
      </c>
      <c r="D531" s="124" t="str">
        <f>VLOOKUP(A531,BASE.!$A$1:$T$878,4,FALSE)</f>
        <v>Fundación de Derecho Privado.</v>
      </c>
      <c r="E531" s="124" t="str">
        <f>VLOOKUP(A531,BASE.!$A$1:$T$878,5,FALSE)</f>
        <v>Otorgado por Decreto Supremo Nº 262, de fecha 2 de abril de 1997, por el Ministerio de Justicia. Publicado en el Diario Oficial con fecha 24 de abril de 1997.</v>
      </c>
      <c r="F531" s="124" t="str">
        <f>VLOOKUP(A531,BASE.!$A$1:$T$878,6,FALSE)</f>
        <v>Certificado de Vigencia inscripción Nº7421 de fecha 02 de abril de 1997. Folio N° 500328926944, emitido por el Servicio de Registro Civil e Identificación, de fecha 13 de julio de 2020.</v>
      </c>
      <c r="G531" s="124" t="str">
        <f>VLOOKUP(A531,BASE.!$A$1:$T$878,7,FALSE)</f>
        <v xml:space="preserve">Ayudar a la infancia desvalida sin distinción de sexo, sin distinción racial, creencia religiosa o política.
</v>
      </c>
      <c r="H531" s="124" t="str">
        <f>VLOOKUP(A531,BASE.!$A$1:$T$878,8,FALSE)</f>
        <v xml:space="preserve">Presidente: Simona de la Barra Cruzat.           
Secretario: Julián Humberto Carrasco Poblete.
Tesorero: Leoncio Toro Araya.
Director Ejecutivo: Rafael Mella Gallegos.
Director: Carlos Javier Contzen Fuentes.
</v>
      </c>
      <c r="I531" s="124" t="str">
        <f>VLOOKUP(A531,BASE.!$A$1:$T$878,9,FALSE)</f>
        <v>El Consejo durará tres años en sus cargos y se renovará tácita y sucesivamente cada tres años, salvo que la mayoría absoluta de los demás consejeros, resuelva su exclusión.</v>
      </c>
      <c r="J531" s="124" t="str">
        <f>VLOOKUP(A531,BASE.!$A$1:$T$878,10,FALSE)</f>
        <v>10 de enero de 2017 – 10 de enero 2020</v>
      </c>
      <c r="K531" s="124" t="str">
        <f>VLOOKUP(A531,BASE.!$A$1:$T$878,11,FALSE)</f>
        <v xml:space="preserve">Simona de la Barra Cruzat
Rafael Mella Gallegos.
Podrán actuar conjunta o separadamente.
</v>
      </c>
      <c r="L531" s="124" t="str">
        <f>VLOOKUP(A531,BASE.!$A$1:$T$878,12,FALSE)</f>
        <v>Exeter Nº 540-D, Concepción.</v>
      </c>
      <c r="M531" s="124" t="str">
        <f>VLOOKUP(A531,BASE.!$A$1:$T$878,13,FALSE)</f>
        <v>VIII</v>
      </c>
      <c r="N531" s="124" t="str">
        <f>VLOOKUP(A531,BASE.!$A$1:$T$878,14,FALSE)</f>
        <v>Concepción.</v>
      </c>
      <c r="O531" s="124" t="str">
        <f>VLOOKUP(A531,BASE.!$A$1:$T$878,15,FALSE)</f>
        <v xml:space="preserve"> 41-2106-850
</v>
      </c>
      <c r="P531" s="124" t="str">
        <f>VLOOKUP(A531,BASE.!$A$1:$T$878,16,FALSE)</f>
        <v>contacto@tdesperanza.cl</v>
      </c>
      <c r="Q531" s="185">
        <f>VLOOKUP(A531,BASE.!$A$1:$T$878,17,FALSE)</f>
        <v>0</v>
      </c>
      <c r="R531" s="124" t="str">
        <f>VLOOKUP(A531,BASE.!$A$1:$T$878,18,FALSE)</f>
        <v>93401.</v>
      </c>
      <c r="S531" s="124" t="str">
        <f>VLOOKUP(A531,BASE.!$A$1:$T$878,19,FALSE)</f>
        <v xml:space="preserve">Certificado de antecedentes financieros, correspondientes al año 2019, APROBADOS por Subdepartamento de Supervisión Financiera Nacional para su actualización.
</v>
      </c>
      <c r="T531" s="182">
        <f>VLOOKUP(A531,BASE.!$A$1:$T$878,20,FALSE)</f>
        <v>37970</v>
      </c>
      <c r="U531" s="124">
        <v>6979</v>
      </c>
      <c r="V531" s="181">
        <v>74204721</v>
      </c>
      <c r="W531" s="181">
        <v>137396870</v>
      </c>
      <c r="X531" s="183">
        <v>44255</v>
      </c>
      <c r="Y531" s="166" t="s">
        <v>7879</v>
      </c>
      <c r="Z531" s="166" t="s">
        <v>7880</v>
      </c>
      <c r="AA531" s="124" t="s">
        <v>198</v>
      </c>
    </row>
    <row r="532" spans="1:27" x14ac:dyDescent="0.2">
      <c r="A532" s="124">
        <v>6979</v>
      </c>
      <c r="B532" s="124" t="s">
        <v>8345</v>
      </c>
      <c r="C532" s="185">
        <v>738689003</v>
      </c>
      <c r="D532" s="124" t="str">
        <f>VLOOKUP(A532,BASE.!$A$1:$T$878,4,FALSE)</f>
        <v>Fundación de Derecho Privado.</v>
      </c>
      <c r="E532" s="124" t="str">
        <f>VLOOKUP(A532,BASE.!$A$1:$T$878,5,FALSE)</f>
        <v>Otorgado por Decreto Supremo Nº 262, de fecha 2 de abril de 1997, por el Ministerio de Justicia. Publicado en el Diario Oficial con fecha 24 de abril de 1997.</v>
      </c>
      <c r="F532" s="124" t="str">
        <f>VLOOKUP(A532,BASE.!$A$1:$T$878,6,FALSE)</f>
        <v>Certificado de Vigencia inscripción Nº7421 de fecha 02 de abril de 1997. Folio N° 500328926944, emitido por el Servicio de Registro Civil e Identificación, de fecha 13 de julio de 2020.</v>
      </c>
      <c r="G532" s="124" t="str">
        <f>VLOOKUP(A532,BASE.!$A$1:$T$878,7,FALSE)</f>
        <v xml:space="preserve">Ayudar a la infancia desvalida sin distinción de sexo, sin distinción racial, creencia religiosa o política.
</v>
      </c>
      <c r="H532" s="124" t="str">
        <f>VLOOKUP(A532,BASE.!$A$1:$T$878,8,FALSE)</f>
        <v xml:space="preserve">Presidente: Simona de la Barra Cruzat.           
Secretario: Julián Humberto Carrasco Poblete.
Tesorero: Leoncio Toro Araya.
Director Ejecutivo: Rafael Mella Gallegos.
Director: Carlos Javier Contzen Fuentes.
</v>
      </c>
      <c r="I532" s="124" t="str">
        <f>VLOOKUP(A532,BASE.!$A$1:$T$878,9,FALSE)</f>
        <v>El Consejo durará tres años en sus cargos y se renovará tácita y sucesivamente cada tres años, salvo que la mayoría absoluta de los demás consejeros, resuelva su exclusión.</v>
      </c>
      <c r="J532" s="124" t="str">
        <f>VLOOKUP(A532,BASE.!$A$1:$T$878,10,FALSE)</f>
        <v>10 de enero de 2017 – 10 de enero 2020</v>
      </c>
      <c r="K532" s="124" t="str">
        <f>VLOOKUP(A532,BASE.!$A$1:$T$878,11,FALSE)</f>
        <v xml:space="preserve">Simona de la Barra Cruzat
Rafael Mella Gallegos.
Podrán actuar conjunta o separadamente.
</v>
      </c>
      <c r="L532" s="124" t="str">
        <f>VLOOKUP(A532,BASE.!$A$1:$T$878,12,FALSE)</f>
        <v>Exeter Nº 540-D, Concepción.</v>
      </c>
      <c r="M532" s="124" t="str">
        <f>VLOOKUP(A532,BASE.!$A$1:$T$878,13,FALSE)</f>
        <v>VIII</v>
      </c>
      <c r="N532" s="124" t="str">
        <f>VLOOKUP(A532,BASE.!$A$1:$T$878,14,FALSE)</f>
        <v>Concepción.</v>
      </c>
      <c r="O532" s="124" t="str">
        <f>VLOOKUP(A532,BASE.!$A$1:$T$878,15,FALSE)</f>
        <v xml:space="preserve"> 41-2106-850
</v>
      </c>
      <c r="P532" s="124" t="str">
        <f>VLOOKUP(A532,BASE.!$A$1:$T$878,16,FALSE)</f>
        <v>contacto@tdesperanza.cl</v>
      </c>
      <c r="Q532" s="185">
        <f>VLOOKUP(A532,BASE.!$A$1:$T$878,17,FALSE)</f>
        <v>0</v>
      </c>
      <c r="R532" s="124" t="str">
        <f>VLOOKUP(A532,BASE.!$A$1:$T$878,18,FALSE)</f>
        <v>93401.</v>
      </c>
      <c r="S532" s="124" t="str">
        <f>VLOOKUP(A532,BASE.!$A$1:$T$878,19,FALSE)</f>
        <v xml:space="preserve">Certificado de antecedentes financieros, correspondientes al año 2019, APROBADOS por Subdepartamento de Supervisión Financiera Nacional para su actualización.
</v>
      </c>
      <c r="T532" s="182">
        <f>VLOOKUP(A532,BASE.!$A$1:$T$878,20,FALSE)</f>
        <v>37970</v>
      </c>
      <c r="U532" s="124">
        <v>6979</v>
      </c>
      <c r="V532" s="181">
        <v>67581851</v>
      </c>
      <c r="W532" s="181">
        <v>116875635</v>
      </c>
      <c r="X532" s="183">
        <v>44255</v>
      </c>
      <c r="Y532" s="166" t="s">
        <v>7879</v>
      </c>
      <c r="Z532" s="166" t="s">
        <v>7880</v>
      </c>
      <c r="AA532" s="124" t="s">
        <v>7938</v>
      </c>
    </row>
    <row r="533" spans="1:27" x14ac:dyDescent="0.2">
      <c r="A533" s="124">
        <v>6979</v>
      </c>
      <c r="B533" s="124" t="s">
        <v>8345</v>
      </c>
      <c r="C533" s="185">
        <v>738689003</v>
      </c>
      <c r="D533" s="124" t="str">
        <f>VLOOKUP(A533,BASE.!$A$1:$T$878,4,FALSE)</f>
        <v>Fundación de Derecho Privado.</v>
      </c>
      <c r="E533" s="124" t="str">
        <f>VLOOKUP(A533,BASE.!$A$1:$T$878,5,FALSE)</f>
        <v>Otorgado por Decreto Supremo Nº 262, de fecha 2 de abril de 1997, por el Ministerio de Justicia. Publicado en el Diario Oficial con fecha 24 de abril de 1997.</v>
      </c>
      <c r="F533" s="124" t="str">
        <f>VLOOKUP(A533,BASE.!$A$1:$T$878,6,FALSE)</f>
        <v>Certificado de Vigencia inscripción Nº7421 de fecha 02 de abril de 1997. Folio N° 500328926944, emitido por el Servicio de Registro Civil e Identificación, de fecha 13 de julio de 2020.</v>
      </c>
      <c r="G533" s="124" t="str">
        <f>VLOOKUP(A533,BASE.!$A$1:$T$878,7,FALSE)</f>
        <v xml:space="preserve">Ayudar a la infancia desvalida sin distinción de sexo, sin distinción racial, creencia religiosa o política.
</v>
      </c>
      <c r="H533" s="124" t="str">
        <f>VLOOKUP(A533,BASE.!$A$1:$T$878,8,FALSE)</f>
        <v xml:space="preserve">Presidente: Simona de la Barra Cruzat.           
Secretario: Julián Humberto Carrasco Poblete.
Tesorero: Leoncio Toro Araya.
Director Ejecutivo: Rafael Mella Gallegos.
Director: Carlos Javier Contzen Fuentes.
</v>
      </c>
      <c r="I533" s="124" t="str">
        <f>VLOOKUP(A533,BASE.!$A$1:$T$878,9,FALSE)</f>
        <v>El Consejo durará tres años en sus cargos y se renovará tácita y sucesivamente cada tres años, salvo que la mayoría absoluta de los demás consejeros, resuelva su exclusión.</v>
      </c>
      <c r="J533" s="124" t="str">
        <f>VLOOKUP(A533,BASE.!$A$1:$T$878,10,FALSE)</f>
        <v>10 de enero de 2017 – 10 de enero 2020</v>
      </c>
      <c r="K533" s="124" t="str">
        <f>VLOOKUP(A533,BASE.!$A$1:$T$878,11,FALSE)</f>
        <v xml:space="preserve">Simona de la Barra Cruzat
Rafael Mella Gallegos.
Podrán actuar conjunta o separadamente.
</v>
      </c>
      <c r="L533" s="124" t="str">
        <f>VLOOKUP(A533,BASE.!$A$1:$T$878,12,FALSE)</f>
        <v>Exeter Nº 540-D, Concepción.</v>
      </c>
      <c r="M533" s="124" t="str">
        <f>VLOOKUP(A533,BASE.!$A$1:$T$878,13,FALSE)</f>
        <v>VIII</v>
      </c>
      <c r="N533" s="124" t="str">
        <f>VLOOKUP(A533,BASE.!$A$1:$T$878,14,FALSE)</f>
        <v>Concepción.</v>
      </c>
      <c r="O533" s="124" t="str">
        <f>VLOOKUP(A533,BASE.!$A$1:$T$878,15,FALSE)</f>
        <v xml:space="preserve"> 41-2106-850
</v>
      </c>
      <c r="P533" s="124" t="str">
        <f>VLOOKUP(A533,BASE.!$A$1:$T$878,16,FALSE)</f>
        <v>contacto@tdesperanza.cl</v>
      </c>
      <c r="Q533" s="185">
        <f>VLOOKUP(A533,BASE.!$A$1:$T$878,17,FALSE)</f>
        <v>0</v>
      </c>
      <c r="R533" s="124" t="str">
        <f>VLOOKUP(A533,BASE.!$A$1:$T$878,18,FALSE)</f>
        <v>93401.</v>
      </c>
      <c r="S533" s="124" t="str">
        <f>VLOOKUP(A533,BASE.!$A$1:$T$878,19,FALSE)</f>
        <v xml:space="preserve">Certificado de antecedentes financieros, correspondientes al año 2019, APROBADOS por Subdepartamento de Supervisión Financiera Nacional para su actualización.
</v>
      </c>
      <c r="T533" s="182">
        <f>VLOOKUP(A533,BASE.!$A$1:$T$878,20,FALSE)</f>
        <v>37970</v>
      </c>
      <c r="U533" s="124">
        <v>6979</v>
      </c>
      <c r="V533" s="181">
        <v>0</v>
      </c>
      <c r="W533" s="181">
        <v>4382408</v>
      </c>
      <c r="X533" s="183">
        <v>44255</v>
      </c>
      <c r="Y533" s="166" t="s">
        <v>7879</v>
      </c>
      <c r="Z533" s="166" t="s">
        <v>7880</v>
      </c>
      <c r="AA533" s="124" t="s">
        <v>7888</v>
      </c>
    </row>
    <row r="534" spans="1:27" x14ac:dyDescent="0.2">
      <c r="A534" s="124">
        <v>6979</v>
      </c>
      <c r="B534" s="124" t="s">
        <v>8345</v>
      </c>
      <c r="C534" s="185">
        <v>738689003</v>
      </c>
      <c r="D534" s="124" t="str">
        <f>VLOOKUP(A534,BASE.!$A$1:$T$878,4,FALSE)</f>
        <v>Fundación de Derecho Privado.</v>
      </c>
      <c r="E534" s="124" t="str">
        <f>VLOOKUP(A534,BASE.!$A$1:$T$878,5,FALSE)</f>
        <v>Otorgado por Decreto Supremo Nº 262, de fecha 2 de abril de 1997, por el Ministerio de Justicia. Publicado en el Diario Oficial con fecha 24 de abril de 1997.</v>
      </c>
      <c r="F534" s="124" t="str">
        <f>VLOOKUP(A534,BASE.!$A$1:$T$878,6,FALSE)</f>
        <v>Certificado de Vigencia inscripción Nº7421 de fecha 02 de abril de 1997. Folio N° 500328926944, emitido por el Servicio de Registro Civil e Identificación, de fecha 13 de julio de 2020.</v>
      </c>
      <c r="G534" s="124" t="str">
        <f>VLOOKUP(A534,BASE.!$A$1:$T$878,7,FALSE)</f>
        <v xml:space="preserve">Ayudar a la infancia desvalida sin distinción de sexo, sin distinción racial, creencia religiosa o política.
</v>
      </c>
      <c r="H534" s="124" t="str">
        <f>VLOOKUP(A534,BASE.!$A$1:$T$878,8,FALSE)</f>
        <v xml:space="preserve">Presidente: Simona de la Barra Cruzat.           
Secretario: Julián Humberto Carrasco Poblete.
Tesorero: Leoncio Toro Araya.
Director Ejecutivo: Rafael Mella Gallegos.
Director: Carlos Javier Contzen Fuentes.
</v>
      </c>
      <c r="I534" s="124" t="str">
        <f>VLOOKUP(A534,BASE.!$A$1:$T$878,9,FALSE)</f>
        <v>El Consejo durará tres años en sus cargos y se renovará tácita y sucesivamente cada tres años, salvo que la mayoría absoluta de los demás consejeros, resuelva su exclusión.</v>
      </c>
      <c r="J534" s="124" t="str">
        <f>VLOOKUP(A534,BASE.!$A$1:$T$878,10,FALSE)</f>
        <v>10 de enero de 2017 – 10 de enero 2020</v>
      </c>
      <c r="K534" s="124" t="str">
        <f>VLOOKUP(A534,BASE.!$A$1:$T$878,11,FALSE)</f>
        <v xml:space="preserve">Simona de la Barra Cruzat
Rafael Mella Gallegos.
Podrán actuar conjunta o separadamente.
</v>
      </c>
      <c r="L534" s="124" t="str">
        <f>VLOOKUP(A534,BASE.!$A$1:$T$878,12,FALSE)</f>
        <v>Exeter Nº 540-D, Concepción.</v>
      </c>
      <c r="M534" s="124" t="str">
        <f>VLOOKUP(A534,BASE.!$A$1:$T$878,13,FALSE)</f>
        <v>VIII</v>
      </c>
      <c r="N534" s="124" t="str">
        <f>VLOOKUP(A534,BASE.!$A$1:$T$878,14,FALSE)</f>
        <v>Concepción.</v>
      </c>
      <c r="O534" s="124" t="str">
        <f>VLOOKUP(A534,BASE.!$A$1:$T$878,15,FALSE)</f>
        <v xml:space="preserve"> 41-2106-850
</v>
      </c>
      <c r="P534" s="124" t="str">
        <f>VLOOKUP(A534,BASE.!$A$1:$T$878,16,FALSE)</f>
        <v>contacto@tdesperanza.cl</v>
      </c>
      <c r="Q534" s="185">
        <f>VLOOKUP(A534,BASE.!$A$1:$T$878,17,FALSE)</f>
        <v>0</v>
      </c>
      <c r="R534" s="124" t="str">
        <f>VLOOKUP(A534,BASE.!$A$1:$T$878,18,FALSE)</f>
        <v>93401.</v>
      </c>
      <c r="S534" s="124" t="str">
        <f>VLOOKUP(A534,BASE.!$A$1:$T$878,19,FALSE)</f>
        <v xml:space="preserve">Certificado de antecedentes financieros, correspondientes al año 2019, APROBADOS por Subdepartamento de Supervisión Financiera Nacional para su actualización.
</v>
      </c>
      <c r="T534" s="182">
        <f>VLOOKUP(A534,BASE.!$A$1:$T$878,20,FALSE)</f>
        <v>37970</v>
      </c>
      <c r="U534" s="124">
        <v>6979</v>
      </c>
      <c r="V534" s="181">
        <v>4098293</v>
      </c>
      <c r="W534" s="181">
        <v>9925586</v>
      </c>
      <c r="X534" s="183">
        <v>44255</v>
      </c>
      <c r="Y534" s="166" t="s">
        <v>7879</v>
      </c>
      <c r="Z534" s="166" t="s">
        <v>7880</v>
      </c>
      <c r="AA534" s="124" t="s">
        <v>7939</v>
      </c>
    </row>
    <row r="535" spans="1:27" x14ac:dyDescent="0.2">
      <c r="A535" s="124">
        <v>6979</v>
      </c>
      <c r="B535" s="124" t="s">
        <v>8345</v>
      </c>
      <c r="C535" s="185">
        <v>738689003</v>
      </c>
      <c r="D535" s="124" t="str">
        <f>VLOOKUP(A535,BASE.!$A$1:$T$878,4,FALSE)</f>
        <v>Fundación de Derecho Privado.</v>
      </c>
      <c r="E535" s="124" t="str">
        <f>VLOOKUP(A535,BASE.!$A$1:$T$878,5,FALSE)</f>
        <v>Otorgado por Decreto Supremo Nº 262, de fecha 2 de abril de 1997, por el Ministerio de Justicia. Publicado en el Diario Oficial con fecha 24 de abril de 1997.</v>
      </c>
      <c r="F535" s="124" t="str">
        <f>VLOOKUP(A535,BASE.!$A$1:$T$878,6,FALSE)</f>
        <v>Certificado de Vigencia inscripción Nº7421 de fecha 02 de abril de 1997. Folio N° 500328926944, emitido por el Servicio de Registro Civil e Identificación, de fecha 13 de julio de 2020.</v>
      </c>
      <c r="G535" s="124" t="str">
        <f>VLOOKUP(A535,BASE.!$A$1:$T$878,7,FALSE)</f>
        <v xml:space="preserve">Ayudar a la infancia desvalida sin distinción de sexo, sin distinción racial, creencia religiosa o política.
</v>
      </c>
      <c r="H535" s="124" t="str">
        <f>VLOOKUP(A535,BASE.!$A$1:$T$878,8,FALSE)</f>
        <v xml:space="preserve">Presidente: Simona de la Barra Cruzat.           
Secretario: Julián Humberto Carrasco Poblete.
Tesorero: Leoncio Toro Araya.
Director Ejecutivo: Rafael Mella Gallegos.
Director: Carlos Javier Contzen Fuentes.
</v>
      </c>
      <c r="I535" s="124" t="str">
        <f>VLOOKUP(A535,BASE.!$A$1:$T$878,9,FALSE)</f>
        <v>El Consejo durará tres años en sus cargos y se renovará tácita y sucesivamente cada tres años, salvo que la mayoría absoluta de los demás consejeros, resuelva su exclusión.</v>
      </c>
      <c r="J535" s="124" t="str">
        <f>VLOOKUP(A535,BASE.!$A$1:$T$878,10,FALSE)</f>
        <v>10 de enero de 2017 – 10 de enero 2020</v>
      </c>
      <c r="K535" s="124" t="str">
        <f>VLOOKUP(A535,BASE.!$A$1:$T$878,11,FALSE)</f>
        <v xml:space="preserve">Simona de la Barra Cruzat
Rafael Mella Gallegos.
Podrán actuar conjunta o separadamente.
</v>
      </c>
      <c r="L535" s="124" t="str">
        <f>VLOOKUP(A535,BASE.!$A$1:$T$878,12,FALSE)</f>
        <v>Exeter Nº 540-D, Concepción.</v>
      </c>
      <c r="M535" s="124" t="str">
        <f>VLOOKUP(A535,BASE.!$A$1:$T$878,13,FALSE)</f>
        <v>VIII</v>
      </c>
      <c r="N535" s="124" t="str">
        <f>VLOOKUP(A535,BASE.!$A$1:$T$878,14,FALSE)</f>
        <v>Concepción.</v>
      </c>
      <c r="O535" s="124" t="str">
        <f>VLOOKUP(A535,BASE.!$A$1:$T$878,15,FALSE)</f>
        <v xml:space="preserve"> 41-2106-850
</v>
      </c>
      <c r="P535" s="124" t="str">
        <f>VLOOKUP(A535,BASE.!$A$1:$T$878,16,FALSE)</f>
        <v>contacto@tdesperanza.cl</v>
      </c>
      <c r="Q535" s="185">
        <f>VLOOKUP(A535,BASE.!$A$1:$T$878,17,FALSE)</f>
        <v>0</v>
      </c>
      <c r="R535" s="124" t="str">
        <f>VLOOKUP(A535,BASE.!$A$1:$T$878,18,FALSE)</f>
        <v>93401.</v>
      </c>
      <c r="S535" s="124" t="str">
        <f>VLOOKUP(A535,BASE.!$A$1:$T$878,19,FALSE)</f>
        <v xml:space="preserve">Certificado de antecedentes financieros, correspondientes al año 2019, APROBADOS por Subdepartamento de Supervisión Financiera Nacional para su actualización.
</v>
      </c>
      <c r="T535" s="182">
        <f>VLOOKUP(A535,BASE.!$A$1:$T$878,20,FALSE)</f>
        <v>37970</v>
      </c>
      <c r="U535" s="124">
        <v>6979</v>
      </c>
      <c r="V535" s="181">
        <v>4768584</v>
      </c>
      <c r="W535" s="181">
        <v>20683518</v>
      </c>
      <c r="X535" s="183">
        <v>44255</v>
      </c>
      <c r="Y535" s="166" t="s">
        <v>7879</v>
      </c>
      <c r="Z535" s="166" t="s">
        <v>7880</v>
      </c>
      <c r="AA535" s="124" t="s">
        <v>7889</v>
      </c>
    </row>
    <row r="536" spans="1:27" x14ac:dyDescent="0.2">
      <c r="A536" s="124">
        <v>6982</v>
      </c>
      <c r="B536" s="124" t="s">
        <v>8346</v>
      </c>
      <c r="C536" s="185">
        <v>692307003</v>
      </c>
      <c r="D536" s="124" t="str">
        <f>VLOOKUP(A536,BASE.!$A$1:$T$878,4,FALSE)</f>
        <v>Municipalidad</v>
      </c>
      <c r="E536" s="124" t="str">
        <f>VLOOKUP(A536,BASE.!$A$1:$T$878,5,FALSE)</f>
        <v>Constitución Política de la República, art. 107.</v>
      </c>
      <c r="F536" s="124" t="str">
        <f>VLOOKUP(A536,BASE.!$A$1:$T$878,6,FALSE)</f>
        <v>Indefinida.</v>
      </c>
      <c r="G536" s="124" t="str">
        <f>VLOOKUP(A536,BASE.!$A$1:$T$878,7,FALSE)</f>
        <v>Según Ley Orgánica Nº 18.695, arts. 1º al 4º.</v>
      </c>
      <c r="H536" s="124" t="str">
        <f>VLOOKUP(A536,BASE.!$A$1:$T$878,8,FALSE)</f>
        <v>no tiene</v>
      </c>
      <c r="I536" s="124">
        <f>VLOOKUP(A536,BASE.!$A$1:$T$878,9,FALSE)</f>
        <v>0</v>
      </c>
      <c r="J536" s="124">
        <f>VLOOKUP(A536,BASE.!$A$1:$T$878,10,FALSE)</f>
        <v>0</v>
      </c>
      <c r="K536" s="124" t="str">
        <f>VLOOKUP(A536,BASE.!$A$1:$T$878,11,FALSE)</f>
        <v xml:space="preserve">Cristian Felipe Ojeda Chiguay. </v>
      </c>
      <c r="L536" s="124" t="str">
        <f>VLOOKUP(A536,BASE.!$A$1:$T$878,12,FALSE)</f>
        <v>22 de Mayo Nº 351, Quellón, Décima Región.</v>
      </c>
      <c r="M536" s="124" t="str">
        <f>VLOOKUP(A536,BASE.!$A$1:$T$878,13,FALSE)</f>
        <v>X</v>
      </c>
      <c r="N536" s="124" t="str">
        <f>VLOOKUP(A536,BASE.!$A$1:$T$878,14,FALSE)</f>
        <v>Quellón</v>
      </c>
      <c r="O536" s="124" t="str">
        <f>VLOOKUP(A536,BASE.!$A$1:$T$878,15,FALSE)</f>
        <v>652-686801</v>
      </c>
      <c r="P536" s="124" t="str">
        <f>VLOOKUP(A536,BASE.!$A$1:$T$878,16,FALSE)</f>
        <v>info@muniquellon.cl</v>
      </c>
      <c r="Q536" s="185">
        <f>VLOOKUP(A536,BASE.!$A$1:$T$878,17,FALSE)</f>
        <v>0</v>
      </c>
      <c r="R536" s="124">
        <f>VLOOKUP(A536,BASE.!$A$1:$T$878,18,FALSE)</f>
        <v>91001</v>
      </c>
      <c r="S536" s="124" t="str">
        <f>VLOOKUP(A536,BASE.!$A$1:$T$878,19,FALSE)</f>
        <v xml:space="preserve">No se acompañan. Aplica Informe Jurídico Nº 09, de  fecha 14 de marzo de 2011 del Departamento Jurídico y Dictamen Nº 070791, de 2009, de la Contraloría General de la República.  
</v>
      </c>
      <c r="T536" s="182">
        <f>VLOOKUP(A536,BASE.!$A$1:$T$878,20,FALSE)</f>
        <v>37970</v>
      </c>
      <c r="U536" s="124">
        <v>6982</v>
      </c>
      <c r="V536" s="181">
        <v>5494733</v>
      </c>
      <c r="W536" s="181">
        <v>5654093</v>
      </c>
      <c r="X536" s="183">
        <v>44255</v>
      </c>
      <c r="Y536" s="166" t="s">
        <v>7879</v>
      </c>
      <c r="Z536" s="166" t="s">
        <v>7880</v>
      </c>
      <c r="AA536" s="124" t="s">
        <v>7929</v>
      </c>
    </row>
    <row r="537" spans="1:27" x14ac:dyDescent="0.2">
      <c r="A537" s="124">
        <v>6983</v>
      </c>
      <c r="B537" s="124" t="s">
        <v>8347</v>
      </c>
      <c r="C537" s="185">
        <v>759917405</v>
      </c>
      <c r="D537" s="124" t="str">
        <f>VLOOKUP(A537,BASE.!$A$1:$T$878,4,FALSE)</f>
        <v>Fundación de derecho público</v>
      </c>
      <c r="E537" s="124" t="str">
        <f>VLOOKUP(A537,BASE.!$A$1:$T$878,5,FALSE)</f>
        <v>Decreto Eclesiástico del Obispado de Copiapó Nº 003/01, de 9 de marzo de 2001.</v>
      </c>
      <c r="F537" s="124" t="str">
        <f>VLOOKUP(A537,BASE.!$A$1:$T$878,6,FALSE)</f>
        <v xml:space="preserve">Certificado de Vigencia SOC/148/20, de fecha 27 de agosto de 2020, del Obispado de Copiapó.
</v>
      </c>
      <c r="G537" s="124" t="str">
        <f>VLOOKUP(A537,BASE.!$A$1:$T$878,7,FALSE)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37" s="124" t="str">
        <f>VLOOKUP(A537,BASE.!$A$1:$T$878,8,FALSE)</f>
        <v xml:space="preserve">Presidente: Jorge Alfaro Colmans
Vicepresidenta: María Eugenia Cavada
Secretaria: Ximena Cáceres Maturana
Directora: Nélida Carmona Rojas
Directora: Alicia Gutiérrez Tapia
Director: Iván Farah Maffei
Directora Ejecutiva: Carla Brown Prato
</v>
      </c>
      <c r="I537" s="124" t="str">
        <f>VLOOKUP(A537,BASE.!$A$1:$T$878,9,FALSE)</f>
        <v>no aparece</v>
      </c>
      <c r="J537" s="124" t="str">
        <f>VLOOKUP(A537,BASE.!$A$1:$T$878,10,FALSE)</f>
        <v>19 de diciembre de 2018 al 19 de diciembre de 2019</v>
      </c>
      <c r="K537" s="124" t="str">
        <f>VLOOKUP(A537,BASE.!$A$1:$T$878,11,FALSE)</f>
        <v xml:space="preserve">Presidente: Jorge Alfaro Colmans
Directora Ejecutiva: Carla Brown Prato
</v>
      </c>
      <c r="L537" s="124" t="str">
        <f>VLOOKUP(A537,BASE.!$A$1:$T$878,12,FALSE)</f>
        <v xml:space="preserve">Calle O’Higgins Nº 555, piso 3, comuna de Copiapó, Región de Atacama
</v>
      </c>
      <c r="M537" s="124" t="str">
        <f>VLOOKUP(A537,BASE.!$A$1:$T$878,13,FALSE)</f>
        <v>III</v>
      </c>
      <c r="N537" s="124" t="str">
        <f>VLOOKUP(A537,BASE.!$A$1:$T$878,14,FALSE)</f>
        <v>Copiapó</v>
      </c>
      <c r="O537" s="124" t="str">
        <f>VLOOKUP(A537,BASE.!$A$1:$T$878,15,FALSE)</f>
        <v xml:space="preserve">Fono fijo: 52-2247556
Fono celular: 9-68328551
</v>
      </c>
      <c r="P537" s="124" t="str">
        <f>VLOOKUP(A537,BASE.!$A$1:$T$878,16,FALSE)</f>
        <v>svallejos@fundiep.cl</v>
      </c>
      <c r="Q537" s="185">
        <f>VLOOKUP(A537,BASE.!$A$1:$T$878,17,FALSE)</f>
        <v>0</v>
      </c>
      <c r="R537" s="124">
        <f>VLOOKUP(A537,BASE.!$A$1:$T$878,18,FALSE)</f>
        <v>93401</v>
      </c>
      <c r="S537" s="124" t="str">
        <f>VLOOKUP(A537,BASE.!$A$1:$T$878,19,FALSE)</f>
        <v>Se acompaña certificado financiero correspondiente al 2019 aprobado por el Subdepartamento de Supervisión Financiera</v>
      </c>
      <c r="T537" s="182">
        <f>VLOOKUP(A537,BASE.!$A$1:$T$878,20,FALSE)</f>
        <v>37970</v>
      </c>
      <c r="U537" s="124">
        <v>6983</v>
      </c>
      <c r="V537" s="181">
        <v>24645614</v>
      </c>
      <c r="W537" s="181">
        <v>51189766</v>
      </c>
      <c r="X537" s="183">
        <v>44255</v>
      </c>
      <c r="Y537" s="166" t="s">
        <v>7879</v>
      </c>
      <c r="Z537" s="166" t="s">
        <v>7880</v>
      </c>
      <c r="AA537" s="124" t="s">
        <v>8038</v>
      </c>
    </row>
    <row r="538" spans="1:27" x14ac:dyDescent="0.2">
      <c r="A538" s="124">
        <v>6983</v>
      </c>
      <c r="B538" s="124" t="s">
        <v>8347</v>
      </c>
      <c r="C538" s="185">
        <v>759917405</v>
      </c>
      <c r="D538" s="124" t="str">
        <f>VLOOKUP(A538,BASE.!$A$1:$T$878,4,FALSE)</f>
        <v>Fundación de derecho público</v>
      </c>
      <c r="E538" s="124" t="str">
        <f>VLOOKUP(A538,BASE.!$A$1:$T$878,5,FALSE)</f>
        <v>Decreto Eclesiástico del Obispado de Copiapó Nº 003/01, de 9 de marzo de 2001.</v>
      </c>
      <c r="F538" s="124" t="str">
        <f>VLOOKUP(A538,BASE.!$A$1:$T$878,6,FALSE)</f>
        <v xml:space="preserve">Certificado de Vigencia SOC/148/20, de fecha 27 de agosto de 2020, del Obispado de Copiapó.
</v>
      </c>
      <c r="G538" s="124" t="str">
        <f>VLOOKUP(A538,BASE.!$A$1:$T$878,7,FALSE)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38" s="124" t="str">
        <f>VLOOKUP(A538,BASE.!$A$1:$T$878,8,FALSE)</f>
        <v xml:space="preserve">Presidente: Jorge Alfaro Colmans
Vicepresidenta: María Eugenia Cavada
Secretaria: Ximena Cáceres Maturana
Directora: Nélida Carmona Rojas
Directora: Alicia Gutiérrez Tapia
Director: Iván Farah Maffei
Directora Ejecutiva: Carla Brown Prato
</v>
      </c>
      <c r="I538" s="124" t="str">
        <f>VLOOKUP(A538,BASE.!$A$1:$T$878,9,FALSE)</f>
        <v>no aparece</v>
      </c>
      <c r="J538" s="124" t="str">
        <f>VLOOKUP(A538,BASE.!$A$1:$T$878,10,FALSE)</f>
        <v>19 de diciembre de 2018 al 19 de diciembre de 2019</v>
      </c>
      <c r="K538" s="124" t="str">
        <f>VLOOKUP(A538,BASE.!$A$1:$T$878,11,FALSE)</f>
        <v xml:space="preserve">Presidente: Jorge Alfaro Colmans
Directora Ejecutiva: Carla Brown Prato
</v>
      </c>
      <c r="L538" s="124" t="str">
        <f>VLOOKUP(A538,BASE.!$A$1:$T$878,12,FALSE)</f>
        <v xml:space="preserve">Calle O’Higgins Nº 555, piso 3, comuna de Copiapó, Región de Atacama
</v>
      </c>
      <c r="M538" s="124" t="str">
        <f>VLOOKUP(A538,BASE.!$A$1:$T$878,13,FALSE)</f>
        <v>III</v>
      </c>
      <c r="N538" s="124" t="str">
        <f>VLOOKUP(A538,BASE.!$A$1:$T$878,14,FALSE)</f>
        <v>Copiapó</v>
      </c>
      <c r="O538" s="124" t="str">
        <f>VLOOKUP(A538,BASE.!$A$1:$T$878,15,FALSE)</f>
        <v xml:space="preserve">Fono fijo: 52-2247556
Fono celular: 9-68328551
</v>
      </c>
      <c r="P538" s="124" t="str">
        <f>VLOOKUP(A538,BASE.!$A$1:$T$878,16,FALSE)</f>
        <v>svallejos@fundiep.cl</v>
      </c>
      <c r="Q538" s="185">
        <f>VLOOKUP(A538,BASE.!$A$1:$T$878,17,FALSE)</f>
        <v>0</v>
      </c>
      <c r="R538" s="124">
        <f>VLOOKUP(A538,BASE.!$A$1:$T$878,18,FALSE)</f>
        <v>93401</v>
      </c>
      <c r="S538" s="124" t="str">
        <f>VLOOKUP(A538,BASE.!$A$1:$T$878,19,FALSE)</f>
        <v>Se acompaña certificado financiero correspondiente al 2019 aprobado por el Subdepartamento de Supervisión Financiera</v>
      </c>
      <c r="T538" s="182">
        <f>VLOOKUP(A538,BASE.!$A$1:$T$878,20,FALSE)</f>
        <v>37970</v>
      </c>
      <c r="U538" s="124">
        <v>6983</v>
      </c>
      <c r="V538" s="181">
        <v>103888658</v>
      </c>
      <c r="W538" s="181">
        <v>235593225</v>
      </c>
      <c r="X538" s="183">
        <v>44255</v>
      </c>
      <c r="Y538" s="166" t="s">
        <v>7879</v>
      </c>
      <c r="Z538" s="166" t="s">
        <v>7880</v>
      </c>
      <c r="AA538" s="124" t="s">
        <v>7954</v>
      </c>
    </row>
    <row r="539" spans="1:27" x14ac:dyDescent="0.2">
      <c r="A539" s="124">
        <v>6983</v>
      </c>
      <c r="B539" s="124" t="s">
        <v>8347</v>
      </c>
      <c r="C539" s="185">
        <v>759917405</v>
      </c>
      <c r="D539" s="124" t="str">
        <f>VLOOKUP(A539,BASE.!$A$1:$T$878,4,FALSE)</f>
        <v>Fundación de derecho público</v>
      </c>
      <c r="E539" s="124" t="str">
        <f>VLOOKUP(A539,BASE.!$A$1:$T$878,5,FALSE)</f>
        <v>Decreto Eclesiástico del Obispado de Copiapó Nº 003/01, de 9 de marzo de 2001.</v>
      </c>
      <c r="F539" s="124" t="str">
        <f>VLOOKUP(A539,BASE.!$A$1:$T$878,6,FALSE)</f>
        <v xml:space="preserve">Certificado de Vigencia SOC/148/20, de fecha 27 de agosto de 2020, del Obispado de Copiapó.
</v>
      </c>
      <c r="G539" s="124" t="str">
        <f>VLOOKUP(A539,BASE.!$A$1:$T$878,7,FALSE)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39" s="124" t="str">
        <f>VLOOKUP(A539,BASE.!$A$1:$T$878,8,FALSE)</f>
        <v xml:space="preserve">Presidente: Jorge Alfaro Colmans
Vicepresidenta: María Eugenia Cavada
Secretaria: Ximena Cáceres Maturana
Directora: Nélida Carmona Rojas
Directora: Alicia Gutiérrez Tapia
Director: Iván Farah Maffei
Directora Ejecutiva: Carla Brown Prato
</v>
      </c>
      <c r="I539" s="124" t="str">
        <f>VLOOKUP(A539,BASE.!$A$1:$T$878,9,FALSE)</f>
        <v>no aparece</v>
      </c>
      <c r="J539" s="124" t="str">
        <f>VLOOKUP(A539,BASE.!$A$1:$T$878,10,FALSE)</f>
        <v>19 de diciembre de 2018 al 19 de diciembre de 2019</v>
      </c>
      <c r="K539" s="124" t="str">
        <f>VLOOKUP(A539,BASE.!$A$1:$T$878,11,FALSE)</f>
        <v xml:space="preserve">Presidente: Jorge Alfaro Colmans
Directora Ejecutiva: Carla Brown Prato
</v>
      </c>
      <c r="L539" s="124" t="str">
        <f>VLOOKUP(A539,BASE.!$A$1:$T$878,12,FALSE)</f>
        <v xml:space="preserve">Calle O’Higgins Nº 555, piso 3, comuna de Copiapó, Región de Atacama
</v>
      </c>
      <c r="M539" s="124" t="str">
        <f>VLOOKUP(A539,BASE.!$A$1:$T$878,13,FALSE)</f>
        <v>III</v>
      </c>
      <c r="N539" s="124" t="str">
        <f>VLOOKUP(A539,BASE.!$A$1:$T$878,14,FALSE)</f>
        <v>Copiapó</v>
      </c>
      <c r="O539" s="124" t="str">
        <f>VLOOKUP(A539,BASE.!$A$1:$T$878,15,FALSE)</f>
        <v xml:space="preserve">Fono fijo: 52-2247556
Fono celular: 9-68328551
</v>
      </c>
      <c r="P539" s="124" t="str">
        <f>VLOOKUP(A539,BASE.!$A$1:$T$878,16,FALSE)</f>
        <v>svallejos@fundiep.cl</v>
      </c>
      <c r="Q539" s="185">
        <f>VLOOKUP(A539,BASE.!$A$1:$T$878,17,FALSE)</f>
        <v>0</v>
      </c>
      <c r="R539" s="124">
        <f>VLOOKUP(A539,BASE.!$A$1:$T$878,18,FALSE)</f>
        <v>93401</v>
      </c>
      <c r="S539" s="124" t="str">
        <f>VLOOKUP(A539,BASE.!$A$1:$T$878,19,FALSE)</f>
        <v>Se acompaña certificado financiero correspondiente al 2019 aprobado por el Subdepartamento de Supervisión Financiera</v>
      </c>
      <c r="T539" s="182">
        <f>VLOOKUP(A539,BASE.!$A$1:$T$878,20,FALSE)</f>
        <v>37970</v>
      </c>
      <c r="U539" s="124">
        <v>6983</v>
      </c>
      <c r="V539" s="181">
        <v>6986855</v>
      </c>
      <c r="W539" s="181">
        <v>14504357</v>
      </c>
      <c r="X539" s="183">
        <v>44255</v>
      </c>
      <c r="Y539" s="166" t="s">
        <v>7879</v>
      </c>
      <c r="Z539" s="166" t="s">
        <v>7880</v>
      </c>
      <c r="AA539" s="124" t="s">
        <v>8052</v>
      </c>
    </row>
    <row r="540" spans="1:27" x14ac:dyDescent="0.2">
      <c r="A540" s="124">
        <v>6984</v>
      </c>
      <c r="B540" s="124" t="s">
        <v>8348</v>
      </c>
      <c r="C540" s="185">
        <v>692202007</v>
      </c>
      <c r="D540" s="124" t="str">
        <f>VLOOKUP(A540,BASE.!$A$1:$T$878,4,FALSE)</f>
        <v>Municipalidad</v>
      </c>
      <c r="E540" s="124" t="str">
        <f>VLOOKUP(A540,BASE.!$A$1:$T$878,5,FALSE)</f>
        <v>Constitución Política de la República, artículo 107</v>
      </c>
      <c r="F540" s="124" t="str">
        <f>VLOOKUP(A540,BASE.!$A$1:$T$878,6,FALSE)</f>
        <v>Indefinida</v>
      </c>
      <c r="G540" s="124" t="str">
        <f>VLOOKUP(A540,BASE.!$A$1:$T$878,7,FALSE)</f>
        <v>Según ley Orgánica N° 18.695, artículos 1° al 4°</v>
      </c>
      <c r="H540" s="124" t="str">
        <f>VLOOKUP(A540,BASE.!$A$1:$T$878,8,FALSE)</f>
        <v>no tiene</v>
      </c>
      <c r="I540" s="124">
        <f>VLOOKUP(A540,BASE.!$A$1:$T$878,9,FALSE)</f>
        <v>0</v>
      </c>
      <c r="J540" s="124">
        <f>VLOOKUP(A540,BASE.!$A$1:$T$878,10,FALSE)</f>
        <v>0</v>
      </c>
      <c r="K540" s="124" t="str">
        <f>VLOOKUP(A540,BASE.!$A$1:$T$878,11,FALSE)</f>
        <v xml:space="preserve">Álvaro Gonzalo Berger Schmidt,
</v>
      </c>
      <c r="L540" s="124" t="str">
        <f>VLOOKUP(A540,BASE.!$A$1:$T$878,12,FALSE)</f>
        <v xml:space="preserve">San Francisco N° 413, comuna de Puerto Varas, Décima Región
</v>
      </c>
      <c r="M540" s="124" t="str">
        <f>VLOOKUP(A540,BASE.!$A$1:$T$878,13,FALSE)</f>
        <v>X</v>
      </c>
      <c r="N540" s="124" t="str">
        <f>VLOOKUP(A540,BASE.!$A$1:$T$878,14,FALSE)</f>
        <v>Puerto Varas</v>
      </c>
      <c r="O540" s="124" t="str">
        <f>VLOOKUP(A540,BASE.!$A$1:$T$878,15,FALSE)</f>
        <v>Fonos: (56-65) 2361100 – 2361336 - 2361218</v>
      </c>
      <c r="P540" s="124" t="str">
        <f>VLOOKUP(A540,BASE.!$A$1:$T$878,16,FALSE)</f>
        <v>Página web: www.ptovaras.cl</v>
      </c>
      <c r="Q540" s="185">
        <f>VLOOKUP(A540,BASE.!$A$1:$T$878,17,FALSE)</f>
        <v>0</v>
      </c>
      <c r="R540" s="124">
        <f>VLOOKUP(A540,BASE.!$A$1:$T$878,18,FALSE)</f>
        <v>91001</v>
      </c>
      <c r="S540" s="124" t="str">
        <f>VLOOKUP(A540,BASE.!$A$1:$T$878,19,FALSE)</f>
        <v>No se acompañan. Aplica Informe Jurídico Nº 09, de fecha 14 de marzo de 2011 del Departamento Jurídico y Dictamen Nº 070791, de 2009, de la Contraloría General de la República.</v>
      </c>
      <c r="T540" s="182">
        <f>VLOOKUP(A540,BASE.!$A$1:$T$878,20,FALSE)</f>
        <v>37970</v>
      </c>
      <c r="U540" s="124">
        <v>6984</v>
      </c>
      <c r="V540" s="181">
        <v>5709371</v>
      </c>
      <c r="W540" s="181">
        <v>11418742</v>
      </c>
      <c r="X540" s="183">
        <v>44255</v>
      </c>
      <c r="Y540" s="166" t="s">
        <v>7879</v>
      </c>
      <c r="Z540" s="166" t="s">
        <v>7880</v>
      </c>
      <c r="AA540" s="124" t="s">
        <v>8053</v>
      </c>
    </row>
    <row r="541" spans="1:27" x14ac:dyDescent="0.2">
      <c r="A541" s="124">
        <v>6997</v>
      </c>
      <c r="B541" s="124" t="s">
        <v>8349</v>
      </c>
      <c r="C541" s="185">
        <v>690724006</v>
      </c>
      <c r="D541" s="124" t="str">
        <f>VLOOKUP(A541,BASE.!$A$1:$T$878,4,FALSE)</f>
        <v>Municipalidad</v>
      </c>
      <c r="E541" s="124" t="str">
        <f>VLOOKUP(A541,BASE.!$A$1:$T$878,5,FALSE)</f>
        <v>Constitución Política de la República, art. 107.</v>
      </c>
      <c r="F541" s="124" t="str">
        <f>VLOOKUP(A541,BASE.!$A$1:$T$878,6,FALSE)</f>
        <v>Indefinida.</v>
      </c>
      <c r="G541" s="124" t="str">
        <f>VLOOKUP(A541,BASE.!$A$1:$T$878,7,FALSE)</f>
        <v>Según Ley Orgánica Nº 18.695, arts. 1º al 4º.</v>
      </c>
      <c r="H541" s="124" t="str">
        <f>VLOOKUP(A541,BASE.!$A$1:$T$878,8,FALSE)</f>
        <v>no tiene</v>
      </c>
      <c r="I541" s="124">
        <f>VLOOKUP(A541,BASE.!$A$1:$T$878,9,FALSE)</f>
        <v>0</v>
      </c>
      <c r="J541" s="124">
        <f>VLOOKUP(A541,BASE.!$A$1:$T$878,10,FALSE)</f>
        <v>0</v>
      </c>
      <c r="K541" s="124" t="str">
        <f>VLOOKUP(A541,BASE.!$A$1:$T$878,11,FALSE)</f>
        <v xml:space="preserve">Luis Felipe Delpin Aguilar 
</v>
      </c>
      <c r="L541" s="124" t="str">
        <f>VLOOKUP(A541,BASE.!$A$1:$T$878,12,FALSE)</f>
        <v xml:space="preserve">Avenida Américo Vespucio 002, paradero 25, comuna de La Granja, Región Metropolitana.
</v>
      </c>
      <c r="M541" s="124" t="str">
        <f>VLOOKUP(A541,BASE.!$A$1:$T$878,13,FALSE)</f>
        <v>XIII</v>
      </c>
      <c r="N541" s="124" t="str">
        <f>VLOOKUP(A541,BASE.!$A$1:$T$878,14,FALSE)</f>
        <v>La Granja</v>
      </c>
      <c r="O541" s="124" t="str">
        <f>VLOOKUP(A541,BASE.!$A$1:$T$878,15,FALSE)</f>
        <v>Fono 5503700</v>
      </c>
      <c r="P541" s="124">
        <f>VLOOKUP(A541,BASE.!$A$1:$T$878,16,FALSE)</f>
        <v>0</v>
      </c>
      <c r="Q541" s="185">
        <f>VLOOKUP(A541,BASE.!$A$1:$T$878,17,FALSE)</f>
        <v>0</v>
      </c>
      <c r="R541" s="124">
        <f>VLOOKUP(A541,BASE.!$A$1:$T$878,18,FALSE)</f>
        <v>91001</v>
      </c>
      <c r="S541" s="124" t="str">
        <f>VLOOKUP(A541,BASE.!$A$1:$T$878,19,FALSE)</f>
        <v xml:space="preserve">No se acompañan. Aplica Informe Jurídico Nº 09, de  fecha 14 de marzo de 2011 del Departamento Jurídico y Dictamen Nº 070791, de 2009, de la Contraloría General de la República.  
</v>
      </c>
      <c r="T541" s="182">
        <f>VLOOKUP(A541,BASE.!$A$1:$T$878,20,FALSE)</f>
        <v>37970</v>
      </c>
      <c r="U541" s="124">
        <v>6997</v>
      </c>
      <c r="V541" s="181">
        <v>24205443</v>
      </c>
      <c r="W541" s="181">
        <v>46583622</v>
      </c>
      <c r="X541" s="183">
        <v>44255</v>
      </c>
      <c r="Y541" s="166" t="s">
        <v>7879</v>
      </c>
      <c r="Z541" s="166" t="s">
        <v>7880</v>
      </c>
      <c r="AA541" s="124" t="s">
        <v>7977</v>
      </c>
    </row>
    <row r="542" spans="1:27" x14ac:dyDescent="0.2">
      <c r="A542" s="124">
        <v>6998</v>
      </c>
      <c r="B542" s="124" t="s">
        <v>8350</v>
      </c>
      <c r="C542" s="185">
        <v>692543009</v>
      </c>
      <c r="D542" s="124" t="str">
        <f>VLOOKUP(A542,BASE.!$A$1:$T$878,4,FALSE)</f>
        <v>Municipalidad</v>
      </c>
      <c r="E542" s="124" t="str">
        <f>VLOOKUP(A542,BASE.!$A$1:$T$878,5,FALSE)</f>
        <v>Constitución Política de la República, art. 107.</v>
      </c>
      <c r="F542" s="124" t="str">
        <f>VLOOKUP(A542,BASE.!$A$1:$T$878,6,FALSE)</f>
        <v>Indefinida.</v>
      </c>
      <c r="G542" s="124" t="str">
        <f>VLOOKUP(A542,BASE.!$A$1:$T$878,7,FALSE)</f>
        <v>Según Ley Orgánica Nº 18.695, arts. 1º al 4º.</v>
      </c>
      <c r="H542" s="124" t="str">
        <f>VLOOKUP(A542,BASE.!$A$1:$T$878,8,FALSE)</f>
        <v>no tiene</v>
      </c>
      <c r="I542" s="124">
        <f>VLOOKUP(A542,BASE.!$A$1:$T$878,9,FALSE)</f>
        <v>0</v>
      </c>
      <c r="J542" s="124">
        <f>VLOOKUP(A542,BASE.!$A$1:$T$878,10,FALSE)</f>
        <v>0</v>
      </c>
      <c r="K542" s="124" t="str">
        <f>VLOOKUP(A542,BASE.!$A$1:$T$878,11,FALSE)</f>
        <v xml:space="preserve">Rodrigo Javier Delgado Mocarquer </v>
      </c>
      <c r="L542" s="124" t="str">
        <f>VLOOKUP(A542,BASE.!$A$1:$T$878,12,FALSE)</f>
        <v>Av. Libertador Bernardo O¨Higgins Nº3920, Estación Central, Región Metropolitana.</v>
      </c>
      <c r="M542" s="124" t="str">
        <f>VLOOKUP(A542,BASE.!$A$1:$T$878,13,FALSE)</f>
        <v>XIII</v>
      </c>
      <c r="N542" s="124" t="str">
        <f>VLOOKUP(A542,BASE.!$A$1:$T$878,14,FALSE)</f>
        <v>Estación Central</v>
      </c>
      <c r="O542" s="124">
        <f>VLOOKUP(A542,BASE.!$A$1:$T$878,15,FALSE)</f>
        <v>0</v>
      </c>
      <c r="P542" s="124">
        <f>VLOOKUP(A542,BASE.!$A$1:$T$878,16,FALSE)</f>
        <v>0</v>
      </c>
      <c r="Q542" s="185">
        <f>VLOOKUP(A542,BASE.!$A$1:$T$878,17,FALSE)</f>
        <v>0</v>
      </c>
      <c r="R542" s="124">
        <f>VLOOKUP(A542,BASE.!$A$1:$T$878,18,FALSE)</f>
        <v>91001</v>
      </c>
      <c r="S542" s="124" t="str">
        <f>VLOOKUP(A542,BASE.!$A$1:$T$878,19,FALSE)</f>
        <v xml:space="preserve">No se acompañan. Aplica Informe Jurídico Nº 09, de  fecha 14 de marzo de 2011 del Departamento Jurídico y Dictamen Nº 070791, de 2009, de la Contraloría General de la República.  
</v>
      </c>
      <c r="T542" s="182">
        <f>VLOOKUP(A542,BASE.!$A$1:$T$878,20,FALSE)</f>
        <v>37970</v>
      </c>
      <c r="U542" s="124">
        <v>6998</v>
      </c>
      <c r="V542" s="181">
        <v>9014796</v>
      </c>
      <c r="W542" s="181">
        <v>9276246</v>
      </c>
      <c r="X542" s="183">
        <v>44255</v>
      </c>
      <c r="Y542" s="166" t="s">
        <v>7879</v>
      </c>
      <c r="Z542" s="166" t="s">
        <v>7880</v>
      </c>
      <c r="AA542" s="124" t="s">
        <v>7966</v>
      </c>
    </row>
    <row r="543" spans="1:27" x14ac:dyDescent="0.2">
      <c r="A543" s="124">
        <v>6999</v>
      </c>
      <c r="B543" s="124" t="s">
        <v>8351</v>
      </c>
      <c r="C543" s="185">
        <v>741504006</v>
      </c>
      <c r="D543" s="124" t="str">
        <f>VLOOKUP(A543,BASE.!$A$1:$T$878,4,FALSE)</f>
        <v>Corporación de Derecho Privado.</v>
      </c>
      <c r="E543" s="124" t="str">
        <f>VLOOKUP(A543,BASE.!$A$1:$T$878,5,FALSE)</f>
        <v>Otorgado por Decreto Supremo Nº 241, de fecha 31 de marzo de 1997, del Ministerio de Justicia.</v>
      </c>
      <c r="F543" s="124" t="str">
        <f>VLOOKUP(A543,BASE.!$A$1:$T$878,6,FALSE)</f>
        <v>Certificado de Vigencia  de personas jurídicas sin fines de lucro folio Nº 500325129654, del 17 de junio de 2020, emitido por SRCeI.</v>
      </c>
      <c r="G543" s="124" t="str">
        <f>VLOOKUP(A543,BASE.!$A$1:$T$878,7,FALSE)</f>
        <v>93401: Institución de Asistencia Social</v>
      </c>
      <c r="H543" s="124" t="str">
        <f>VLOOKUP(A543,BASE.!$A$1:$T$878,8,FALSE)</f>
        <v xml:space="preserve">Presidenta: Magdalena Toro Montecino x
Vice presidente: Pablo Ríos Toro          
Secretaria: Marcela Yañez Ruiz            
Tesorera: Carla Ríos Toro                    
Directoras:
Ximena  Ferrada Blank                        
Berta Blank Oyaneder                         
</v>
      </c>
      <c r="I543" s="124" t="str">
        <f>VLOOKUP(A543,BASE.!$A$1:$T$878,9,FALSE)</f>
        <v xml:space="preserve">Durarán dos años en sus cargos.
</v>
      </c>
      <c r="J543" s="124" t="str">
        <f>VLOOKUP(A543,BASE.!$A$1:$T$878,10,FALSE)</f>
        <v>De 23 de mayo de 2020 al 23 de mayo de 2022.</v>
      </c>
      <c r="K543" s="124" t="str">
        <f>VLOOKUP(A543,BASE.!$A$1:$T$878,11,FALSE)</f>
        <v xml:space="preserve">Presidenta:  Magdalena Toro Montecino 
Representante de la Presidenta y el Directorio: María Alejandra Paulina Ríos Toro, (Coordinadora Institucional)
En la región de Los Lagos: Carlos Eduardo Vargas Rodríguez, 
</v>
      </c>
      <c r="L543" s="124" t="str">
        <f>VLOOKUP(A543,BASE.!$A$1:$T$878,12,FALSE)</f>
        <v xml:space="preserve">Puren Nº 541, comuna de Angol, IX Región de La Araucanía.
</v>
      </c>
      <c r="M543" s="124" t="str">
        <f>VLOOKUP(A543,BASE.!$A$1:$T$878,13,FALSE)</f>
        <v>IX</v>
      </c>
      <c r="N543" s="124" t="str">
        <f>VLOOKUP(A543,BASE.!$A$1:$T$878,14,FALSE)</f>
        <v xml:space="preserve"> Angol</v>
      </c>
      <c r="O543" s="124">
        <f>VLOOKUP(A543,BASE.!$A$1:$T$878,15,FALSE)</f>
        <v>0</v>
      </c>
      <c r="P543" s="124" t="str">
        <f>VLOOKUP(A543,BASE.!$A$1:$T$878,16,FALSE)</f>
        <v xml:space="preserve"> ongproyecta@yahoo.es</v>
      </c>
      <c r="Q543" s="185">
        <f>VLOOKUP(A543,BASE.!$A$1:$T$878,17,FALSE)</f>
        <v>0</v>
      </c>
      <c r="R543" s="124" t="str">
        <f>VLOOKUP(A543,BASE.!$A$1:$T$878,18,FALSE)</f>
        <v>93401: Institución de Asistencia Social</v>
      </c>
      <c r="S543" s="124" t="str">
        <f>VLOOKUP(A543,BASE.!$A$1:$T$878,19,FALSE)</f>
        <v>Recepción de antecedentes financieros del año 2019, aprobados por elSubdepartamento de Supervisión Financiera Nacional.</v>
      </c>
      <c r="T543" s="182">
        <f>VLOOKUP(A543,BASE.!$A$1:$T$878,20,FALSE)</f>
        <v>37970</v>
      </c>
      <c r="U543" s="124">
        <v>6999</v>
      </c>
      <c r="V543" s="181">
        <v>10724659</v>
      </c>
      <c r="W543" s="181">
        <v>25222809</v>
      </c>
      <c r="X543" s="183">
        <v>44255</v>
      </c>
      <c r="Y543" s="166" t="s">
        <v>7879</v>
      </c>
      <c r="Z543" s="166" t="s">
        <v>7880</v>
      </c>
      <c r="AA543" s="124" t="s">
        <v>7907</v>
      </c>
    </row>
    <row r="544" spans="1:27" x14ac:dyDescent="0.2">
      <c r="A544" s="124">
        <v>6999</v>
      </c>
      <c r="B544" s="124" t="s">
        <v>8351</v>
      </c>
      <c r="C544" s="185">
        <v>741504006</v>
      </c>
      <c r="D544" s="124" t="str">
        <f>VLOOKUP(A544,BASE.!$A$1:$T$878,4,FALSE)</f>
        <v>Corporación de Derecho Privado.</v>
      </c>
      <c r="E544" s="124" t="str">
        <f>VLOOKUP(A544,BASE.!$A$1:$T$878,5,FALSE)</f>
        <v>Otorgado por Decreto Supremo Nº 241, de fecha 31 de marzo de 1997, del Ministerio de Justicia.</v>
      </c>
      <c r="F544" s="124" t="str">
        <f>VLOOKUP(A544,BASE.!$A$1:$T$878,6,FALSE)</f>
        <v>Certificado de Vigencia  de personas jurídicas sin fines de lucro folio Nº 500325129654, del 17 de junio de 2020, emitido por SRCeI.</v>
      </c>
      <c r="G544" s="124" t="str">
        <f>VLOOKUP(A544,BASE.!$A$1:$T$878,7,FALSE)</f>
        <v>93401: Institución de Asistencia Social</v>
      </c>
      <c r="H544" s="124" t="str">
        <f>VLOOKUP(A544,BASE.!$A$1:$T$878,8,FALSE)</f>
        <v xml:space="preserve">Presidenta: Magdalena Toro Montecino x
Vice presidente: Pablo Ríos Toro          
Secretaria: Marcela Yañez Ruiz            
Tesorera: Carla Ríos Toro                    
Directoras:
Ximena  Ferrada Blank                        
Berta Blank Oyaneder                         
</v>
      </c>
      <c r="I544" s="124" t="str">
        <f>VLOOKUP(A544,BASE.!$A$1:$T$878,9,FALSE)</f>
        <v xml:space="preserve">Durarán dos años en sus cargos.
</v>
      </c>
      <c r="J544" s="124" t="str">
        <f>VLOOKUP(A544,BASE.!$A$1:$T$878,10,FALSE)</f>
        <v>De 23 de mayo de 2020 al 23 de mayo de 2022.</v>
      </c>
      <c r="K544" s="124" t="str">
        <f>VLOOKUP(A544,BASE.!$A$1:$T$878,11,FALSE)</f>
        <v xml:space="preserve">Presidenta:  Magdalena Toro Montecino 
Representante de la Presidenta y el Directorio: María Alejandra Paulina Ríos Toro, (Coordinadora Institucional)
En la región de Los Lagos: Carlos Eduardo Vargas Rodríguez, 
</v>
      </c>
      <c r="L544" s="124" t="str">
        <f>VLOOKUP(A544,BASE.!$A$1:$T$878,12,FALSE)</f>
        <v xml:space="preserve">Puren Nº 541, comuna de Angol, IX Región de La Araucanía.
</v>
      </c>
      <c r="M544" s="124" t="str">
        <f>VLOOKUP(A544,BASE.!$A$1:$T$878,13,FALSE)</f>
        <v>IX</v>
      </c>
      <c r="N544" s="124" t="str">
        <f>VLOOKUP(A544,BASE.!$A$1:$T$878,14,FALSE)</f>
        <v xml:space="preserve"> Angol</v>
      </c>
      <c r="O544" s="124">
        <f>VLOOKUP(A544,BASE.!$A$1:$T$878,15,FALSE)</f>
        <v>0</v>
      </c>
      <c r="P544" s="124" t="str">
        <f>VLOOKUP(A544,BASE.!$A$1:$T$878,16,FALSE)</f>
        <v xml:space="preserve"> ongproyecta@yahoo.es</v>
      </c>
      <c r="Q544" s="185">
        <f>VLOOKUP(A544,BASE.!$A$1:$T$878,17,FALSE)</f>
        <v>0</v>
      </c>
      <c r="R544" s="124" t="str">
        <f>VLOOKUP(A544,BASE.!$A$1:$T$878,18,FALSE)</f>
        <v>93401: Institución de Asistencia Social</v>
      </c>
      <c r="S544" s="124" t="str">
        <f>VLOOKUP(A544,BASE.!$A$1:$T$878,19,FALSE)</f>
        <v>Recepción de antecedentes financieros del año 2019, aprobados por elSubdepartamento de Supervisión Financiera Nacional.</v>
      </c>
      <c r="T544" s="182">
        <f>VLOOKUP(A544,BASE.!$A$1:$T$878,20,FALSE)</f>
        <v>37970</v>
      </c>
      <c r="U544" s="124">
        <v>6999</v>
      </c>
      <c r="V544" s="181">
        <v>4659266</v>
      </c>
      <c r="W544" s="181">
        <v>9093450</v>
      </c>
      <c r="X544" s="183">
        <v>44255</v>
      </c>
      <c r="Y544" s="166" t="s">
        <v>7879</v>
      </c>
      <c r="Z544" s="166" t="s">
        <v>7880</v>
      </c>
      <c r="AA544" s="124" t="s">
        <v>7908</v>
      </c>
    </row>
    <row r="545" spans="1:27" x14ac:dyDescent="0.2">
      <c r="A545" s="124">
        <v>6999</v>
      </c>
      <c r="B545" s="124" t="s">
        <v>8351</v>
      </c>
      <c r="C545" s="185">
        <v>741504006</v>
      </c>
      <c r="D545" s="124" t="str">
        <f>VLOOKUP(A545,BASE.!$A$1:$T$878,4,FALSE)</f>
        <v>Corporación de Derecho Privado.</v>
      </c>
      <c r="E545" s="124" t="str">
        <f>VLOOKUP(A545,BASE.!$A$1:$T$878,5,FALSE)</f>
        <v>Otorgado por Decreto Supremo Nº 241, de fecha 31 de marzo de 1997, del Ministerio de Justicia.</v>
      </c>
      <c r="F545" s="124" t="str">
        <f>VLOOKUP(A545,BASE.!$A$1:$T$878,6,FALSE)</f>
        <v>Certificado de Vigencia  de personas jurídicas sin fines de lucro folio Nº 500325129654, del 17 de junio de 2020, emitido por SRCeI.</v>
      </c>
      <c r="G545" s="124" t="str">
        <f>VLOOKUP(A545,BASE.!$A$1:$T$878,7,FALSE)</f>
        <v>93401: Institución de Asistencia Social</v>
      </c>
      <c r="H545" s="124" t="str">
        <f>VLOOKUP(A545,BASE.!$A$1:$T$878,8,FALSE)</f>
        <v xml:space="preserve">Presidenta: Magdalena Toro Montecino x
Vice presidente: Pablo Ríos Toro          
Secretaria: Marcela Yañez Ruiz            
Tesorera: Carla Ríos Toro                    
Directoras:
Ximena  Ferrada Blank                        
Berta Blank Oyaneder                         
</v>
      </c>
      <c r="I545" s="124" t="str">
        <f>VLOOKUP(A545,BASE.!$A$1:$T$878,9,FALSE)</f>
        <v xml:space="preserve">Durarán dos años en sus cargos.
</v>
      </c>
      <c r="J545" s="124" t="str">
        <f>VLOOKUP(A545,BASE.!$A$1:$T$878,10,FALSE)</f>
        <v>De 23 de mayo de 2020 al 23 de mayo de 2022.</v>
      </c>
      <c r="K545" s="124" t="str">
        <f>VLOOKUP(A545,BASE.!$A$1:$T$878,11,FALSE)</f>
        <v xml:space="preserve">Presidenta:  Magdalena Toro Montecino 
Representante de la Presidenta y el Directorio: María Alejandra Paulina Ríos Toro, (Coordinadora Institucional)
En la región de Los Lagos: Carlos Eduardo Vargas Rodríguez, 
</v>
      </c>
      <c r="L545" s="124" t="str">
        <f>VLOOKUP(A545,BASE.!$A$1:$T$878,12,FALSE)</f>
        <v xml:space="preserve">Puren Nº 541, comuna de Angol, IX Región de La Araucanía.
</v>
      </c>
      <c r="M545" s="124" t="str">
        <f>VLOOKUP(A545,BASE.!$A$1:$T$878,13,FALSE)</f>
        <v>IX</v>
      </c>
      <c r="N545" s="124" t="str">
        <f>VLOOKUP(A545,BASE.!$A$1:$T$878,14,FALSE)</f>
        <v xml:space="preserve"> Angol</v>
      </c>
      <c r="O545" s="124">
        <f>VLOOKUP(A545,BASE.!$A$1:$T$878,15,FALSE)</f>
        <v>0</v>
      </c>
      <c r="P545" s="124" t="str">
        <f>VLOOKUP(A545,BASE.!$A$1:$T$878,16,FALSE)</f>
        <v xml:space="preserve"> ongproyecta@yahoo.es</v>
      </c>
      <c r="Q545" s="185">
        <f>VLOOKUP(A545,BASE.!$A$1:$T$878,17,FALSE)</f>
        <v>0</v>
      </c>
      <c r="R545" s="124" t="str">
        <f>VLOOKUP(A545,BASE.!$A$1:$T$878,18,FALSE)</f>
        <v>93401: Institución de Asistencia Social</v>
      </c>
      <c r="S545" s="124" t="str">
        <f>VLOOKUP(A545,BASE.!$A$1:$T$878,19,FALSE)</f>
        <v>Recepción de antecedentes financieros del año 2019, aprobados por elSubdepartamento de Supervisión Financiera Nacional.</v>
      </c>
      <c r="T545" s="182">
        <f>VLOOKUP(A545,BASE.!$A$1:$T$878,20,FALSE)</f>
        <v>37970</v>
      </c>
      <c r="U545" s="124">
        <v>6999</v>
      </c>
      <c r="V545" s="181">
        <v>12676572</v>
      </c>
      <c r="W545" s="181">
        <v>21808606</v>
      </c>
      <c r="X545" s="183">
        <v>44255</v>
      </c>
      <c r="Y545" s="166" t="s">
        <v>7879</v>
      </c>
      <c r="Z545" s="166" t="s">
        <v>7880</v>
      </c>
      <c r="AA545" s="124" t="s">
        <v>7923</v>
      </c>
    </row>
    <row r="546" spans="1:27" x14ac:dyDescent="0.2">
      <c r="A546" s="124">
        <v>6999</v>
      </c>
      <c r="B546" s="124" t="s">
        <v>8351</v>
      </c>
      <c r="C546" s="185">
        <v>741504006</v>
      </c>
      <c r="D546" s="124" t="str">
        <f>VLOOKUP(A546,BASE.!$A$1:$T$878,4,FALSE)</f>
        <v>Corporación de Derecho Privado.</v>
      </c>
      <c r="E546" s="124" t="str">
        <f>VLOOKUP(A546,BASE.!$A$1:$T$878,5,FALSE)</f>
        <v>Otorgado por Decreto Supremo Nº 241, de fecha 31 de marzo de 1997, del Ministerio de Justicia.</v>
      </c>
      <c r="F546" s="124" t="str">
        <f>VLOOKUP(A546,BASE.!$A$1:$T$878,6,FALSE)</f>
        <v>Certificado de Vigencia  de personas jurídicas sin fines de lucro folio Nº 500325129654, del 17 de junio de 2020, emitido por SRCeI.</v>
      </c>
      <c r="G546" s="124" t="str">
        <f>VLOOKUP(A546,BASE.!$A$1:$T$878,7,FALSE)</f>
        <v>93401: Institución de Asistencia Social</v>
      </c>
      <c r="H546" s="124" t="str">
        <f>VLOOKUP(A546,BASE.!$A$1:$T$878,8,FALSE)</f>
        <v xml:space="preserve">Presidenta: Magdalena Toro Montecino x
Vice presidente: Pablo Ríos Toro          
Secretaria: Marcela Yañez Ruiz            
Tesorera: Carla Ríos Toro                    
Directoras:
Ximena  Ferrada Blank                        
Berta Blank Oyaneder                         
</v>
      </c>
      <c r="I546" s="124" t="str">
        <f>VLOOKUP(A546,BASE.!$A$1:$T$878,9,FALSE)</f>
        <v xml:space="preserve">Durarán dos años en sus cargos.
</v>
      </c>
      <c r="J546" s="124" t="str">
        <f>VLOOKUP(A546,BASE.!$A$1:$T$878,10,FALSE)</f>
        <v>De 23 de mayo de 2020 al 23 de mayo de 2022.</v>
      </c>
      <c r="K546" s="124" t="str">
        <f>VLOOKUP(A546,BASE.!$A$1:$T$878,11,FALSE)</f>
        <v xml:space="preserve">Presidenta:  Magdalena Toro Montecino 
Representante de la Presidenta y el Directorio: María Alejandra Paulina Ríos Toro, (Coordinadora Institucional)
En la región de Los Lagos: Carlos Eduardo Vargas Rodríguez, 
</v>
      </c>
      <c r="L546" s="124" t="str">
        <f>VLOOKUP(A546,BASE.!$A$1:$T$878,12,FALSE)</f>
        <v xml:space="preserve">Puren Nº 541, comuna de Angol, IX Región de La Araucanía.
</v>
      </c>
      <c r="M546" s="124" t="str">
        <f>VLOOKUP(A546,BASE.!$A$1:$T$878,13,FALSE)</f>
        <v>IX</v>
      </c>
      <c r="N546" s="124" t="str">
        <f>VLOOKUP(A546,BASE.!$A$1:$T$878,14,FALSE)</f>
        <v xml:space="preserve"> Angol</v>
      </c>
      <c r="O546" s="124">
        <f>VLOOKUP(A546,BASE.!$A$1:$T$878,15,FALSE)</f>
        <v>0</v>
      </c>
      <c r="P546" s="124" t="str">
        <f>VLOOKUP(A546,BASE.!$A$1:$T$878,16,FALSE)</f>
        <v xml:space="preserve"> ongproyecta@yahoo.es</v>
      </c>
      <c r="Q546" s="185">
        <f>VLOOKUP(A546,BASE.!$A$1:$T$878,17,FALSE)</f>
        <v>0</v>
      </c>
      <c r="R546" s="124" t="str">
        <f>VLOOKUP(A546,BASE.!$A$1:$T$878,18,FALSE)</f>
        <v>93401: Institución de Asistencia Social</v>
      </c>
      <c r="S546" s="124" t="str">
        <f>VLOOKUP(A546,BASE.!$A$1:$T$878,19,FALSE)</f>
        <v>Recepción de antecedentes financieros del año 2019, aprobados por elSubdepartamento de Supervisión Financiera Nacional.</v>
      </c>
      <c r="T546" s="182">
        <f>VLOOKUP(A546,BASE.!$A$1:$T$878,20,FALSE)</f>
        <v>37970</v>
      </c>
      <c r="U546" s="124">
        <v>6999</v>
      </c>
      <c r="V546" s="181">
        <v>9707328</v>
      </c>
      <c r="W546" s="181">
        <v>9707328</v>
      </c>
      <c r="X546" s="183">
        <v>44255</v>
      </c>
      <c r="Y546" s="166" t="s">
        <v>7879</v>
      </c>
      <c r="Z546" s="166" t="s">
        <v>7880</v>
      </c>
      <c r="AA546" s="124" t="s">
        <v>7928</v>
      </c>
    </row>
    <row r="547" spans="1:27" x14ac:dyDescent="0.2">
      <c r="A547" s="124">
        <v>6999</v>
      </c>
      <c r="B547" s="124" t="s">
        <v>8351</v>
      </c>
      <c r="C547" s="185">
        <v>741504006</v>
      </c>
      <c r="D547" s="124" t="str">
        <f>VLOOKUP(A547,BASE.!$A$1:$T$878,4,FALSE)</f>
        <v>Corporación de Derecho Privado.</v>
      </c>
      <c r="E547" s="124" t="str">
        <f>VLOOKUP(A547,BASE.!$A$1:$T$878,5,FALSE)</f>
        <v>Otorgado por Decreto Supremo Nº 241, de fecha 31 de marzo de 1997, del Ministerio de Justicia.</v>
      </c>
      <c r="F547" s="124" t="str">
        <f>VLOOKUP(A547,BASE.!$A$1:$T$878,6,FALSE)</f>
        <v>Certificado de Vigencia  de personas jurídicas sin fines de lucro folio Nº 500325129654, del 17 de junio de 2020, emitido por SRCeI.</v>
      </c>
      <c r="G547" s="124" t="str">
        <f>VLOOKUP(A547,BASE.!$A$1:$T$878,7,FALSE)</f>
        <v>93401: Institución de Asistencia Social</v>
      </c>
      <c r="H547" s="124" t="str">
        <f>VLOOKUP(A547,BASE.!$A$1:$T$878,8,FALSE)</f>
        <v xml:space="preserve">Presidenta: Magdalena Toro Montecino x
Vice presidente: Pablo Ríos Toro          
Secretaria: Marcela Yañez Ruiz            
Tesorera: Carla Ríos Toro                    
Directoras:
Ximena  Ferrada Blank                        
Berta Blank Oyaneder                         
</v>
      </c>
      <c r="I547" s="124" t="str">
        <f>VLOOKUP(A547,BASE.!$A$1:$T$878,9,FALSE)</f>
        <v xml:space="preserve">Durarán dos años en sus cargos.
</v>
      </c>
      <c r="J547" s="124" t="str">
        <f>VLOOKUP(A547,BASE.!$A$1:$T$878,10,FALSE)</f>
        <v>De 23 de mayo de 2020 al 23 de mayo de 2022.</v>
      </c>
      <c r="K547" s="124" t="str">
        <f>VLOOKUP(A547,BASE.!$A$1:$T$878,11,FALSE)</f>
        <v xml:space="preserve">Presidenta:  Magdalena Toro Montecino 
Representante de la Presidenta y el Directorio: María Alejandra Paulina Ríos Toro, (Coordinadora Institucional)
En la región de Los Lagos: Carlos Eduardo Vargas Rodríguez, 
</v>
      </c>
      <c r="L547" s="124" t="str">
        <f>VLOOKUP(A547,BASE.!$A$1:$T$878,12,FALSE)</f>
        <v xml:space="preserve">Puren Nº 541, comuna de Angol, IX Región de La Araucanía.
</v>
      </c>
      <c r="M547" s="124" t="str">
        <f>VLOOKUP(A547,BASE.!$A$1:$T$878,13,FALSE)</f>
        <v>IX</v>
      </c>
      <c r="N547" s="124" t="str">
        <f>VLOOKUP(A547,BASE.!$A$1:$T$878,14,FALSE)</f>
        <v xml:space="preserve"> Angol</v>
      </c>
      <c r="O547" s="124">
        <f>VLOOKUP(A547,BASE.!$A$1:$T$878,15,FALSE)</f>
        <v>0</v>
      </c>
      <c r="P547" s="124" t="str">
        <f>VLOOKUP(A547,BASE.!$A$1:$T$878,16,FALSE)</f>
        <v xml:space="preserve"> ongproyecta@yahoo.es</v>
      </c>
      <c r="Q547" s="185">
        <f>VLOOKUP(A547,BASE.!$A$1:$T$878,17,FALSE)</f>
        <v>0</v>
      </c>
      <c r="R547" s="124" t="str">
        <f>VLOOKUP(A547,BASE.!$A$1:$T$878,18,FALSE)</f>
        <v>93401: Institución de Asistencia Social</v>
      </c>
      <c r="S547" s="124" t="str">
        <f>VLOOKUP(A547,BASE.!$A$1:$T$878,19,FALSE)</f>
        <v>Recepción de antecedentes financieros del año 2019, aprobados por elSubdepartamento de Supervisión Financiera Nacional.</v>
      </c>
      <c r="T547" s="182">
        <f>VLOOKUP(A547,BASE.!$A$1:$T$878,20,FALSE)</f>
        <v>37970</v>
      </c>
      <c r="U547" s="124">
        <v>6999</v>
      </c>
      <c r="V547" s="181">
        <v>0</v>
      </c>
      <c r="W547" s="181">
        <v>4578944</v>
      </c>
      <c r="X547" s="183">
        <v>44255</v>
      </c>
      <c r="Y547" s="166" t="s">
        <v>7879</v>
      </c>
      <c r="Z547" s="166" t="s">
        <v>7880</v>
      </c>
      <c r="AA547" s="124" t="s">
        <v>7899</v>
      </c>
    </row>
    <row r="548" spans="1:27" x14ac:dyDescent="0.2">
      <c r="A548" s="124">
        <v>6999</v>
      </c>
      <c r="B548" s="124" t="s">
        <v>8351</v>
      </c>
      <c r="C548" s="185">
        <v>741504006</v>
      </c>
      <c r="D548" s="124" t="str">
        <f>VLOOKUP(A548,BASE.!$A$1:$T$878,4,FALSE)</f>
        <v>Corporación de Derecho Privado.</v>
      </c>
      <c r="E548" s="124" t="str">
        <f>VLOOKUP(A548,BASE.!$A$1:$T$878,5,FALSE)</f>
        <v>Otorgado por Decreto Supremo Nº 241, de fecha 31 de marzo de 1997, del Ministerio de Justicia.</v>
      </c>
      <c r="F548" s="124" t="str">
        <f>VLOOKUP(A548,BASE.!$A$1:$T$878,6,FALSE)</f>
        <v>Certificado de Vigencia  de personas jurídicas sin fines de lucro folio Nº 500325129654, del 17 de junio de 2020, emitido por SRCeI.</v>
      </c>
      <c r="G548" s="124" t="str">
        <f>VLOOKUP(A548,BASE.!$A$1:$T$878,7,FALSE)</f>
        <v>93401: Institución de Asistencia Social</v>
      </c>
      <c r="H548" s="124" t="str">
        <f>VLOOKUP(A548,BASE.!$A$1:$T$878,8,FALSE)</f>
        <v xml:space="preserve">Presidenta: Magdalena Toro Montecino x
Vice presidente: Pablo Ríos Toro          
Secretaria: Marcela Yañez Ruiz            
Tesorera: Carla Ríos Toro                    
Directoras:
Ximena  Ferrada Blank                        
Berta Blank Oyaneder                         
</v>
      </c>
      <c r="I548" s="124" t="str">
        <f>VLOOKUP(A548,BASE.!$A$1:$T$878,9,FALSE)</f>
        <v xml:space="preserve">Durarán dos años en sus cargos.
</v>
      </c>
      <c r="J548" s="124" t="str">
        <f>VLOOKUP(A548,BASE.!$A$1:$T$878,10,FALSE)</f>
        <v>De 23 de mayo de 2020 al 23 de mayo de 2022.</v>
      </c>
      <c r="K548" s="124" t="str">
        <f>VLOOKUP(A548,BASE.!$A$1:$T$878,11,FALSE)</f>
        <v xml:space="preserve">Presidenta:  Magdalena Toro Montecino 
Representante de la Presidenta y el Directorio: María Alejandra Paulina Ríos Toro, (Coordinadora Institucional)
En la región de Los Lagos: Carlos Eduardo Vargas Rodríguez, 
</v>
      </c>
      <c r="L548" s="124" t="str">
        <f>VLOOKUP(A548,BASE.!$A$1:$T$878,12,FALSE)</f>
        <v xml:space="preserve">Puren Nº 541, comuna de Angol, IX Región de La Araucanía.
</v>
      </c>
      <c r="M548" s="124" t="str">
        <f>VLOOKUP(A548,BASE.!$A$1:$T$878,13,FALSE)</f>
        <v>IX</v>
      </c>
      <c r="N548" s="124" t="str">
        <f>VLOOKUP(A548,BASE.!$A$1:$T$878,14,FALSE)</f>
        <v xml:space="preserve"> Angol</v>
      </c>
      <c r="O548" s="124">
        <f>VLOOKUP(A548,BASE.!$A$1:$T$878,15,FALSE)</f>
        <v>0</v>
      </c>
      <c r="P548" s="124" t="str">
        <f>VLOOKUP(A548,BASE.!$A$1:$T$878,16,FALSE)</f>
        <v xml:space="preserve"> ongproyecta@yahoo.es</v>
      </c>
      <c r="Q548" s="185">
        <f>VLOOKUP(A548,BASE.!$A$1:$T$878,17,FALSE)</f>
        <v>0</v>
      </c>
      <c r="R548" s="124" t="str">
        <f>VLOOKUP(A548,BASE.!$A$1:$T$878,18,FALSE)</f>
        <v>93401: Institución de Asistencia Social</v>
      </c>
      <c r="S548" s="124" t="str">
        <f>VLOOKUP(A548,BASE.!$A$1:$T$878,19,FALSE)</f>
        <v>Recepción de antecedentes financieros del año 2019, aprobados por elSubdepartamento de Supervisión Financiera Nacional.</v>
      </c>
      <c r="T548" s="182">
        <f>VLOOKUP(A548,BASE.!$A$1:$T$878,20,FALSE)</f>
        <v>37970</v>
      </c>
      <c r="U548" s="124">
        <v>6999</v>
      </c>
      <c r="V548" s="181">
        <v>31844679</v>
      </c>
      <c r="W548" s="181">
        <v>42952416</v>
      </c>
      <c r="X548" s="183">
        <v>44255</v>
      </c>
      <c r="Y548" s="166" t="s">
        <v>7879</v>
      </c>
      <c r="Z548" s="166" t="s">
        <v>7880</v>
      </c>
      <c r="AA548" s="124" t="s">
        <v>7938</v>
      </c>
    </row>
    <row r="549" spans="1:27" x14ac:dyDescent="0.2">
      <c r="A549" s="124">
        <v>7003</v>
      </c>
      <c r="B549" s="124" t="s">
        <v>8352</v>
      </c>
      <c r="C549" s="185">
        <v>731013004</v>
      </c>
      <c r="D549" s="124" t="str">
        <f>VLOOKUP(A549,BASE.!$A$1:$T$878,4,FALSE)</f>
        <v>Corporación de Derecho Privado.</v>
      </c>
      <c r="E549" s="124" t="str">
        <f>VLOOKUP(A549,BASE.!$A$1:$T$878,5,FALSE)</f>
        <v>Otorgada por Decreto Supremo Nº 1187, de fecha 19 de agosto de 1994, del Ministerio de Justicia, publicado en el Diario Oficial el día 13 de septiembre de 1994.</v>
      </c>
      <c r="F549" s="124" t="str">
        <f>VLOOKUP(A549,BASE.!$A$1:$T$878,6,FALSE)</f>
        <v xml:space="preserve">Certificado de vigencia de Persona Jurídica sin fines de lucro, Folio N° 500355394253, de 10 de noviembre de 2020, del Servicio de Registro Civil e Identificación.  
</v>
      </c>
      <c r="G549" s="124" t="str">
        <f>VLOOKUP(A549,BASE.!$A$1:$T$878,7,FALSE)</f>
        <v xml:space="preserve">Desarrollar actividades por el reconocimiento y respeto de los derechos humanos de los niños, niñas y jóvenes, de la mujer y de las minorías étnicas, promoviendo los valores de un desarrollo democrático en un medio ambiente protegido.  </v>
      </c>
      <c r="H549" s="124" t="str">
        <f>VLOOKUP(A549,BASE.!$A$1:$T$878,8,FALSE)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49" s="124" t="str">
        <f>VLOOKUP(A549,BASE.!$A$1:$T$878,9,FALSE)</f>
        <v>Durarán 02 años en sus cargos</v>
      </c>
      <c r="J549" s="124" t="str">
        <f>VLOOKUP(A549,BASE.!$A$1:$T$878,10,FALSE)</f>
        <v>De 28 de agosto de 2017 al 28 de agosto de 2019.</v>
      </c>
      <c r="K549" s="124" t="str">
        <f>VLOOKUP(A549,BASE.!$A$1:$T$878,11,FALSE)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49" s="124" t="str">
        <f>VLOOKUP(A549,BASE.!$A$1:$T$878,12,FALSE)</f>
        <v xml:space="preserve">Providencia 835, oficina 17, comuna de Providencia.
</v>
      </c>
      <c r="M549" s="124" t="str">
        <f>VLOOKUP(A549,BASE.!$A$1:$T$878,13,FALSE)</f>
        <v>XIII</v>
      </c>
      <c r="N549" s="124" t="str">
        <f>VLOOKUP(A549,BASE.!$A$1:$T$878,14,FALSE)</f>
        <v>Providencia</v>
      </c>
      <c r="O549" s="124">
        <f>VLOOKUP(A549,BASE.!$A$1:$T$878,15,FALSE)</f>
        <v>223414941</v>
      </c>
      <c r="P549" s="124" t="str">
        <f>VLOOKUP(A549,BASE.!$A$1:$T$878,16,FALSE)</f>
        <v>achnu@achnu.cl 
franscisvalverde@achnu.cl</v>
      </c>
      <c r="Q549" s="185">
        <f>VLOOKUP(A549,BASE.!$A$1:$T$878,17,FALSE)</f>
        <v>0</v>
      </c>
      <c r="R549" s="124" t="str">
        <f>VLOOKUP(A549,BASE.!$A$1:$T$878,18,FALSE)</f>
        <v>fonos (02)- 2743150</v>
      </c>
      <c r="S549" s="124" t="str">
        <f>VLOOKUP(A549,BASE.!$A$1:$T$878,19,FALSE)</f>
        <v xml:space="preserve">Se acompaña certificado financiero, correspondiente al año 2019, aprobado por el Subdepartamento de Supervisión Financiera Nacional. </v>
      </c>
      <c r="T549" s="182">
        <f>VLOOKUP(A549,BASE.!$A$1:$T$878,20,FALSE)</f>
        <v>37970</v>
      </c>
      <c r="U549" s="124">
        <v>7003</v>
      </c>
      <c r="V549" s="181">
        <v>12578304</v>
      </c>
      <c r="W549" s="181">
        <v>29810580</v>
      </c>
      <c r="X549" s="183">
        <v>44255</v>
      </c>
      <c r="Y549" s="166" t="s">
        <v>7879</v>
      </c>
      <c r="Z549" s="166" t="s">
        <v>7880</v>
      </c>
      <c r="AA549" s="124" t="s">
        <v>162</v>
      </c>
    </row>
    <row r="550" spans="1:27" x14ac:dyDescent="0.2">
      <c r="A550" s="124">
        <v>7003</v>
      </c>
      <c r="B550" s="124" t="s">
        <v>8352</v>
      </c>
      <c r="C550" s="185">
        <v>731013004</v>
      </c>
      <c r="D550" s="124" t="str">
        <f>VLOOKUP(A550,BASE.!$A$1:$T$878,4,FALSE)</f>
        <v>Corporación de Derecho Privado.</v>
      </c>
      <c r="E550" s="124" t="str">
        <f>VLOOKUP(A550,BASE.!$A$1:$T$878,5,FALSE)</f>
        <v>Otorgada por Decreto Supremo Nº 1187, de fecha 19 de agosto de 1994, del Ministerio de Justicia, publicado en el Diario Oficial el día 13 de septiembre de 1994.</v>
      </c>
      <c r="F550" s="124" t="str">
        <f>VLOOKUP(A550,BASE.!$A$1:$T$878,6,FALSE)</f>
        <v xml:space="preserve">Certificado de vigencia de Persona Jurídica sin fines de lucro, Folio N° 500355394253, de 10 de noviembre de 2020, del Servicio de Registro Civil e Identificación.  
</v>
      </c>
      <c r="G550" s="124" t="str">
        <f>VLOOKUP(A550,BASE.!$A$1:$T$878,7,FALSE)</f>
        <v xml:space="preserve">Desarrollar actividades por el reconocimiento y respeto de los derechos humanos de los niños, niñas y jóvenes, de la mujer y de las minorías étnicas, promoviendo los valores de un desarrollo democrático en un medio ambiente protegido.  </v>
      </c>
      <c r="H550" s="124" t="str">
        <f>VLOOKUP(A550,BASE.!$A$1:$T$878,8,FALSE)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50" s="124" t="str">
        <f>VLOOKUP(A550,BASE.!$A$1:$T$878,9,FALSE)</f>
        <v>Durarán 02 años en sus cargos</v>
      </c>
      <c r="J550" s="124" t="str">
        <f>VLOOKUP(A550,BASE.!$A$1:$T$878,10,FALSE)</f>
        <v>De 28 de agosto de 2017 al 28 de agosto de 2019.</v>
      </c>
      <c r="K550" s="124" t="str">
        <f>VLOOKUP(A550,BASE.!$A$1:$T$878,11,FALSE)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50" s="124" t="str">
        <f>VLOOKUP(A550,BASE.!$A$1:$T$878,12,FALSE)</f>
        <v xml:space="preserve">Providencia 835, oficina 17, comuna de Providencia.
</v>
      </c>
      <c r="M550" s="124" t="str">
        <f>VLOOKUP(A550,BASE.!$A$1:$T$878,13,FALSE)</f>
        <v>XIII</v>
      </c>
      <c r="N550" s="124" t="str">
        <f>VLOOKUP(A550,BASE.!$A$1:$T$878,14,FALSE)</f>
        <v>Providencia</v>
      </c>
      <c r="O550" s="124">
        <f>VLOOKUP(A550,BASE.!$A$1:$T$878,15,FALSE)</f>
        <v>223414941</v>
      </c>
      <c r="P550" s="124" t="str">
        <f>VLOOKUP(A550,BASE.!$A$1:$T$878,16,FALSE)</f>
        <v>achnu@achnu.cl 
franscisvalverde@achnu.cl</v>
      </c>
      <c r="Q550" s="185">
        <f>VLOOKUP(A550,BASE.!$A$1:$T$878,17,FALSE)</f>
        <v>0</v>
      </c>
      <c r="R550" s="124" t="str">
        <f>VLOOKUP(A550,BASE.!$A$1:$T$878,18,FALSE)</f>
        <v>fonos (02)- 2743150</v>
      </c>
      <c r="S550" s="124" t="str">
        <f>VLOOKUP(A550,BASE.!$A$1:$T$878,19,FALSE)</f>
        <v xml:space="preserve">Se acompaña certificado financiero, correspondiente al año 2019, aprobado por el Subdepartamento de Supervisión Financiera Nacional. </v>
      </c>
      <c r="T550" s="182">
        <f>VLOOKUP(A550,BASE.!$A$1:$T$878,20,FALSE)</f>
        <v>37970</v>
      </c>
      <c r="U550" s="124">
        <v>7003</v>
      </c>
      <c r="V550" s="181">
        <v>11861120</v>
      </c>
      <c r="W550" s="181">
        <v>23722240</v>
      </c>
      <c r="X550" s="183">
        <v>44255</v>
      </c>
      <c r="Y550" s="166" t="s">
        <v>7879</v>
      </c>
      <c r="Z550" s="166" t="s">
        <v>7880</v>
      </c>
      <c r="AA550" s="124" t="s">
        <v>7949</v>
      </c>
    </row>
    <row r="551" spans="1:27" x14ac:dyDescent="0.2">
      <c r="A551" s="124">
        <v>7003</v>
      </c>
      <c r="B551" s="124" t="s">
        <v>8352</v>
      </c>
      <c r="C551" s="185">
        <v>731013004</v>
      </c>
      <c r="D551" s="124" t="str">
        <f>VLOOKUP(A551,BASE.!$A$1:$T$878,4,FALSE)</f>
        <v>Corporación de Derecho Privado.</v>
      </c>
      <c r="E551" s="124" t="str">
        <f>VLOOKUP(A551,BASE.!$A$1:$T$878,5,FALSE)</f>
        <v>Otorgada por Decreto Supremo Nº 1187, de fecha 19 de agosto de 1994, del Ministerio de Justicia, publicado en el Diario Oficial el día 13 de septiembre de 1994.</v>
      </c>
      <c r="F551" s="124" t="str">
        <f>VLOOKUP(A551,BASE.!$A$1:$T$878,6,FALSE)</f>
        <v xml:space="preserve">Certificado de vigencia de Persona Jurídica sin fines de lucro, Folio N° 500355394253, de 10 de noviembre de 2020, del Servicio de Registro Civil e Identificación.  
</v>
      </c>
      <c r="G551" s="124" t="str">
        <f>VLOOKUP(A551,BASE.!$A$1:$T$878,7,FALSE)</f>
        <v xml:space="preserve">Desarrollar actividades por el reconocimiento y respeto de los derechos humanos de los niños, niñas y jóvenes, de la mujer y de las minorías étnicas, promoviendo los valores de un desarrollo democrático en un medio ambiente protegido.  </v>
      </c>
      <c r="H551" s="124" t="str">
        <f>VLOOKUP(A551,BASE.!$A$1:$T$878,8,FALSE)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51" s="124" t="str">
        <f>VLOOKUP(A551,BASE.!$A$1:$T$878,9,FALSE)</f>
        <v>Durarán 02 años en sus cargos</v>
      </c>
      <c r="J551" s="124" t="str">
        <f>VLOOKUP(A551,BASE.!$A$1:$T$878,10,FALSE)</f>
        <v>De 28 de agosto de 2017 al 28 de agosto de 2019.</v>
      </c>
      <c r="K551" s="124" t="str">
        <f>VLOOKUP(A551,BASE.!$A$1:$T$878,11,FALSE)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51" s="124" t="str">
        <f>VLOOKUP(A551,BASE.!$A$1:$T$878,12,FALSE)</f>
        <v xml:space="preserve">Providencia 835, oficina 17, comuna de Providencia.
</v>
      </c>
      <c r="M551" s="124" t="str">
        <f>VLOOKUP(A551,BASE.!$A$1:$T$878,13,FALSE)</f>
        <v>XIII</v>
      </c>
      <c r="N551" s="124" t="str">
        <f>VLOOKUP(A551,BASE.!$A$1:$T$878,14,FALSE)</f>
        <v>Providencia</v>
      </c>
      <c r="O551" s="124">
        <f>VLOOKUP(A551,BASE.!$A$1:$T$878,15,FALSE)</f>
        <v>223414941</v>
      </c>
      <c r="P551" s="124" t="str">
        <f>VLOOKUP(A551,BASE.!$A$1:$T$878,16,FALSE)</f>
        <v>achnu@achnu.cl 
franscisvalverde@achnu.cl</v>
      </c>
      <c r="Q551" s="185">
        <f>VLOOKUP(A551,BASE.!$A$1:$T$878,17,FALSE)</f>
        <v>0</v>
      </c>
      <c r="R551" s="124" t="str">
        <f>VLOOKUP(A551,BASE.!$A$1:$T$878,18,FALSE)</f>
        <v>fonos (02)- 2743150</v>
      </c>
      <c r="S551" s="124" t="str">
        <f>VLOOKUP(A551,BASE.!$A$1:$T$878,19,FALSE)</f>
        <v xml:space="preserve">Se acompaña certificado financiero, correspondiente al año 2019, aprobado por el Subdepartamento de Supervisión Financiera Nacional. </v>
      </c>
      <c r="T551" s="182">
        <f>VLOOKUP(A551,BASE.!$A$1:$T$878,20,FALSE)</f>
        <v>37970</v>
      </c>
      <c r="U551" s="124">
        <v>7003</v>
      </c>
      <c r="V551" s="181">
        <v>8016600</v>
      </c>
      <c r="W551" s="181">
        <v>16033200</v>
      </c>
      <c r="X551" s="183">
        <v>44255</v>
      </c>
      <c r="Y551" s="166" t="s">
        <v>7879</v>
      </c>
      <c r="Z551" s="166" t="s">
        <v>7880</v>
      </c>
      <c r="AA551" s="124" t="s">
        <v>7960</v>
      </c>
    </row>
    <row r="552" spans="1:27" x14ac:dyDescent="0.2">
      <c r="A552" s="124">
        <v>7003</v>
      </c>
      <c r="B552" s="124" t="s">
        <v>8352</v>
      </c>
      <c r="C552" s="185">
        <v>731013004</v>
      </c>
      <c r="D552" s="124" t="str">
        <f>VLOOKUP(A552,BASE.!$A$1:$T$878,4,FALSE)</f>
        <v>Corporación de Derecho Privado.</v>
      </c>
      <c r="E552" s="124" t="str">
        <f>VLOOKUP(A552,BASE.!$A$1:$T$878,5,FALSE)</f>
        <v>Otorgada por Decreto Supremo Nº 1187, de fecha 19 de agosto de 1994, del Ministerio de Justicia, publicado en el Diario Oficial el día 13 de septiembre de 1994.</v>
      </c>
      <c r="F552" s="124" t="str">
        <f>VLOOKUP(A552,BASE.!$A$1:$T$878,6,FALSE)</f>
        <v xml:space="preserve">Certificado de vigencia de Persona Jurídica sin fines de lucro, Folio N° 500355394253, de 10 de noviembre de 2020, del Servicio de Registro Civil e Identificación.  
</v>
      </c>
      <c r="G552" s="124" t="str">
        <f>VLOOKUP(A552,BASE.!$A$1:$T$878,7,FALSE)</f>
        <v xml:space="preserve">Desarrollar actividades por el reconocimiento y respeto de los derechos humanos de los niños, niñas y jóvenes, de la mujer y de las minorías étnicas, promoviendo los valores de un desarrollo democrático en un medio ambiente protegido.  </v>
      </c>
      <c r="H552" s="124" t="str">
        <f>VLOOKUP(A552,BASE.!$A$1:$T$878,8,FALSE)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52" s="124" t="str">
        <f>VLOOKUP(A552,BASE.!$A$1:$T$878,9,FALSE)</f>
        <v>Durarán 02 años en sus cargos</v>
      </c>
      <c r="J552" s="124" t="str">
        <f>VLOOKUP(A552,BASE.!$A$1:$T$878,10,FALSE)</f>
        <v>De 28 de agosto de 2017 al 28 de agosto de 2019.</v>
      </c>
      <c r="K552" s="124" t="str">
        <f>VLOOKUP(A552,BASE.!$A$1:$T$878,11,FALSE)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52" s="124" t="str">
        <f>VLOOKUP(A552,BASE.!$A$1:$T$878,12,FALSE)</f>
        <v xml:space="preserve">Providencia 835, oficina 17, comuna de Providencia.
</v>
      </c>
      <c r="M552" s="124" t="str">
        <f>VLOOKUP(A552,BASE.!$A$1:$T$878,13,FALSE)</f>
        <v>XIII</v>
      </c>
      <c r="N552" s="124" t="str">
        <f>VLOOKUP(A552,BASE.!$A$1:$T$878,14,FALSE)</f>
        <v>Providencia</v>
      </c>
      <c r="O552" s="124">
        <f>VLOOKUP(A552,BASE.!$A$1:$T$878,15,FALSE)</f>
        <v>223414941</v>
      </c>
      <c r="P552" s="124" t="str">
        <f>VLOOKUP(A552,BASE.!$A$1:$T$878,16,FALSE)</f>
        <v>achnu@achnu.cl 
franscisvalverde@achnu.cl</v>
      </c>
      <c r="Q552" s="185">
        <f>VLOOKUP(A552,BASE.!$A$1:$T$878,17,FALSE)</f>
        <v>0</v>
      </c>
      <c r="R552" s="124" t="str">
        <f>VLOOKUP(A552,BASE.!$A$1:$T$878,18,FALSE)</f>
        <v>fonos (02)- 2743150</v>
      </c>
      <c r="S552" s="124" t="str">
        <f>VLOOKUP(A552,BASE.!$A$1:$T$878,19,FALSE)</f>
        <v xml:space="preserve">Se acompaña certificado financiero, correspondiente al año 2019, aprobado por el Subdepartamento de Supervisión Financiera Nacional. </v>
      </c>
      <c r="T552" s="182">
        <f>VLOOKUP(A552,BASE.!$A$1:$T$878,20,FALSE)</f>
        <v>37970</v>
      </c>
      <c r="U552" s="124">
        <v>7003</v>
      </c>
      <c r="V552" s="181">
        <v>0</v>
      </c>
      <c r="W552" s="181">
        <v>0</v>
      </c>
      <c r="X552" s="183">
        <v>44255</v>
      </c>
      <c r="Y552" s="166" t="s">
        <v>7879</v>
      </c>
      <c r="Z552" s="166" t="s">
        <v>7880</v>
      </c>
      <c r="AA552" s="124" t="s">
        <v>7946</v>
      </c>
    </row>
    <row r="553" spans="1:27" x14ac:dyDescent="0.2">
      <c r="A553" s="124">
        <v>7003</v>
      </c>
      <c r="B553" s="124" t="s">
        <v>8352</v>
      </c>
      <c r="C553" s="185">
        <v>731013004</v>
      </c>
      <c r="D553" s="124" t="str">
        <f>VLOOKUP(A553,BASE.!$A$1:$T$878,4,FALSE)</f>
        <v>Corporación de Derecho Privado.</v>
      </c>
      <c r="E553" s="124" t="str">
        <f>VLOOKUP(A553,BASE.!$A$1:$T$878,5,FALSE)</f>
        <v>Otorgada por Decreto Supremo Nº 1187, de fecha 19 de agosto de 1994, del Ministerio de Justicia, publicado en el Diario Oficial el día 13 de septiembre de 1994.</v>
      </c>
      <c r="F553" s="124" t="str">
        <f>VLOOKUP(A553,BASE.!$A$1:$T$878,6,FALSE)</f>
        <v xml:space="preserve">Certificado de vigencia de Persona Jurídica sin fines de lucro, Folio N° 500355394253, de 10 de noviembre de 2020, del Servicio de Registro Civil e Identificación.  
</v>
      </c>
      <c r="G553" s="124" t="str">
        <f>VLOOKUP(A553,BASE.!$A$1:$T$878,7,FALSE)</f>
        <v xml:space="preserve">Desarrollar actividades por el reconocimiento y respeto de los derechos humanos de los niños, niñas y jóvenes, de la mujer y de las minorías étnicas, promoviendo los valores de un desarrollo democrático en un medio ambiente protegido.  </v>
      </c>
      <c r="H553" s="124" t="str">
        <f>VLOOKUP(A553,BASE.!$A$1:$T$878,8,FALSE)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53" s="124" t="str">
        <f>VLOOKUP(A553,BASE.!$A$1:$T$878,9,FALSE)</f>
        <v>Durarán 02 años en sus cargos</v>
      </c>
      <c r="J553" s="124" t="str">
        <f>VLOOKUP(A553,BASE.!$A$1:$T$878,10,FALSE)</f>
        <v>De 28 de agosto de 2017 al 28 de agosto de 2019.</v>
      </c>
      <c r="K553" s="124" t="str">
        <f>VLOOKUP(A553,BASE.!$A$1:$T$878,11,FALSE)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53" s="124" t="str">
        <f>VLOOKUP(A553,BASE.!$A$1:$T$878,12,FALSE)</f>
        <v xml:space="preserve">Providencia 835, oficina 17, comuna de Providencia.
</v>
      </c>
      <c r="M553" s="124" t="str">
        <f>VLOOKUP(A553,BASE.!$A$1:$T$878,13,FALSE)</f>
        <v>XIII</v>
      </c>
      <c r="N553" s="124" t="str">
        <f>VLOOKUP(A553,BASE.!$A$1:$T$878,14,FALSE)</f>
        <v>Providencia</v>
      </c>
      <c r="O553" s="124">
        <f>VLOOKUP(A553,BASE.!$A$1:$T$878,15,FALSE)</f>
        <v>223414941</v>
      </c>
      <c r="P553" s="124" t="str">
        <f>VLOOKUP(A553,BASE.!$A$1:$T$878,16,FALSE)</f>
        <v>achnu@achnu.cl 
franscisvalverde@achnu.cl</v>
      </c>
      <c r="Q553" s="185">
        <f>VLOOKUP(A553,BASE.!$A$1:$T$878,17,FALSE)</f>
        <v>0</v>
      </c>
      <c r="R553" s="124" t="str">
        <f>VLOOKUP(A553,BASE.!$A$1:$T$878,18,FALSE)</f>
        <v>fonos (02)- 2743150</v>
      </c>
      <c r="S553" s="124" t="str">
        <f>VLOOKUP(A553,BASE.!$A$1:$T$878,19,FALSE)</f>
        <v xml:space="preserve">Se acompaña certificado financiero, correspondiente al año 2019, aprobado por el Subdepartamento de Supervisión Financiera Nacional. </v>
      </c>
      <c r="T553" s="182">
        <f>VLOOKUP(A553,BASE.!$A$1:$T$878,20,FALSE)</f>
        <v>37970</v>
      </c>
      <c r="U553" s="124">
        <v>7003</v>
      </c>
      <c r="V553" s="181">
        <v>7413200</v>
      </c>
      <c r="W553" s="181">
        <v>14826400</v>
      </c>
      <c r="X553" s="183">
        <v>44255</v>
      </c>
      <c r="Y553" s="166" t="s">
        <v>7879</v>
      </c>
      <c r="Z553" s="166" t="s">
        <v>7880</v>
      </c>
      <c r="AA553" s="124" t="s">
        <v>7967</v>
      </c>
    </row>
    <row r="554" spans="1:27" x14ac:dyDescent="0.2">
      <c r="A554" s="124">
        <v>7003</v>
      </c>
      <c r="B554" s="124" t="s">
        <v>8352</v>
      </c>
      <c r="C554" s="185">
        <v>731013004</v>
      </c>
      <c r="D554" s="124" t="str">
        <f>VLOOKUP(A554,BASE.!$A$1:$T$878,4,FALSE)</f>
        <v>Corporación de Derecho Privado.</v>
      </c>
      <c r="E554" s="124" t="str">
        <f>VLOOKUP(A554,BASE.!$A$1:$T$878,5,FALSE)</f>
        <v>Otorgada por Decreto Supremo Nº 1187, de fecha 19 de agosto de 1994, del Ministerio de Justicia, publicado en el Diario Oficial el día 13 de septiembre de 1994.</v>
      </c>
      <c r="F554" s="124" t="str">
        <f>VLOOKUP(A554,BASE.!$A$1:$T$878,6,FALSE)</f>
        <v xml:space="preserve">Certificado de vigencia de Persona Jurídica sin fines de lucro, Folio N° 500355394253, de 10 de noviembre de 2020, del Servicio de Registro Civil e Identificación.  
</v>
      </c>
      <c r="G554" s="124" t="str">
        <f>VLOOKUP(A554,BASE.!$A$1:$T$878,7,FALSE)</f>
        <v xml:space="preserve">Desarrollar actividades por el reconocimiento y respeto de los derechos humanos de los niños, niñas y jóvenes, de la mujer y de las minorías étnicas, promoviendo los valores de un desarrollo democrático en un medio ambiente protegido.  </v>
      </c>
      <c r="H554" s="124" t="str">
        <f>VLOOKUP(A554,BASE.!$A$1:$T$878,8,FALSE)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54" s="124" t="str">
        <f>VLOOKUP(A554,BASE.!$A$1:$T$878,9,FALSE)</f>
        <v>Durarán 02 años en sus cargos</v>
      </c>
      <c r="J554" s="124" t="str">
        <f>VLOOKUP(A554,BASE.!$A$1:$T$878,10,FALSE)</f>
        <v>De 28 de agosto de 2017 al 28 de agosto de 2019.</v>
      </c>
      <c r="K554" s="124" t="str">
        <f>VLOOKUP(A554,BASE.!$A$1:$T$878,11,FALSE)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54" s="124" t="str">
        <f>VLOOKUP(A554,BASE.!$A$1:$T$878,12,FALSE)</f>
        <v xml:space="preserve">Providencia 835, oficina 17, comuna de Providencia.
</v>
      </c>
      <c r="M554" s="124" t="str">
        <f>VLOOKUP(A554,BASE.!$A$1:$T$878,13,FALSE)</f>
        <v>XIII</v>
      </c>
      <c r="N554" s="124" t="str">
        <f>VLOOKUP(A554,BASE.!$A$1:$T$878,14,FALSE)</f>
        <v>Providencia</v>
      </c>
      <c r="O554" s="124">
        <f>VLOOKUP(A554,BASE.!$A$1:$T$878,15,FALSE)</f>
        <v>223414941</v>
      </c>
      <c r="P554" s="124" t="str">
        <f>VLOOKUP(A554,BASE.!$A$1:$T$878,16,FALSE)</f>
        <v>achnu@achnu.cl 
franscisvalverde@achnu.cl</v>
      </c>
      <c r="Q554" s="185">
        <f>VLOOKUP(A554,BASE.!$A$1:$T$878,17,FALSE)</f>
        <v>0</v>
      </c>
      <c r="R554" s="124" t="str">
        <f>VLOOKUP(A554,BASE.!$A$1:$T$878,18,FALSE)</f>
        <v>fonos (02)- 2743150</v>
      </c>
      <c r="S554" s="124" t="str">
        <f>VLOOKUP(A554,BASE.!$A$1:$T$878,19,FALSE)</f>
        <v xml:space="preserve">Se acompaña certificado financiero, correspondiente al año 2019, aprobado por el Subdepartamento de Supervisión Financiera Nacional. </v>
      </c>
      <c r="T554" s="182">
        <f>VLOOKUP(A554,BASE.!$A$1:$T$878,20,FALSE)</f>
        <v>37970</v>
      </c>
      <c r="U554" s="124">
        <v>7003</v>
      </c>
      <c r="V554" s="181">
        <v>9229089</v>
      </c>
      <c r="W554" s="181">
        <v>18871421</v>
      </c>
      <c r="X554" s="183">
        <v>44255</v>
      </c>
      <c r="Y554" s="166" t="s">
        <v>7879</v>
      </c>
      <c r="Z554" s="166" t="s">
        <v>7880</v>
      </c>
      <c r="AA554" s="124" t="s">
        <v>7969</v>
      </c>
    </row>
    <row r="555" spans="1:27" x14ac:dyDescent="0.2">
      <c r="A555" s="124">
        <v>7004</v>
      </c>
      <c r="B555" s="124" t="s">
        <v>8353</v>
      </c>
      <c r="C555" s="185">
        <v>716904008</v>
      </c>
      <c r="D555" s="124" t="str">
        <f>VLOOKUP(A555,BASE.!$A$1:$T$878,4,FALSE)</f>
        <v>Fundación de Derecho Privado</v>
      </c>
      <c r="E555" s="124" t="str">
        <f>VLOOKUP(A555,BASE.!$A$1:$T$878,5,FALSE)</f>
        <v>Otorgado por Decreto Supremo Nº 742 de fecha 13 de julio de 1989, del Ministerio de Justicia.</v>
      </c>
      <c r="F555" s="124" t="str">
        <f>VLOOKUP(A555,BASE.!$A$1:$T$878,6,FALSE)</f>
        <v>Certificado de Vigencia folio Nº 500356609686, emitido por el SRCeI, con fecha 17 de noviembre de 2020.</v>
      </c>
      <c r="G555" s="124" t="str">
        <f>VLOOKUP(A555,BASE.!$A$1:$T$878,7,FALSE)</f>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v>
      </c>
      <c r="H555" s="124" t="str">
        <f>VLOOKUP(A555,BASE.!$A$1:$T$878,8,FALSE)</f>
        <v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v>
      </c>
      <c r="I555" s="124" t="str">
        <f>VLOOKUP(A555,BASE.!$A$1:$T$878,9,FALSE)</f>
        <v xml:space="preserve">Permanecerán en sus cargos indefinidamente y serán reemplazados en caso de impedimento o renuncia.
El Presidente, Secretario y Tesorero: duran 3 años en sus cargos.
</v>
      </c>
      <c r="J555" s="124" t="str">
        <f>VLOOKUP(A555,BASE.!$A$1:$T$878,10,FALSE)</f>
        <v>02 de noviembre de 2020 al 02 de noviembre del 2023</v>
      </c>
      <c r="K555" s="124" t="str">
        <f>VLOOKUP(A555,BASE.!$A$1:$T$878,11,FALSE)</f>
        <v xml:space="preserve">Presidente. Ricardo Leiva Romero, 
</v>
      </c>
      <c r="L555" s="124" t="str">
        <f>VLOOKUP(A555,BASE.!$A$1:$T$878,12,FALSE)</f>
        <v xml:space="preserve">Avate Molina Nº623, Localidad de Maipo, comuna de Buin, región Metropolitana
</v>
      </c>
      <c r="M555" s="124" t="str">
        <f>VLOOKUP(A555,BASE.!$A$1:$T$878,13,FALSE)</f>
        <v>XIII</v>
      </c>
      <c r="N555" s="124" t="str">
        <f>VLOOKUP(A555,BASE.!$A$1:$T$878,14,FALSE)</f>
        <v>Maipo</v>
      </c>
      <c r="O555" s="124" t="str">
        <f>VLOOKUP(A555,BASE.!$A$1:$T$878,15,FALSE)</f>
        <v xml:space="preserve">9855136069 Administración
992225747 REM PER Quillahua </v>
      </c>
      <c r="P555" s="124" t="str">
        <f>VLOOKUP(A555,BASE.!$A$1:$T$878,16,FALSE)</f>
        <v>hogarquillahua@yahoo.es</v>
      </c>
      <c r="Q555" s="185">
        <f>VLOOKUP(A555,BASE.!$A$1:$T$878,17,FALSE)</f>
        <v>0</v>
      </c>
      <c r="R555" s="124">
        <f>VLOOKUP(A555,BASE.!$A$1:$T$878,18,FALSE)</f>
        <v>93401</v>
      </c>
      <c r="S555" s="124" t="str">
        <f>VLOOKUP(A555,BASE.!$A$1:$T$878,19,FALSE)</f>
        <v xml:space="preserve">Certificado de Antecedentes Financieros del año 2019, aprobados por el Subdepartamento de Supervisión Nacional. </v>
      </c>
      <c r="T555" s="182">
        <f>VLOOKUP(A555,BASE.!$A$1:$T$878,20,FALSE)</f>
        <v>37970</v>
      </c>
      <c r="U555" s="124">
        <v>7004</v>
      </c>
      <c r="V555" s="181">
        <v>32993923</v>
      </c>
      <c r="W555" s="181">
        <v>50387673</v>
      </c>
      <c r="X555" s="183">
        <v>44255</v>
      </c>
      <c r="Y555" s="166" t="s">
        <v>7879</v>
      </c>
      <c r="Z555" s="166" t="s">
        <v>7880</v>
      </c>
      <c r="AA555" s="124" t="s">
        <v>7895</v>
      </c>
    </row>
    <row r="556" spans="1:27" x14ac:dyDescent="0.2">
      <c r="A556" s="124">
        <v>7010</v>
      </c>
      <c r="B556" s="124" t="s">
        <v>8354</v>
      </c>
      <c r="C556" s="185">
        <v>747168008</v>
      </c>
      <c r="D556" s="124" t="str">
        <f>VLOOKUP(A556,BASE.!$A$1:$T$878,4,FALSE)</f>
        <v xml:space="preserve">Organización comunitaria funcional.
</v>
      </c>
      <c r="E556" s="124" t="str">
        <f>VLOOKUP(A556,BASE.!$A$1:$T$878,5,FALSE)</f>
        <v xml:space="preserve">Regida por Ley Nº 19.418, e inscrita en los Registros de organizaciones comunitarias territoriales y funcionales en la Secretaría Municipal de la I. Municipalidad de Isla de Pascua.
</v>
      </c>
      <c r="F556" s="124" t="str">
        <f>VLOOKUP(A556,BASE.!$A$1:$T$878,6,FALSE)</f>
        <v xml:space="preserve">Certificado de vigencia de fecha 29 de octubre de 2020, emitido por el Servicio de Registro Civil e Identificación, folio N° 80182147.
</v>
      </c>
      <c r="G556" s="124" t="str">
        <f>VLOOKUP(A556,BASE.!$A$1:$T$878,7,FALSE)</f>
        <v xml:space="preserve">Promover el desarrollo y la superación personal de sus asociados y los beneficiarios de la organización, prestando apoyo y asesoría en la presentación de sus proyectos, y en general, en todas aquellas que incidan en mejorar su estándar de vida.
</v>
      </c>
      <c r="H556" s="124" t="str">
        <f>VLOOKUP(A556,BASE.!$A$1:$T$878,8,FALSE)</f>
        <v xml:space="preserve">Si tiene.
Presidenta: 
Irma Inés Riroroko Paoa. 
Vicepresidente
Marcelo Ika Paoa.
Secretaria:
Marisol del Carmen Riroroko Hormazábal. 
Tesorero:
Jorge Miranda Pacheco, Rut 10.484.009-4.
Directores:
Zoilo Hucke Atan. 
Ninoska Cuadros Hucke. 
De acuerdo a Certificado de Directorio, de fecha 16 de diciembre de 2020, emitido por el Servicio de registro Civil e Identificación, bajo el folio N° 81226864, este es el nuevo Directorio.
</v>
      </c>
      <c r="I556" s="124" t="str">
        <f>VLOOKUP(A556,BASE.!$A$1:$T$878,9,FALSE)</f>
        <v>3 AÑOS</v>
      </c>
      <c r="J556" s="124" t="str">
        <f>VLOOKUP(A556,BASE.!$A$1:$T$878,10,FALSE)</f>
        <v>Del 03 de noviembre de 2020 al 03 de noviembre del 2022; de acuerdo a Acta de Sesión Extraordinaria de Asamblea de Socios de fecha 03 de noviembre de 2020. Se solicita por correo electrónico escritura pública de asamblea, con fecha 17 de diciembre de 2020.</v>
      </c>
      <c r="K556" s="124" t="str">
        <f>VLOOKUP(A556,BASE.!$A$1:$T$878,11,FALSE)</f>
        <v xml:space="preserve">Irma Inés Riroroko Paoa. </v>
      </c>
      <c r="L556" s="124" t="str">
        <f>VLOOKUP(A556,BASE.!$A$1:$T$878,12,FALSE)</f>
        <v xml:space="preserve">Heki’l s/n, Sector Mataveri, I. de Pascua, Región de Valparaíso.
</v>
      </c>
      <c r="M556" s="124" t="str">
        <f>VLOOKUP(A556,BASE.!$A$1:$T$878,13,FALSE)</f>
        <v>V</v>
      </c>
      <c r="N556" s="124" t="str">
        <f>VLOOKUP(A556,BASE.!$A$1:$T$878,14,FALSE)</f>
        <v>I. de Pascua</v>
      </c>
      <c r="O556" s="124">
        <f>VLOOKUP(A556,BASE.!$A$1:$T$878,15,FALSE)</f>
        <v>0</v>
      </c>
      <c r="P556" s="124" t="str">
        <f>VLOOKUP(A556,BASE.!$A$1:$T$878,16,FALSE)</f>
        <v>Programappf.isladepascua@gmail.com</v>
      </c>
      <c r="Q556" s="185">
        <f>VLOOKUP(A556,BASE.!$A$1:$T$878,17,FALSE)</f>
        <v>0</v>
      </c>
      <c r="R556" s="124" t="str">
        <f>VLOOKUP(A556,BASE.!$A$1:$T$878,18,FALSE)</f>
        <v>93401 Institución de Asistencia Social.</v>
      </c>
      <c r="S556" s="124" t="str">
        <f>VLOOKUP(A556,BASE.!$A$1:$T$878,19,FALSE)</f>
        <v>Se acompaña certificado financiero correspondiente al año 2019, aprobado por el Subdepartamento de Supervisión Financiera Nacional.</v>
      </c>
      <c r="T556" s="182">
        <f>VLOOKUP(A556,BASE.!$A$1:$T$878,20,FALSE)</f>
        <v>37970</v>
      </c>
      <c r="U556" s="124">
        <v>7010</v>
      </c>
      <c r="V556" s="181">
        <v>0</v>
      </c>
      <c r="W556" s="181">
        <v>5958271</v>
      </c>
      <c r="X556" s="183">
        <v>44255</v>
      </c>
      <c r="Y556" s="166" t="s">
        <v>7879</v>
      </c>
      <c r="Z556" s="166" t="s">
        <v>7880</v>
      </c>
      <c r="AA556" s="124" t="s">
        <v>7987</v>
      </c>
    </row>
    <row r="557" spans="1:27" x14ac:dyDescent="0.2">
      <c r="A557" s="124">
        <v>7015</v>
      </c>
      <c r="B557" s="124" t="s">
        <v>8355</v>
      </c>
      <c r="C557" s="185">
        <v>745046002</v>
      </c>
      <c r="D557" s="124" t="str">
        <f>VLOOKUP(A557,BASE.!$A$1:$T$878,4,FALSE)</f>
        <v>Asociación de reconocimiento pontificio</v>
      </c>
      <c r="E557" s="124" t="str">
        <f>VLOOKUP(A557,BASE.!$A$1:$T$878,5,FALSE)</f>
        <v>Erigida de acuerdo al Derecho Canónico, por decreto Nº 240, del Arzobispado de Santiago, de fecha 30 de junio de 1997.</v>
      </c>
      <c r="F557" s="124" t="str">
        <f>VLOOKUP(A557,BASE.!$A$1:$T$878,6,FALSE)</f>
        <v>Indefinida.</v>
      </c>
      <c r="G557" s="124" t="str">
        <f>VLOOKUP(A557,BASE.!$A$1:$T$878,7,FALSE)</f>
        <v>Participar en la misión de salvación de la iglesia, con afectuoso cuidado a todos aquellos que están afligidos a causa  de la debilidad humana.</v>
      </c>
      <c r="H557" s="124" t="str">
        <f>VLOOKUP(A557,BASE.!$A$1:$T$878,8,FALSE)</f>
        <v>no aparece</v>
      </c>
      <c r="I557" s="124">
        <f>VLOOKUP(A557,BASE.!$A$1:$T$878,9,FALSE)</f>
        <v>0</v>
      </c>
      <c r="J557" s="124">
        <f>VLOOKUP(A557,BASE.!$A$1:$T$878,10,FALSE)</f>
        <v>0</v>
      </c>
      <c r="K557" s="124" t="str">
        <f>VLOOKUP(A557,BASE.!$A$1:$T$878,11,FALSE)</f>
        <v xml:space="preserve">Gianni Casadei, 
Juan Acuña Montero, 
</v>
      </c>
      <c r="L557" s="124" t="str">
        <f>VLOOKUP(A557,BASE.!$A$1:$T$878,12,FALSE)</f>
        <v xml:space="preserve">Toesca Nº1970, Santiago.
</v>
      </c>
      <c r="M557" s="124" t="str">
        <f>VLOOKUP(A557,BASE.!$A$1:$T$878,13,FALSE)</f>
        <v>XIII</v>
      </c>
      <c r="N557" s="124" t="str">
        <f>VLOOKUP(A557,BASE.!$A$1:$T$878,14,FALSE)</f>
        <v>Santiago</v>
      </c>
      <c r="O557" s="124" t="str">
        <f>VLOOKUP(A557,BASE.!$A$1:$T$878,15,FALSE)</f>
        <v>Fono 6960491 – 5441198</v>
      </c>
      <c r="P557" s="124" t="str">
        <f>VLOOKUP(A557,BASE.!$A$1:$T$878,16,FALSE)</f>
        <v xml:space="preserve">apjxxiiisec@yahoo.es
apexxiiigianni@yahoo.es
</v>
      </c>
      <c r="Q557" s="185">
        <f>VLOOKUP(A557,BASE.!$A$1:$T$878,17,FALSE)</f>
        <v>0</v>
      </c>
      <c r="R557" s="124">
        <f>VLOOKUP(A557,BASE.!$A$1:$T$878,18,FALSE)</f>
        <v>93401</v>
      </c>
      <c r="S557" s="124" t="str">
        <f>VLOOKUP(A557,BASE.!$A$1:$T$878,19,FALSE)</f>
        <v xml:space="preserve">Certificado de Antecedentes Financieros, correspondientes al año 2019, aprobados por el  Subdepartamento de Supervisión Financiera Nacional .  </v>
      </c>
      <c r="T557" s="182">
        <f>VLOOKUP(A557,BASE.!$A$1:$T$878,20,FALSE)</f>
        <v>37970</v>
      </c>
      <c r="U557" s="124">
        <v>7015</v>
      </c>
      <c r="V557" s="181">
        <v>0</v>
      </c>
      <c r="W557" s="181">
        <v>6206400</v>
      </c>
      <c r="X557" s="183">
        <v>44255</v>
      </c>
      <c r="Y557" s="166" t="s">
        <v>7879</v>
      </c>
      <c r="Z557" s="166" t="s">
        <v>7880</v>
      </c>
      <c r="AA557" s="124" t="s">
        <v>7941</v>
      </c>
    </row>
    <row r="558" spans="1:27" x14ac:dyDescent="0.2">
      <c r="A558" s="124">
        <v>7018</v>
      </c>
      <c r="B558" s="124" t="s">
        <v>8356</v>
      </c>
      <c r="C558" s="185">
        <v>692206002</v>
      </c>
      <c r="D558" s="124" t="str">
        <f>VLOOKUP(A558,BASE.!$A$1:$T$878,4,FALSE)</f>
        <v>Municipalidad</v>
      </c>
      <c r="E558" s="124" t="str">
        <f>VLOOKUP(A558,BASE.!$A$1:$T$878,5,FALSE)</f>
        <v>Constitución Política de la República, art. 107.</v>
      </c>
      <c r="F558" s="124" t="str">
        <f>VLOOKUP(A558,BASE.!$A$1:$T$878,6,FALSE)</f>
        <v>Indefinida.</v>
      </c>
      <c r="G558" s="124" t="str">
        <f>VLOOKUP(A558,BASE.!$A$1:$T$878,7,FALSE)</f>
        <v>Según Ley Orgánica Nº 18.695, arts. 1º al 4º.</v>
      </c>
      <c r="H558" s="124" t="str">
        <f>VLOOKUP(A558,BASE.!$A$1:$T$878,8,FALSE)</f>
        <v>no tiene</v>
      </c>
      <c r="I558" s="124">
        <f>VLOOKUP(A558,BASE.!$A$1:$T$878,9,FALSE)</f>
        <v>0</v>
      </c>
      <c r="J558" s="124">
        <f>VLOOKUP(A558,BASE.!$A$1:$T$878,10,FALSE)</f>
        <v>0</v>
      </c>
      <c r="K558" s="124" t="str">
        <f>VLOOKUP(A558,BASE.!$A$1:$T$878,11,FALSE)</f>
        <v xml:space="preserve">Rubén Rolando Cárdenas Gómez   </v>
      </c>
      <c r="L558" s="124" t="str">
        <f>VLOOKUP(A558,BASE.!$A$1:$T$878,12,FALSE)</f>
        <v xml:space="preserve">Federico Errázuriz Nº 210, Calbuco, Décima Región
</v>
      </c>
      <c r="M558" s="124" t="str">
        <f>VLOOKUP(A558,BASE.!$A$1:$T$878,13,FALSE)</f>
        <v>X</v>
      </c>
      <c r="N558" s="124" t="str">
        <f>VLOOKUP(A558,BASE.!$A$1:$T$878,14,FALSE)</f>
        <v>Calbuco</v>
      </c>
      <c r="O558" s="124" t="str">
        <f>VLOOKUP(A558,BASE.!$A$1:$T$878,15,FALSE)</f>
        <v>Fono: 065- 2460701</v>
      </c>
      <c r="P558" s="124" t="str">
        <f>VLOOKUP(A558,BASE.!$A$1:$T$878,16,FALSE)</f>
        <v>Correo electrónico: didecocalbuco@entelchile.net</v>
      </c>
      <c r="Q558" s="185">
        <f>VLOOKUP(A558,BASE.!$A$1:$T$878,17,FALSE)</f>
        <v>0</v>
      </c>
      <c r="R558" s="124">
        <f>VLOOKUP(A558,BASE.!$A$1:$T$878,18,FALSE)</f>
        <v>91001</v>
      </c>
      <c r="S558" s="124" t="str">
        <f>VLOOKUP(A558,BASE.!$A$1:$T$878,19,FALSE)</f>
        <v xml:space="preserve">No se acompañan. Aplica Informe Jurídico Nº 09, de  fecha 14 de marzo de 2011 del Departamento Jurídico y Dictamen Nº 070791, de 2009, de la Contraloría General de la República.  
</v>
      </c>
      <c r="T558" s="182">
        <f>VLOOKUP(A558,BASE.!$A$1:$T$878,20,FALSE)</f>
        <v>37970</v>
      </c>
      <c r="U558" s="124">
        <v>7018</v>
      </c>
      <c r="V558" s="181">
        <v>4893746</v>
      </c>
      <c r="W558" s="181">
        <v>5035676</v>
      </c>
      <c r="X558" s="183">
        <v>44255</v>
      </c>
      <c r="Y558" s="166" t="s">
        <v>7879</v>
      </c>
      <c r="Z558" s="166" t="s">
        <v>7880</v>
      </c>
      <c r="AA558" s="124" t="s">
        <v>7971</v>
      </c>
    </row>
    <row r="559" spans="1:27" x14ac:dyDescent="0.2">
      <c r="A559" s="124">
        <v>7021</v>
      </c>
      <c r="B559" s="124" t="s">
        <v>8357</v>
      </c>
      <c r="C559" s="185" t="s">
        <v>7825</v>
      </c>
      <c r="D559" s="124" t="str">
        <f>VLOOKUP(A559,BASE.!$A$1:$T$878,4,FALSE)</f>
        <v>Municipalidad</v>
      </c>
      <c r="E559" s="124" t="str">
        <f>VLOOKUP(A559,BASE.!$A$1:$T$878,5,FALSE)</f>
        <v>Constitución Política de la República, art. 107.</v>
      </c>
      <c r="F559" s="124" t="str">
        <f>VLOOKUP(A559,BASE.!$A$1:$T$878,6,FALSE)</f>
        <v>Indefinida.</v>
      </c>
      <c r="G559" s="124" t="str">
        <f>VLOOKUP(A559,BASE.!$A$1:$T$878,7,FALSE)</f>
        <v>Según Ley Orgánica Nº 18.695, arts. 1º al 4º.</v>
      </c>
      <c r="H559" s="124" t="str">
        <f>VLOOKUP(A559,BASE.!$A$1:$T$878,8,FALSE)</f>
        <v>no tiene</v>
      </c>
      <c r="I559" s="124">
        <f>VLOOKUP(A559,BASE.!$A$1:$T$878,9,FALSE)</f>
        <v>0</v>
      </c>
      <c r="J559" s="124">
        <f>VLOOKUP(A559,BASE.!$A$1:$T$878,10,FALSE)</f>
        <v>0</v>
      </c>
      <c r="K559" s="124" t="str">
        <f>VLOOKUP(A559,BASE.!$A$1:$T$878,11,FALSE)</f>
        <v xml:space="preserve">Óscar Catalán Sánchez
</v>
      </c>
      <c r="L559" s="124" t="str">
        <f>VLOOKUP(A559,BASE.!$A$1:$T$878,12,FALSE)</f>
        <v xml:space="preserve">Esmeralda Nº 607, Aysén.
</v>
      </c>
      <c r="M559" s="124" t="str">
        <f>VLOOKUP(A559,BASE.!$A$1:$T$878,13,FALSE)</f>
        <v>XI</v>
      </c>
      <c r="N559" s="124" t="str">
        <f>VLOOKUP(A559,BASE.!$A$1:$T$878,14,FALSE)</f>
        <v>Aysén</v>
      </c>
      <c r="O559" s="124" t="str">
        <f>VLOOKUP(A559,BASE.!$A$1:$T$878,15,FALSE)</f>
        <v>Teléfono: (67) 336500 / 336509 / 336510</v>
      </c>
      <c r="P559" s="124">
        <f>VLOOKUP(A559,BASE.!$A$1:$T$878,16,FALSE)</f>
        <v>0</v>
      </c>
      <c r="Q559" s="185">
        <f>VLOOKUP(A559,BASE.!$A$1:$T$878,17,FALSE)</f>
        <v>0</v>
      </c>
      <c r="R559" s="124">
        <f>VLOOKUP(A559,BASE.!$A$1:$T$878,18,FALSE)</f>
        <v>91001</v>
      </c>
      <c r="S559" s="124" t="str">
        <f>VLOOKUP(A559,BASE.!$A$1:$T$878,19,FALSE)</f>
        <v xml:space="preserve">No se acompañan. Aplica Informe Jurídico Nº 09, de  fecha 14 de marzo de 2011 del Departamento Jurídico y Dictamen Nº 070791, de 2009, de la Contraloría General de la República.  
</v>
      </c>
      <c r="T559" s="182">
        <f>VLOOKUP(A559,BASE.!$A$1:$T$878,20,FALSE)</f>
        <v>37970</v>
      </c>
      <c r="U559" s="124">
        <v>7021</v>
      </c>
      <c r="V559" s="181">
        <v>200000</v>
      </c>
      <c r="W559" s="181">
        <v>352720</v>
      </c>
      <c r="X559" s="183">
        <v>44255</v>
      </c>
      <c r="Y559" s="166" t="s">
        <v>7879</v>
      </c>
      <c r="Z559" s="166" t="s">
        <v>7880</v>
      </c>
      <c r="AA559" s="124" t="s">
        <v>8013</v>
      </c>
    </row>
    <row r="560" spans="1:27" x14ac:dyDescent="0.2">
      <c r="A560" s="124">
        <v>7027</v>
      </c>
      <c r="B560" s="124" t="s">
        <v>8358</v>
      </c>
      <c r="C560" s="185">
        <v>650364007</v>
      </c>
      <c r="D560" s="124" t="str">
        <f>VLOOKUP(A560,BASE.!$A$1:$T$878,4,FALSE)</f>
        <v>Corporación de Derecho Privado.</v>
      </c>
      <c r="E560" s="124" t="str">
        <f>VLOOKUP(A560,BASE.!$A$1:$T$878,5,FALSE)</f>
        <v>Otorgado por Decreto Supremo Nº223, de fecha 23 de febrero de 2001, del Ministerio de Justicia.</v>
      </c>
      <c r="F560" s="124" t="str">
        <f>VLOOKUP(A560,BASE.!$A$1:$T$878,6,FALSE)</f>
        <v>Certificado de Vigencia de Persona Jurídica sin Fines de Lucro Nº de Folio 500340376225, de 13 de agosto de 2020, del Servicio de Registro Civil e Identificación</v>
      </c>
      <c r="G560" s="124" t="str">
        <f>VLOOKUP(A560,BASE.!$A$1:$T$878,7,FALSE)</f>
        <v>Promoción del desarrollo, especialmente de las personas, familias, grupos y comunidades que viven en condiciones de pobreza y/o marginalidad.</v>
      </c>
      <c r="H560" s="124" t="str">
        <f>VLOOKUP(A560,BASE.!$A$1:$T$878,8,FALSE)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0" s="124" t="str">
        <f>VLOOKUP(A560,BASE.!$A$1:$T$878,9,FALSE)</f>
        <v>Cada dos Años</v>
      </c>
      <c r="J560" s="124" t="str">
        <f>VLOOKUP(A560,BASE.!$A$1:$T$878,10,FALSE)</f>
        <v>Inicia el 01-09-2020</v>
      </c>
      <c r="K560" s="124" t="str">
        <f>VLOOKUP(A560,BASE.!$A$1:$T$878,11,FALSE)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0" s="124" t="str">
        <f>VLOOKUP(A560,BASE.!$A$1:$T$878,12,FALSE)</f>
        <v xml:space="preserve">11 Norte 967, Viña del Mar. Quinta Región </v>
      </c>
      <c r="M560" s="124" t="str">
        <f>VLOOKUP(A560,BASE.!$A$1:$T$878,13,FALSE)</f>
        <v>V</v>
      </c>
      <c r="N560" s="124" t="str">
        <f>VLOOKUP(A560,BASE.!$A$1:$T$878,14,FALSE)</f>
        <v xml:space="preserve"> Viña del Mar</v>
      </c>
      <c r="O560" s="124" t="str">
        <f>VLOOKUP(A560,BASE.!$A$1:$T$878,15,FALSE)</f>
        <v>Fono: +56 (32) 2881777
Fono Director Ejecutivo Sr. Iván Zamora Zapata: 92401822
Fono Secretaria. Srta. Patricia Nanjari Valenzuela: 92541986</v>
      </c>
      <c r="P560" s="124" t="str">
        <f>VLOOKUP(A560,BASE.!$A$1:$T$878,16,FALSE)</f>
        <v>paicabi@paicabi.cl</v>
      </c>
      <c r="Q560" s="185">
        <f>VLOOKUP(A560,BASE.!$A$1:$T$878,17,FALSE)</f>
        <v>0</v>
      </c>
      <c r="R560" s="124" t="str">
        <f>VLOOKUP(A560,BASE.!$A$1:$T$878,18,FALSE)</f>
        <v>93401: Institución de Asistencia Social</v>
      </c>
      <c r="S560" s="124" t="str">
        <f>VLOOKUP(A560,BASE.!$A$1:$T$878,19,FALSE)</f>
        <v xml:space="preserve">
Se remite Certificado de antecedentes financieros del año 2019, que no esta autorizado ante notario público aprobado por el Subdepartamento de Supervisión Nacional.
</v>
      </c>
      <c r="T560" s="182">
        <f>VLOOKUP(A560,BASE.!$A$1:$T$878,20,FALSE)</f>
        <v>37970</v>
      </c>
      <c r="U560" s="124">
        <v>7027</v>
      </c>
      <c r="V560" s="181">
        <v>16033200</v>
      </c>
      <c r="W560" s="181">
        <v>32066400</v>
      </c>
      <c r="X560" s="183">
        <v>44255</v>
      </c>
      <c r="Y560" s="166" t="s">
        <v>7879</v>
      </c>
      <c r="Z560" s="166" t="s">
        <v>7880</v>
      </c>
      <c r="AA560" s="124" t="s">
        <v>7884</v>
      </c>
    </row>
    <row r="561" spans="1:27" x14ac:dyDescent="0.2">
      <c r="A561" s="124">
        <v>7027</v>
      </c>
      <c r="B561" s="124" t="s">
        <v>8358</v>
      </c>
      <c r="C561" s="185">
        <v>650364007</v>
      </c>
      <c r="D561" s="124" t="str">
        <f>VLOOKUP(A561,BASE.!$A$1:$T$878,4,FALSE)</f>
        <v>Corporación de Derecho Privado.</v>
      </c>
      <c r="E561" s="124" t="str">
        <f>VLOOKUP(A561,BASE.!$A$1:$T$878,5,FALSE)</f>
        <v>Otorgado por Decreto Supremo Nº223, de fecha 23 de febrero de 2001, del Ministerio de Justicia.</v>
      </c>
      <c r="F561" s="124" t="str">
        <f>VLOOKUP(A561,BASE.!$A$1:$T$878,6,FALSE)</f>
        <v>Certificado de Vigencia de Persona Jurídica sin Fines de Lucro Nº de Folio 500340376225, de 13 de agosto de 2020, del Servicio de Registro Civil e Identificación</v>
      </c>
      <c r="G561" s="124" t="str">
        <f>VLOOKUP(A561,BASE.!$A$1:$T$878,7,FALSE)</f>
        <v>Promoción del desarrollo, especialmente de las personas, familias, grupos y comunidades que viven en condiciones de pobreza y/o marginalidad.</v>
      </c>
      <c r="H561" s="124" t="str">
        <f>VLOOKUP(A561,BASE.!$A$1:$T$878,8,FALSE)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1" s="124" t="str">
        <f>VLOOKUP(A561,BASE.!$A$1:$T$878,9,FALSE)</f>
        <v>Cada dos Años</v>
      </c>
      <c r="J561" s="124" t="str">
        <f>VLOOKUP(A561,BASE.!$A$1:$T$878,10,FALSE)</f>
        <v>Inicia el 01-09-2020</v>
      </c>
      <c r="K561" s="124" t="str">
        <f>VLOOKUP(A561,BASE.!$A$1:$T$878,11,FALSE)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1" s="124" t="str">
        <f>VLOOKUP(A561,BASE.!$A$1:$T$878,12,FALSE)</f>
        <v xml:space="preserve">11 Norte 967, Viña del Mar. Quinta Región </v>
      </c>
      <c r="M561" s="124" t="str">
        <f>VLOOKUP(A561,BASE.!$A$1:$T$878,13,FALSE)</f>
        <v>V</v>
      </c>
      <c r="N561" s="124" t="str">
        <f>VLOOKUP(A561,BASE.!$A$1:$T$878,14,FALSE)</f>
        <v xml:space="preserve"> Viña del Mar</v>
      </c>
      <c r="O561" s="124" t="str">
        <f>VLOOKUP(A561,BASE.!$A$1:$T$878,15,FALSE)</f>
        <v>Fono: +56 (32) 2881777
Fono Director Ejecutivo Sr. Iván Zamora Zapata: 92401822
Fono Secretaria. Srta. Patricia Nanjari Valenzuela: 92541986</v>
      </c>
      <c r="P561" s="124" t="str">
        <f>VLOOKUP(A561,BASE.!$A$1:$T$878,16,FALSE)</f>
        <v>paicabi@paicabi.cl</v>
      </c>
      <c r="Q561" s="185">
        <f>VLOOKUP(A561,BASE.!$A$1:$T$878,17,FALSE)</f>
        <v>0</v>
      </c>
      <c r="R561" s="124" t="str">
        <f>VLOOKUP(A561,BASE.!$A$1:$T$878,18,FALSE)</f>
        <v>93401: Institución de Asistencia Social</v>
      </c>
      <c r="S561" s="124" t="str">
        <f>VLOOKUP(A561,BASE.!$A$1:$T$878,19,FALSE)</f>
        <v xml:space="preserve">
Se remite Certificado de antecedentes financieros del año 2019, que no esta autorizado ante notario público aprobado por el Subdepartamento de Supervisión Nacional.
</v>
      </c>
      <c r="T561" s="182">
        <f>VLOOKUP(A561,BASE.!$A$1:$T$878,20,FALSE)</f>
        <v>37970</v>
      </c>
      <c r="U561" s="124">
        <v>7027</v>
      </c>
      <c r="V561" s="181">
        <v>27416772</v>
      </c>
      <c r="W561" s="181">
        <v>89013120</v>
      </c>
      <c r="X561" s="183">
        <v>44255</v>
      </c>
      <c r="Y561" s="166" t="s">
        <v>7879</v>
      </c>
      <c r="Z561" s="166" t="s">
        <v>7880</v>
      </c>
      <c r="AA561" s="124" t="s">
        <v>7892</v>
      </c>
    </row>
    <row r="562" spans="1:27" x14ac:dyDescent="0.2">
      <c r="A562" s="124">
        <v>7027</v>
      </c>
      <c r="B562" s="124" t="s">
        <v>8358</v>
      </c>
      <c r="C562" s="185">
        <v>650364007</v>
      </c>
      <c r="D562" s="124" t="str">
        <f>VLOOKUP(A562,BASE.!$A$1:$T$878,4,FALSE)</f>
        <v>Corporación de Derecho Privado.</v>
      </c>
      <c r="E562" s="124" t="str">
        <f>VLOOKUP(A562,BASE.!$A$1:$T$878,5,FALSE)</f>
        <v>Otorgado por Decreto Supremo Nº223, de fecha 23 de febrero de 2001, del Ministerio de Justicia.</v>
      </c>
      <c r="F562" s="124" t="str">
        <f>VLOOKUP(A562,BASE.!$A$1:$T$878,6,FALSE)</f>
        <v>Certificado de Vigencia de Persona Jurídica sin Fines de Lucro Nº de Folio 500340376225, de 13 de agosto de 2020, del Servicio de Registro Civil e Identificación</v>
      </c>
      <c r="G562" s="124" t="str">
        <f>VLOOKUP(A562,BASE.!$A$1:$T$878,7,FALSE)</f>
        <v>Promoción del desarrollo, especialmente de las personas, familias, grupos y comunidades que viven en condiciones de pobreza y/o marginalidad.</v>
      </c>
      <c r="H562" s="124" t="str">
        <f>VLOOKUP(A562,BASE.!$A$1:$T$878,8,FALSE)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2" s="124" t="str">
        <f>VLOOKUP(A562,BASE.!$A$1:$T$878,9,FALSE)</f>
        <v>Cada dos Años</v>
      </c>
      <c r="J562" s="124" t="str">
        <f>VLOOKUP(A562,BASE.!$A$1:$T$878,10,FALSE)</f>
        <v>Inicia el 01-09-2020</v>
      </c>
      <c r="K562" s="124" t="str">
        <f>VLOOKUP(A562,BASE.!$A$1:$T$878,11,FALSE)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2" s="124" t="str">
        <f>VLOOKUP(A562,BASE.!$A$1:$T$878,12,FALSE)</f>
        <v xml:space="preserve">11 Norte 967, Viña del Mar. Quinta Región </v>
      </c>
      <c r="M562" s="124" t="str">
        <f>VLOOKUP(A562,BASE.!$A$1:$T$878,13,FALSE)</f>
        <v>V</v>
      </c>
      <c r="N562" s="124" t="str">
        <f>VLOOKUP(A562,BASE.!$A$1:$T$878,14,FALSE)</f>
        <v xml:space="preserve"> Viña del Mar</v>
      </c>
      <c r="O562" s="124" t="str">
        <f>VLOOKUP(A562,BASE.!$A$1:$T$878,15,FALSE)</f>
        <v>Fono: +56 (32) 2881777
Fono Director Ejecutivo Sr. Iván Zamora Zapata: 92401822
Fono Secretaria. Srta. Patricia Nanjari Valenzuela: 92541986</v>
      </c>
      <c r="P562" s="124" t="str">
        <f>VLOOKUP(A562,BASE.!$A$1:$T$878,16,FALSE)</f>
        <v>paicabi@paicabi.cl</v>
      </c>
      <c r="Q562" s="185">
        <f>VLOOKUP(A562,BASE.!$A$1:$T$878,17,FALSE)</f>
        <v>0</v>
      </c>
      <c r="R562" s="124" t="str">
        <f>VLOOKUP(A562,BASE.!$A$1:$T$878,18,FALSE)</f>
        <v>93401: Institución de Asistencia Social</v>
      </c>
      <c r="S562" s="124" t="str">
        <f>VLOOKUP(A562,BASE.!$A$1:$T$878,19,FALSE)</f>
        <v xml:space="preserve">
Se remite Certificado de antecedentes financieros del año 2019, que no esta autorizado ante notario público aprobado por el Subdepartamento de Supervisión Nacional.
</v>
      </c>
      <c r="T562" s="182">
        <f>VLOOKUP(A562,BASE.!$A$1:$T$878,20,FALSE)</f>
        <v>37970</v>
      </c>
      <c r="U562" s="124">
        <v>7027</v>
      </c>
      <c r="V562" s="181">
        <v>8016600</v>
      </c>
      <c r="W562" s="181">
        <v>16033200</v>
      </c>
      <c r="X562" s="183">
        <v>44255</v>
      </c>
      <c r="Y562" s="166" t="s">
        <v>7879</v>
      </c>
      <c r="Z562" s="166" t="s">
        <v>7880</v>
      </c>
      <c r="AA562" s="124" t="s">
        <v>7964</v>
      </c>
    </row>
    <row r="563" spans="1:27" x14ac:dyDescent="0.2">
      <c r="A563" s="124">
        <v>7027</v>
      </c>
      <c r="B563" s="124" t="s">
        <v>8358</v>
      </c>
      <c r="C563" s="185">
        <v>650364007</v>
      </c>
      <c r="D563" s="124" t="str">
        <f>VLOOKUP(A563,BASE.!$A$1:$T$878,4,FALSE)</f>
        <v>Corporación de Derecho Privado.</v>
      </c>
      <c r="E563" s="124" t="str">
        <f>VLOOKUP(A563,BASE.!$A$1:$T$878,5,FALSE)</f>
        <v>Otorgado por Decreto Supremo Nº223, de fecha 23 de febrero de 2001, del Ministerio de Justicia.</v>
      </c>
      <c r="F563" s="124" t="str">
        <f>VLOOKUP(A563,BASE.!$A$1:$T$878,6,FALSE)</f>
        <v>Certificado de Vigencia de Persona Jurídica sin Fines de Lucro Nº de Folio 500340376225, de 13 de agosto de 2020, del Servicio de Registro Civil e Identificación</v>
      </c>
      <c r="G563" s="124" t="str">
        <f>VLOOKUP(A563,BASE.!$A$1:$T$878,7,FALSE)</f>
        <v>Promoción del desarrollo, especialmente de las personas, familias, grupos y comunidades que viven en condiciones de pobreza y/o marginalidad.</v>
      </c>
      <c r="H563" s="124" t="str">
        <f>VLOOKUP(A563,BASE.!$A$1:$T$878,8,FALSE)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3" s="124" t="str">
        <f>VLOOKUP(A563,BASE.!$A$1:$T$878,9,FALSE)</f>
        <v>Cada dos Años</v>
      </c>
      <c r="J563" s="124" t="str">
        <f>VLOOKUP(A563,BASE.!$A$1:$T$878,10,FALSE)</f>
        <v>Inicia el 01-09-2020</v>
      </c>
      <c r="K563" s="124" t="str">
        <f>VLOOKUP(A563,BASE.!$A$1:$T$878,11,FALSE)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3" s="124" t="str">
        <f>VLOOKUP(A563,BASE.!$A$1:$T$878,12,FALSE)</f>
        <v xml:space="preserve">11 Norte 967, Viña del Mar. Quinta Región </v>
      </c>
      <c r="M563" s="124" t="str">
        <f>VLOOKUP(A563,BASE.!$A$1:$T$878,13,FALSE)</f>
        <v>V</v>
      </c>
      <c r="N563" s="124" t="str">
        <f>VLOOKUP(A563,BASE.!$A$1:$T$878,14,FALSE)</f>
        <v xml:space="preserve"> Viña del Mar</v>
      </c>
      <c r="O563" s="124" t="str">
        <f>VLOOKUP(A563,BASE.!$A$1:$T$878,15,FALSE)</f>
        <v>Fono: +56 (32) 2881777
Fono Director Ejecutivo Sr. Iván Zamora Zapata: 92401822
Fono Secretaria. Srta. Patricia Nanjari Valenzuela: 92541986</v>
      </c>
      <c r="P563" s="124" t="str">
        <f>VLOOKUP(A563,BASE.!$A$1:$T$878,16,FALSE)</f>
        <v>paicabi@paicabi.cl</v>
      </c>
      <c r="Q563" s="185">
        <f>VLOOKUP(A563,BASE.!$A$1:$T$878,17,FALSE)</f>
        <v>0</v>
      </c>
      <c r="R563" s="124" t="str">
        <f>VLOOKUP(A563,BASE.!$A$1:$T$878,18,FALSE)</f>
        <v>93401: Institución de Asistencia Social</v>
      </c>
      <c r="S563" s="124" t="str">
        <f>VLOOKUP(A563,BASE.!$A$1:$T$878,19,FALSE)</f>
        <v xml:space="preserve">
Se remite Certificado de antecedentes financieros del año 2019, que no esta autorizado ante notario público aprobado por el Subdepartamento de Supervisión Nacional.
</v>
      </c>
      <c r="T563" s="182">
        <f>VLOOKUP(A563,BASE.!$A$1:$T$878,20,FALSE)</f>
        <v>37970</v>
      </c>
      <c r="U563" s="124">
        <v>7027</v>
      </c>
      <c r="V563" s="181">
        <v>22927476</v>
      </c>
      <c r="W563" s="181">
        <v>45971202</v>
      </c>
      <c r="X563" s="183">
        <v>44255</v>
      </c>
      <c r="Y563" s="166" t="s">
        <v>7879</v>
      </c>
      <c r="Z563" s="166" t="s">
        <v>7880</v>
      </c>
      <c r="AA563" s="124" t="s">
        <v>7904</v>
      </c>
    </row>
    <row r="564" spans="1:27" x14ac:dyDescent="0.2">
      <c r="A564" s="124">
        <v>7027</v>
      </c>
      <c r="B564" s="124" t="s">
        <v>8358</v>
      </c>
      <c r="C564" s="185">
        <v>650364007</v>
      </c>
      <c r="D564" s="124" t="str">
        <f>VLOOKUP(A564,BASE.!$A$1:$T$878,4,FALSE)</f>
        <v>Corporación de Derecho Privado.</v>
      </c>
      <c r="E564" s="124" t="str">
        <f>VLOOKUP(A564,BASE.!$A$1:$T$878,5,FALSE)</f>
        <v>Otorgado por Decreto Supremo Nº223, de fecha 23 de febrero de 2001, del Ministerio de Justicia.</v>
      </c>
      <c r="F564" s="124" t="str">
        <f>VLOOKUP(A564,BASE.!$A$1:$T$878,6,FALSE)</f>
        <v>Certificado de Vigencia de Persona Jurídica sin Fines de Lucro Nº de Folio 500340376225, de 13 de agosto de 2020, del Servicio de Registro Civil e Identificación</v>
      </c>
      <c r="G564" s="124" t="str">
        <f>VLOOKUP(A564,BASE.!$A$1:$T$878,7,FALSE)</f>
        <v>Promoción del desarrollo, especialmente de las personas, familias, grupos y comunidades que viven en condiciones de pobreza y/o marginalidad.</v>
      </c>
      <c r="H564" s="124" t="str">
        <f>VLOOKUP(A564,BASE.!$A$1:$T$878,8,FALSE)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4" s="124" t="str">
        <f>VLOOKUP(A564,BASE.!$A$1:$T$878,9,FALSE)</f>
        <v>Cada dos Años</v>
      </c>
      <c r="J564" s="124" t="str">
        <f>VLOOKUP(A564,BASE.!$A$1:$T$878,10,FALSE)</f>
        <v>Inicia el 01-09-2020</v>
      </c>
      <c r="K564" s="124" t="str">
        <f>VLOOKUP(A564,BASE.!$A$1:$T$878,11,FALSE)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4" s="124" t="str">
        <f>VLOOKUP(A564,BASE.!$A$1:$T$878,12,FALSE)</f>
        <v xml:space="preserve">11 Norte 967, Viña del Mar. Quinta Región </v>
      </c>
      <c r="M564" s="124" t="str">
        <f>VLOOKUP(A564,BASE.!$A$1:$T$878,13,FALSE)</f>
        <v>V</v>
      </c>
      <c r="N564" s="124" t="str">
        <f>VLOOKUP(A564,BASE.!$A$1:$T$878,14,FALSE)</f>
        <v xml:space="preserve"> Viña del Mar</v>
      </c>
      <c r="O564" s="124" t="str">
        <f>VLOOKUP(A564,BASE.!$A$1:$T$878,15,FALSE)</f>
        <v>Fono: +56 (32) 2881777
Fono Director Ejecutivo Sr. Iván Zamora Zapata: 92401822
Fono Secretaria. Srta. Patricia Nanjari Valenzuela: 92541986</v>
      </c>
      <c r="P564" s="124" t="str">
        <f>VLOOKUP(A564,BASE.!$A$1:$T$878,16,FALSE)</f>
        <v>paicabi@paicabi.cl</v>
      </c>
      <c r="Q564" s="185">
        <f>VLOOKUP(A564,BASE.!$A$1:$T$878,17,FALSE)</f>
        <v>0</v>
      </c>
      <c r="R564" s="124" t="str">
        <f>VLOOKUP(A564,BASE.!$A$1:$T$878,18,FALSE)</f>
        <v>93401: Institución de Asistencia Social</v>
      </c>
      <c r="S564" s="124" t="str">
        <f>VLOOKUP(A564,BASE.!$A$1:$T$878,19,FALSE)</f>
        <v xml:space="preserve">
Se remite Certificado de antecedentes financieros del año 2019, que no esta autorizado ante notario público aprobado por el Subdepartamento de Supervisión Nacional.
</v>
      </c>
      <c r="T564" s="182">
        <f>VLOOKUP(A564,BASE.!$A$1:$T$878,20,FALSE)</f>
        <v>37970</v>
      </c>
      <c r="U564" s="124">
        <v>7027</v>
      </c>
      <c r="V564" s="181">
        <v>18020220</v>
      </c>
      <c r="W564" s="181">
        <v>70660424</v>
      </c>
      <c r="X564" s="183">
        <v>44255</v>
      </c>
      <c r="Y564" s="166" t="s">
        <v>7879</v>
      </c>
      <c r="Z564" s="166" t="s">
        <v>7880</v>
      </c>
      <c r="AA564" s="124" t="s">
        <v>7917</v>
      </c>
    </row>
    <row r="565" spans="1:27" x14ac:dyDescent="0.2">
      <c r="A565" s="124">
        <v>7027</v>
      </c>
      <c r="B565" s="124" t="s">
        <v>8358</v>
      </c>
      <c r="C565" s="185">
        <v>650364007</v>
      </c>
      <c r="D565" s="124" t="str">
        <f>VLOOKUP(A565,BASE.!$A$1:$T$878,4,FALSE)</f>
        <v>Corporación de Derecho Privado.</v>
      </c>
      <c r="E565" s="124" t="str">
        <f>VLOOKUP(A565,BASE.!$A$1:$T$878,5,FALSE)</f>
        <v>Otorgado por Decreto Supremo Nº223, de fecha 23 de febrero de 2001, del Ministerio de Justicia.</v>
      </c>
      <c r="F565" s="124" t="str">
        <f>VLOOKUP(A565,BASE.!$A$1:$T$878,6,FALSE)</f>
        <v>Certificado de Vigencia de Persona Jurídica sin Fines de Lucro Nº de Folio 500340376225, de 13 de agosto de 2020, del Servicio de Registro Civil e Identificación</v>
      </c>
      <c r="G565" s="124" t="str">
        <f>VLOOKUP(A565,BASE.!$A$1:$T$878,7,FALSE)</f>
        <v>Promoción del desarrollo, especialmente de las personas, familias, grupos y comunidades que viven en condiciones de pobreza y/o marginalidad.</v>
      </c>
      <c r="H565" s="124" t="str">
        <f>VLOOKUP(A565,BASE.!$A$1:$T$878,8,FALSE)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5" s="124" t="str">
        <f>VLOOKUP(A565,BASE.!$A$1:$T$878,9,FALSE)</f>
        <v>Cada dos Años</v>
      </c>
      <c r="J565" s="124" t="str">
        <f>VLOOKUP(A565,BASE.!$A$1:$T$878,10,FALSE)</f>
        <v>Inicia el 01-09-2020</v>
      </c>
      <c r="K565" s="124" t="str">
        <f>VLOOKUP(A565,BASE.!$A$1:$T$878,11,FALSE)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5" s="124" t="str">
        <f>VLOOKUP(A565,BASE.!$A$1:$T$878,12,FALSE)</f>
        <v xml:space="preserve">11 Norte 967, Viña del Mar. Quinta Región </v>
      </c>
      <c r="M565" s="124" t="str">
        <f>VLOOKUP(A565,BASE.!$A$1:$T$878,13,FALSE)</f>
        <v>V</v>
      </c>
      <c r="N565" s="124" t="str">
        <f>VLOOKUP(A565,BASE.!$A$1:$T$878,14,FALSE)</f>
        <v xml:space="preserve"> Viña del Mar</v>
      </c>
      <c r="O565" s="124" t="str">
        <f>VLOOKUP(A565,BASE.!$A$1:$T$878,15,FALSE)</f>
        <v>Fono: +56 (32) 2881777
Fono Director Ejecutivo Sr. Iván Zamora Zapata: 92401822
Fono Secretaria. Srta. Patricia Nanjari Valenzuela: 92541986</v>
      </c>
      <c r="P565" s="124" t="str">
        <f>VLOOKUP(A565,BASE.!$A$1:$T$878,16,FALSE)</f>
        <v>paicabi@paicabi.cl</v>
      </c>
      <c r="Q565" s="185">
        <f>VLOOKUP(A565,BASE.!$A$1:$T$878,17,FALSE)</f>
        <v>0</v>
      </c>
      <c r="R565" s="124" t="str">
        <f>VLOOKUP(A565,BASE.!$A$1:$T$878,18,FALSE)</f>
        <v>93401: Institución de Asistencia Social</v>
      </c>
      <c r="S565" s="124" t="str">
        <f>VLOOKUP(A565,BASE.!$A$1:$T$878,19,FALSE)</f>
        <v xml:space="preserve">
Se remite Certificado de antecedentes financieros del año 2019, que no esta autorizado ante notario público aprobado por el Subdepartamento de Supervisión Nacional.
</v>
      </c>
      <c r="T565" s="182">
        <f>VLOOKUP(A565,BASE.!$A$1:$T$878,20,FALSE)</f>
        <v>37970</v>
      </c>
      <c r="U565" s="124">
        <v>7027</v>
      </c>
      <c r="V565" s="181">
        <v>32066400</v>
      </c>
      <c r="W565" s="181">
        <v>64132800</v>
      </c>
      <c r="X565" s="183">
        <v>44255</v>
      </c>
      <c r="Y565" s="166" t="s">
        <v>7879</v>
      </c>
      <c r="Z565" s="166" t="s">
        <v>7880</v>
      </c>
      <c r="AA565" s="124" t="s">
        <v>8003</v>
      </c>
    </row>
    <row r="566" spans="1:27" x14ac:dyDescent="0.2">
      <c r="A566" s="124">
        <v>7027</v>
      </c>
      <c r="B566" s="124" t="s">
        <v>8358</v>
      </c>
      <c r="C566" s="185">
        <v>650364007</v>
      </c>
      <c r="D566" s="124" t="str">
        <f>VLOOKUP(A566,BASE.!$A$1:$T$878,4,FALSE)</f>
        <v>Corporación de Derecho Privado.</v>
      </c>
      <c r="E566" s="124" t="str">
        <f>VLOOKUP(A566,BASE.!$A$1:$T$878,5,FALSE)</f>
        <v>Otorgado por Decreto Supremo Nº223, de fecha 23 de febrero de 2001, del Ministerio de Justicia.</v>
      </c>
      <c r="F566" s="124" t="str">
        <f>VLOOKUP(A566,BASE.!$A$1:$T$878,6,FALSE)</f>
        <v>Certificado de Vigencia de Persona Jurídica sin Fines de Lucro Nº de Folio 500340376225, de 13 de agosto de 2020, del Servicio de Registro Civil e Identificación</v>
      </c>
      <c r="G566" s="124" t="str">
        <f>VLOOKUP(A566,BASE.!$A$1:$T$878,7,FALSE)</f>
        <v>Promoción del desarrollo, especialmente de las personas, familias, grupos y comunidades que viven en condiciones de pobreza y/o marginalidad.</v>
      </c>
      <c r="H566" s="124" t="str">
        <f>VLOOKUP(A566,BASE.!$A$1:$T$878,8,FALSE)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6" s="124" t="str">
        <f>VLOOKUP(A566,BASE.!$A$1:$T$878,9,FALSE)</f>
        <v>Cada dos Años</v>
      </c>
      <c r="J566" s="124" t="str">
        <f>VLOOKUP(A566,BASE.!$A$1:$T$878,10,FALSE)</f>
        <v>Inicia el 01-09-2020</v>
      </c>
      <c r="K566" s="124" t="str">
        <f>VLOOKUP(A566,BASE.!$A$1:$T$878,11,FALSE)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6" s="124" t="str">
        <f>VLOOKUP(A566,BASE.!$A$1:$T$878,12,FALSE)</f>
        <v xml:space="preserve">11 Norte 967, Viña del Mar. Quinta Región </v>
      </c>
      <c r="M566" s="124" t="str">
        <f>VLOOKUP(A566,BASE.!$A$1:$T$878,13,FALSE)</f>
        <v>V</v>
      </c>
      <c r="N566" s="124" t="str">
        <f>VLOOKUP(A566,BASE.!$A$1:$T$878,14,FALSE)</f>
        <v xml:space="preserve"> Viña del Mar</v>
      </c>
      <c r="O566" s="124" t="str">
        <f>VLOOKUP(A566,BASE.!$A$1:$T$878,15,FALSE)</f>
        <v>Fono: +56 (32) 2881777
Fono Director Ejecutivo Sr. Iván Zamora Zapata: 92401822
Fono Secretaria. Srta. Patricia Nanjari Valenzuela: 92541986</v>
      </c>
      <c r="P566" s="124" t="str">
        <f>VLOOKUP(A566,BASE.!$A$1:$T$878,16,FALSE)</f>
        <v>paicabi@paicabi.cl</v>
      </c>
      <c r="Q566" s="185">
        <f>VLOOKUP(A566,BASE.!$A$1:$T$878,17,FALSE)</f>
        <v>0</v>
      </c>
      <c r="R566" s="124" t="str">
        <f>VLOOKUP(A566,BASE.!$A$1:$T$878,18,FALSE)</f>
        <v>93401: Institución de Asistencia Social</v>
      </c>
      <c r="S566" s="124" t="str">
        <f>VLOOKUP(A566,BASE.!$A$1:$T$878,19,FALSE)</f>
        <v xml:space="preserve">
Se remite Certificado de antecedentes financieros del año 2019, que no esta autorizado ante notario público aprobado por el Subdepartamento de Supervisión Nacional.
</v>
      </c>
      <c r="T566" s="182">
        <f>VLOOKUP(A566,BASE.!$A$1:$T$878,20,FALSE)</f>
        <v>37970</v>
      </c>
      <c r="U566" s="124">
        <v>7027</v>
      </c>
      <c r="V566" s="181">
        <v>0</v>
      </c>
      <c r="W566" s="181">
        <v>0</v>
      </c>
      <c r="X566" s="183">
        <v>44255</v>
      </c>
      <c r="Y566" s="166" t="s">
        <v>7879</v>
      </c>
      <c r="Z566" s="166" t="s">
        <v>7880</v>
      </c>
      <c r="AA566" s="124" t="s">
        <v>8041</v>
      </c>
    </row>
    <row r="567" spans="1:27" x14ac:dyDescent="0.2">
      <c r="A567" s="124">
        <v>7027</v>
      </c>
      <c r="B567" s="124" t="s">
        <v>8358</v>
      </c>
      <c r="C567" s="185">
        <v>650364007</v>
      </c>
      <c r="D567" s="124" t="str">
        <f>VLOOKUP(A567,BASE.!$A$1:$T$878,4,FALSE)</f>
        <v>Corporación de Derecho Privado.</v>
      </c>
      <c r="E567" s="124" t="str">
        <f>VLOOKUP(A567,BASE.!$A$1:$T$878,5,FALSE)</f>
        <v>Otorgado por Decreto Supremo Nº223, de fecha 23 de febrero de 2001, del Ministerio de Justicia.</v>
      </c>
      <c r="F567" s="124" t="str">
        <f>VLOOKUP(A567,BASE.!$A$1:$T$878,6,FALSE)</f>
        <v>Certificado de Vigencia de Persona Jurídica sin Fines de Lucro Nº de Folio 500340376225, de 13 de agosto de 2020, del Servicio de Registro Civil e Identificación</v>
      </c>
      <c r="G567" s="124" t="str">
        <f>VLOOKUP(A567,BASE.!$A$1:$T$878,7,FALSE)</f>
        <v>Promoción del desarrollo, especialmente de las personas, familias, grupos y comunidades que viven en condiciones de pobreza y/o marginalidad.</v>
      </c>
      <c r="H567" s="124" t="str">
        <f>VLOOKUP(A567,BASE.!$A$1:$T$878,8,FALSE)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7" s="124" t="str">
        <f>VLOOKUP(A567,BASE.!$A$1:$T$878,9,FALSE)</f>
        <v>Cada dos Años</v>
      </c>
      <c r="J567" s="124" t="str">
        <f>VLOOKUP(A567,BASE.!$A$1:$T$878,10,FALSE)</f>
        <v>Inicia el 01-09-2020</v>
      </c>
      <c r="K567" s="124" t="str">
        <f>VLOOKUP(A567,BASE.!$A$1:$T$878,11,FALSE)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7" s="124" t="str">
        <f>VLOOKUP(A567,BASE.!$A$1:$T$878,12,FALSE)</f>
        <v xml:space="preserve">11 Norte 967, Viña del Mar. Quinta Región </v>
      </c>
      <c r="M567" s="124" t="str">
        <f>VLOOKUP(A567,BASE.!$A$1:$T$878,13,FALSE)</f>
        <v>V</v>
      </c>
      <c r="N567" s="124" t="str">
        <f>VLOOKUP(A567,BASE.!$A$1:$T$878,14,FALSE)</f>
        <v xml:space="preserve"> Viña del Mar</v>
      </c>
      <c r="O567" s="124" t="str">
        <f>VLOOKUP(A567,BASE.!$A$1:$T$878,15,FALSE)</f>
        <v>Fono: +56 (32) 2881777
Fono Director Ejecutivo Sr. Iván Zamora Zapata: 92401822
Fono Secretaria. Srta. Patricia Nanjari Valenzuela: 92541986</v>
      </c>
      <c r="P567" s="124" t="str">
        <f>VLOOKUP(A567,BASE.!$A$1:$T$878,16,FALSE)</f>
        <v>paicabi@paicabi.cl</v>
      </c>
      <c r="Q567" s="185">
        <f>VLOOKUP(A567,BASE.!$A$1:$T$878,17,FALSE)</f>
        <v>0</v>
      </c>
      <c r="R567" s="124" t="str">
        <f>VLOOKUP(A567,BASE.!$A$1:$T$878,18,FALSE)</f>
        <v>93401: Institución de Asistencia Social</v>
      </c>
      <c r="S567" s="124" t="str">
        <f>VLOOKUP(A567,BASE.!$A$1:$T$878,19,FALSE)</f>
        <v xml:space="preserve">
Se remite Certificado de antecedentes financieros del año 2019, que no esta autorizado ante notario público aprobado por el Subdepartamento de Supervisión Nacional.
</v>
      </c>
      <c r="T567" s="182">
        <f>VLOOKUP(A567,BASE.!$A$1:$T$878,20,FALSE)</f>
        <v>37970</v>
      </c>
      <c r="U567" s="124">
        <v>7027</v>
      </c>
      <c r="V567" s="181">
        <v>11880601</v>
      </c>
      <c r="W567" s="181">
        <v>34362354</v>
      </c>
      <c r="X567" s="183">
        <v>44255</v>
      </c>
      <c r="Y567" s="166" t="s">
        <v>7879</v>
      </c>
      <c r="Z567" s="166" t="s">
        <v>7880</v>
      </c>
      <c r="AA567" s="124" t="s">
        <v>7956</v>
      </c>
    </row>
    <row r="568" spans="1:27" x14ac:dyDescent="0.2">
      <c r="A568" s="124">
        <v>7027</v>
      </c>
      <c r="B568" s="124" t="s">
        <v>8358</v>
      </c>
      <c r="C568" s="185">
        <v>650364007</v>
      </c>
      <c r="D568" s="124" t="str">
        <f>VLOOKUP(A568,BASE.!$A$1:$T$878,4,FALSE)</f>
        <v>Corporación de Derecho Privado.</v>
      </c>
      <c r="E568" s="124" t="str">
        <f>VLOOKUP(A568,BASE.!$A$1:$T$878,5,FALSE)</f>
        <v>Otorgado por Decreto Supremo Nº223, de fecha 23 de febrero de 2001, del Ministerio de Justicia.</v>
      </c>
      <c r="F568" s="124" t="str">
        <f>VLOOKUP(A568,BASE.!$A$1:$T$878,6,FALSE)</f>
        <v>Certificado de Vigencia de Persona Jurídica sin Fines de Lucro Nº de Folio 500340376225, de 13 de agosto de 2020, del Servicio de Registro Civil e Identificación</v>
      </c>
      <c r="G568" s="124" t="str">
        <f>VLOOKUP(A568,BASE.!$A$1:$T$878,7,FALSE)</f>
        <v>Promoción del desarrollo, especialmente de las personas, familias, grupos y comunidades que viven en condiciones de pobreza y/o marginalidad.</v>
      </c>
      <c r="H568" s="124" t="str">
        <f>VLOOKUP(A568,BASE.!$A$1:$T$878,8,FALSE)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8" s="124" t="str">
        <f>VLOOKUP(A568,BASE.!$A$1:$T$878,9,FALSE)</f>
        <v>Cada dos Años</v>
      </c>
      <c r="J568" s="124" t="str">
        <f>VLOOKUP(A568,BASE.!$A$1:$T$878,10,FALSE)</f>
        <v>Inicia el 01-09-2020</v>
      </c>
      <c r="K568" s="124" t="str">
        <f>VLOOKUP(A568,BASE.!$A$1:$T$878,11,FALSE)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8" s="124" t="str">
        <f>VLOOKUP(A568,BASE.!$A$1:$T$878,12,FALSE)</f>
        <v xml:space="preserve">11 Norte 967, Viña del Mar. Quinta Región </v>
      </c>
      <c r="M568" s="124" t="str">
        <f>VLOOKUP(A568,BASE.!$A$1:$T$878,13,FALSE)</f>
        <v>V</v>
      </c>
      <c r="N568" s="124" t="str">
        <f>VLOOKUP(A568,BASE.!$A$1:$T$878,14,FALSE)</f>
        <v xml:space="preserve"> Viña del Mar</v>
      </c>
      <c r="O568" s="124" t="str">
        <f>VLOOKUP(A568,BASE.!$A$1:$T$878,15,FALSE)</f>
        <v>Fono: +56 (32) 2881777
Fono Director Ejecutivo Sr. Iván Zamora Zapata: 92401822
Fono Secretaria. Srta. Patricia Nanjari Valenzuela: 92541986</v>
      </c>
      <c r="P568" s="124" t="str">
        <f>VLOOKUP(A568,BASE.!$A$1:$T$878,16,FALSE)</f>
        <v>paicabi@paicabi.cl</v>
      </c>
      <c r="Q568" s="185">
        <f>VLOOKUP(A568,BASE.!$A$1:$T$878,17,FALSE)</f>
        <v>0</v>
      </c>
      <c r="R568" s="124" t="str">
        <f>VLOOKUP(A568,BASE.!$A$1:$T$878,18,FALSE)</f>
        <v>93401: Institución de Asistencia Social</v>
      </c>
      <c r="S568" s="124" t="str">
        <f>VLOOKUP(A568,BASE.!$A$1:$T$878,19,FALSE)</f>
        <v xml:space="preserve">
Se remite Certificado de antecedentes financieros del año 2019, que no esta autorizado ante notario público aprobado por el Subdepartamento de Supervisión Nacional.
</v>
      </c>
      <c r="T568" s="182">
        <f>VLOOKUP(A568,BASE.!$A$1:$T$878,20,FALSE)</f>
        <v>37970</v>
      </c>
      <c r="U568" s="124">
        <v>7027</v>
      </c>
      <c r="V568" s="181">
        <v>14429880</v>
      </c>
      <c r="W568" s="181">
        <v>28859760</v>
      </c>
      <c r="X568" s="183">
        <v>44255</v>
      </c>
      <c r="Y568" s="166" t="s">
        <v>7879</v>
      </c>
      <c r="Z568" s="166" t="s">
        <v>7880</v>
      </c>
      <c r="AA568" s="124" t="s">
        <v>7885</v>
      </c>
    </row>
    <row r="569" spans="1:27" x14ac:dyDescent="0.2">
      <c r="A569" s="124">
        <v>7027</v>
      </c>
      <c r="B569" s="124" t="s">
        <v>8358</v>
      </c>
      <c r="C569" s="185">
        <v>650364007</v>
      </c>
      <c r="D569" s="124" t="str">
        <f>VLOOKUP(A569,BASE.!$A$1:$T$878,4,FALSE)</f>
        <v>Corporación de Derecho Privado.</v>
      </c>
      <c r="E569" s="124" t="str">
        <f>VLOOKUP(A569,BASE.!$A$1:$T$878,5,FALSE)</f>
        <v>Otorgado por Decreto Supremo Nº223, de fecha 23 de febrero de 2001, del Ministerio de Justicia.</v>
      </c>
      <c r="F569" s="124" t="str">
        <f>VLOOKUP(A569,BASE.!$A$1:$T$878,6,FALSE)</f>
        <v>Certificado de Vigencia de Persona Jurídica sin Fines de Lucro Nº de Folio 500340376225, de 13 de agosto de 2020, del Servicio de Registro Civil e Identificación</v>
      </c>
      <c r="G569" s="124" t="str">
        <f>VLOOKUP(A569,BASE.!$A$1:$T$878,7,FALSE)</f>
        <v>Promoción del desarrollo, especialmente de las personas, familias, grupos y comunidades que viven en condiciones de pobreza y/o marginalidad.</v>
      </c>
      <c r="H569" s="124" t="str">
        <f>VLOOKUP(A569,BASE.!$A$1:$T$878,8,FALSE)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69" s="124" t="str">
        <f>VLOOKUP(A569,BASE.!$A$1:$T$878,9,FALSE)</f>
        <v>Cada dos Años</v>
      </c>
      <c r="J569" s="124" t="str">
        <f>VLOOKUP(A569,BASE.!$A$1:$T$878,10,FALSE)</f>
        <v>Inicia el 01-09-2020</v>
      </c>
      <c r="K569" s="124" t="str">
        <f>VLOOKUP(A569,BASE.!$A$1:$T$878,11,FALSE)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9" s="124" t="str">
        <f>VLOOKUP(A569,BASE.!$A$1:$T$878,12,FALSE)</f>
        <v xml:space="preserve">11 Norte 967, Viña del Mar. Quinta Región </v>
      </c>
      <c r="M569" s="124" t="str">
        <f>VLOOKUP(A569,BASE.!$A$1:$T$878,13,FALSE)</f>
        <v>V</v>
      </c>
      <c r="N569" s="124" t="str">
        <f>VLOOKUP(A569,BASE.!$A$1:$T$878,14,FALSE)</f>
        <v xml:space="preserve"> Viña del Mar</v>
      </c>
      <c r="O569" s="124" t="str">
        <f>VLOOKUP(A569,BASE.!$A$1:$T$878,15,FALSE)</f>
        <v>Fono: +56 (32) 2881777
Fono Director Ejecutivo Sr. Iván Zamora Zapata: 92401822
Fono Secretaria. Srta. Patricia Nanjari Valenzuela: 92541986</v>
      </c>
      <c r="P569" s="124" t="str">
        <f>VLOOKUP(A569,BASE.!$A$1:$T$878,16,FALSE)</f>
        <v>paicabi@paicabi.cl</v>
      </c>
      <c r="Q569" s="185">
        <f>VLOOKUP(A569,BASE.!$A$1:$T$878,17,FALSE)</f>
        <v>0</v>
      </c>
      <c r="R569" s="124" t="str">
        <f>VLOOKUP(A569,BASE.!$A$1:$T$878,18,FALSE)</f>
        <v>93401: Institución de Asistencia Social</v>
      </c>
      <c r="S569" s="124" t="str">
        <f>VLOOKUP(A569,BASE.!$A$1:$T$878,19,FALSE)</f>
        <v xml:space="preserve">
Se remite Certificado de antecedentes financieros del año 2019, que no esta autorizado ante notario público aprobado por el Subdepartamento de Supervisión Nacional.
</v>
      </c>
      <c r="T569" s="182">
        <f>VLOOKUP(A569,BASE.!$A$1:$T$878,20,FALSE)</f>
        <v>37970</v>
      </c>
      <c r="U569" s="124">
        <v>7027</v>
      </c>
      <c r="V569" s="181">
        <v>32066400</v>
      </c>
      <c r="W569" s="181">
        <v>64132800</v>
      </c>
      <c r="X569" s="183">
        <v>44255</v>
      </c>
      <c r="Y569" s="166" t="s">
        <v>7879</v>
      </c>
      <c r="Z569" s="166" t="s">
        <v>7880</v>
      </c>
      <c r="AA569" s="124" t="s">
        <v>7886</v>
      </c>
    </row>
    <row r="570" spans="1:27" x14ac:dyDescent="0.2">
      <c r="A570" s="124">
        <v>7027</v>
      </c>
      <c r="B570" s="124" t="s">
        <v>8358</v>
      </c>
      <c r="C570" s="185">
        <v>650364007</v>
      </c>
      <c r="D570" s="124" t="str">
        <f>VLOOKUP(A570,BASE.!$A$1:$T$878,4,FALSE)</f>
        <v>Corporación de Derecho Privado.</v>
      </c>
      <c r="E570" s="124" t="str">
        <f>VLOOKUP(A570,BASE.!$A$1:$T$878,5,FALSE)</f>
        <v>Otorgado por Decreto Supremo Nº223, de fecha 23 de febrero de 2001, del Ministerio de Justicia.</v>
      </c>
      <c r="F570" s="124" t="str">
        <f>VLOOKUP(A570,BASE.!$A$1:$T$878,6,FALSE)</f>
        <v>Certificado de Vigencia de Persona Jurídica sin Fines de Lucro Nº de Folio 500340376225, de 13 de agosto de 2020, del Servicio de Registro Civil e Identificación</v>
      </c>
      <c r="G570" s="124" t="str">
        <f>VLOOKUP(A570,BASE.!$A$1:$T$878,7,FALSE)</f>
        <v>Promoción del desarrollo, especialmente de las personas, familias, grupos y comunidades que viven en condiciones de pobreza y/o marginalidad.</v>
      </c>
      <c r="H570" s="124" t="str">
        <f>VLOOKUP(A570,BASE.!$A$1:$T$878,8,FALSE)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70" s="124" t="str">
        <f>VLOOKUP(A570,BASE.!$A$1:$T$878,9,FALSE)</f>
        <v>Cada dos Años</v>
      </c>
      <c r="J570" s="124" t="str">
        <f>VLOOKUP(A570,BASE.!$A$1:$T$878,10,FALSE)</f>
        <v>Inicia el 01-09-2020</v>
      </c>
      <c r="K570" s="124" t="str">
        <f>VLOOKUP(A570,BASE.!$A$1:$T$878,11,FALSE)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70" s="124" t="str">
        <f>VLOOKUP(A570,BASE.!$A$1:$T$878,12,FALSE)</f>
        <v xml:space="preserve">11 Norte 967, Viña del Mar. Quinta Región </v>
      </c>
      <c r="M570" s="124" t="str">
        <f>VLOOKUP(A570,BASE.!$A$1:$T$878,13,FALSE)</f>
        <v>V</v>
      </c>
      <c r="N570" s="124" t="str">
        <f>VLOOKUP(A570,BASE.!$A$1:$T$878,14,FALSE)</f>
        <v xml:space="preserve"> Viña del Mar</v>
      </c>
      <c r="O570" s="124" t="str">
        <f>VLOOKUP(A570,BASE.!$A$1:$T$878,15,FALSE)</f>
        <v>Fono: +56 (32) 2881777
Fono Director Ejecutivo Sr. Iván Zamora Zapata: 92401822
Fono Secretaria. Srta. Patricia Nanjari Valenzuela: 92541986</v>
      </c>
      <c r="P570" s="124" t="str">
        <f>VLOOKUP(A570,BASE.!$A$1:$T$878,16,FALSE)</f>
        <v>paicabi@paicabi.cl</v>
      </c>
      <c r="Q570" s="185">
        <f>VLOOKUP(A570,BASE.!$A$1:$T$878,17,FALSE)</f>
        <v>0</v>
      </c>
      <c r="R570" s="124" t="str">
        <f>VLOOKUP(A570,BASE.!$A$1:$T$878,18,FALSE)</f>
        <v>93401: Institución de Asistencia Social</v>
      </c>
      <c r="S570" s="124" t="str">
        <f>VLOOKUP(A570,BASE.!$A$1:$T$878,19,FALSE)</f>
        <v xml:space="preserve">
Se remite Certificado de antecedentes financieros del año 2019, que no esta autorizado ante notario público aprobado por el Subdepartamento de Supervisión Nacional.
</v>
      </c>
      <c r="T570" s="182">
        <f>VLOOKUP(A570,BASE.!$A$1:$T$878,20,FALSE)</f>
        <v>37970</v>
      </c>
      <c r="U570" s="124">
        <v>7027</v>
      </c>
      <c r="V570" s="181">
        <v>10910908</v>
      </c>
      <c r="W570" s="181">
        <v>21772419</v>
      </c>
      <c r="X570" s="183">
        <v>44255</v>
      </c>
      <c r="Y570" s="166" t="s">
        <v>7879</v>
      </c>
      <c r="Z570" s="166" t="s">
        <v>7880</v>
      </c>
      <c r="AA570" s="124" t="s">
        <v>7933</v>
      </c>
    </row>
    <row r="571" spans="1:27" x14ac:dyDescent="0.2">
      <c r="A571" s="124">
        <v>7027</v>
      </c>
      <c r="B571" s="124" t="s">
        <v>8358</v>
      </c>
      <c r="C571" s="185">
        <v>650364007</v>
      </c>
      <c r="D571" s="124" t="str">
        <f>VLOOKUP(A571,BASE.!$A$1:$T$878,4,FALSE)</f>
        <v>Corporación de Derecho Privado.</v>
      </c>
      <c r="E571" s="124" t="str">
        <f>VLOOKUP(A571,BASE.!$A$1:$T$878,5,FALSE)</f>
        <v>Otorgado por Decreto Supremo Nº223, de fecha 23 de febrero de 2001, del Ministerio de Justicia.</v>
      </c>
      <c r="F571" s="124" t="str">
        <f>VLOOKUP(A571,BASE.!$A$1:$T$878,6,FALSE)</f>
        <v>Certificado de Vigencia de Persona Jurídica sin Fines de Lucro Nº de Folio 500340376225, de 13 de agosto de 2020, del Servicio de Registro Civil e Identificación</v>
      </c>
      <c r="G571" s="124" t="str">
        <f>VLOOKUP(A571,BASE.!$A$1:$T$878,7,FALSE)</f>
        <v>Promoción del desarrollo, especialmente de las personas, familias, grupos y comunidades que viven en condiciones de pobreza y/o marginalidad.</v>
      </c>
      <c r="H571" s="124" t="str">
        <f>VLOOKUP(A571,BASE.!$A$1:$T$878,8,FALSE)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71" s="124" t="str">
        <f>VLOOKUP(A571,BASE.!$A$1:$T$878,9,FALSE)</f>
        <v>Cada dos Años</v>
      </c>
      <c r="J571" s="124" t="str">
        <f>VLOOKUP(A571,BASE.!$A$1:$T$878,10,FALSE)</f>
        <v>Inicia el 01-09-2020</v>
      </c>
      <c r="K571" s="124" t="str">
        <f>VLOOKUP(A571,BASE.!$A$1:$T$878,11,FALSE)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71" s="124" t="str">
        <f>VLOOKUP(A571,BASE.!$A$1:$T$878,12,FALSE)</f>
        <v xml:space="preserve">11 Norte 967, Viña del Mar. Quinta Región </v>
      </c>
      <c r="M571" s="124" t="str">
        <f>VLOOKUP(A571,BASE.!$A$1:$T$878,13,FALSE)</f>
        <v>V</v>
      </c>
      <c r="N571" s="124" t="str">
        <f>VLOOKUP(A571,BASE.!$A$1:$T$878,14,FALSE)</f>
        <v xml:space="preserve"> Viña del Mar</v>
      </c>
      <c r="O571" s="124" t="str">
        <f>VLOOKUP(A571,BASE.!$A$1:$T$878,15,FALSE)</f>
        <v>Fono: +56 (32) 2881777
Fono Director Ejecutivo Sr. Iván Zamora Zapata: 92401822
Fono Secretaria. Srta. Patricia Nanjari Valenzuela: 92541986</v>
      </c>
      <c r="P571" s="124" t="str">
        <f>VLOOKUP(A571,BASE.!$A$1:$T$878,16,FALSE)</f>
        <v>paicabi@paicabi.cl</v>
      </c>
      <c r="Q571" s="185">
        <f>VLOOKUP(A571,BASE.!$A$1:$T$878,17,FALSE)</f>
        <v>0</v>
      </c>
      <c r="R571" s="124" t="str">
        <f>VLOOKUP(A571,BASE.!$A$1:$T$878,18,FALSE)</f>
        <v>93401: Institución de Asistencia Social</v>
      </c>
      <c r="S571" s="124" t="str">
        <f>VLOOKUP(A571,BASE.!$A$1:$T$878,19,FALSE)</f>
        <v xml:space="preserve">
Se remite Certificado de antecedentes financieros del año 2019, que no esta autorizado ante notario público aprobado por el Subdepartamento de Supervisión Nacional.
</v>
      </c>
      <c r="T571" s="182">
        <f>VLOOKUP(A571,BASE.!$A$1:$T$878,20,FALSE)</f>
        <v>37970</v>
      </c>
      <c r="U571" s="124">
        <v>7027</v>
      </c>
      <c r="V571" s="181">
        <v>62477760</v>
      </c>
      <c r="W571" s="181">
        <v>124955520</v>
      </c>
      <c r="X571" s="183">
        <v>44255</v>
      </c>
      <c r="Y571" s="166" t="s">
        <v>7879</v>
      </c>
      <c r="Z571" s="166" t="s">
        <v>7880</v>
      </c>
      <c r="AA571" s="124" t="s">
        <v>7888</v>
      </c>
    </row>
    <row r="572" spans="1:27" x14ac:dyDescent="0.2">
      <c r="A572" s="124">
        <v>7027</v>
      </c>
      <c r="B572" s="124" t="s">
        <v>8358</v>
      </c>
      <c r="C572" s="185">
        <v>650364007</v>
      </c>
      <c r="D572" s="124" t="str">
        <f>VLOOKUP(A572,BASE.!$A$1:$T$878,4,FALSE)</f>
        <v>Corporación de Derecho Privado.</v>
      </c>
      <c r="E572" s="124" t="str">
        <f>VLOOKUP(A572,BASE.!$A$1:$T$878,5,FALSE)</f>
        <v>Otorgado por Decreto Supremo Nº223, de fecha 23 de febrero de 2001, del Ministerio de Justicia.</v>
      </c>
      <c r="F572" s="124" t="str">
        <f>VLOOKUP(A572,BASE.!$A$1:$T$878,6,FALSE)</f>
        <v>Certificado de Vigencia de Persona Jurídica sin Fines de Lucro Nº de Folio 500340376225, de 13 de agosto de 2020, del Servicio de Registro Civil e Identificación</v>
      </c>
      <c r="G572" s="124" t="str">
        <f>VLOOKUP(A572,BASE.!$A$1:$T$878,7,FALSE)</f>
        <v>Promoción del desarrollo, especialmente de las personas, familias, grupos y comunidades que viven en condiciones de pobreza y/o marginalidad.</v>
      </c>
      <c r="H572" s="124" t="str">
        <f>VLOOKUP(A572,BASE.!$A$1:$T$878,8,FALSE)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72" s="124" t="str">
        <f>VLOOKUP(A572,BASE.!$A$1:$T$878,9,FALSE)</f>
        <v>Cada dos Años</v>
      </c>
      <c r="J572" s="124" t="str">
        <f>VLOOKUP(A572,BASE.!$A$1:$T$878,10,FALSE)</f>
        <v>Inicia el 01-09-2020</v>
      </c>
      <c r="K572" s="124" t="str">
        <f>VLOOKUP(A572,BASE.!$A$1:$T$878,11,FALSE)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72" s="124" t="str">
        <f>VLOOKUP(A572,BASE.!$A$1:$T$878,12,FALSE)</f>
        <v xml:space="preserve">11 Norte 967, Viña del Mar. Quinta Región </v>
      </c>
      <c r="M572" s="124" t="str">
        <f>VLOOKUP(A572,BASE.!$A$1:$T$878,13,FALSE)</f>
        <v>V</v>
      </c>
      <c r="N572" s="124" t="str">
        <f>VLOOKUP(A572,BASE.!$A$1:$T$878,14,FALSE)</f>
        <v xml:space="preserve"> Viña del Mar</v>
      </c>
      <c r="O572" s="124" t="str">
        <f>VLOOKUP(A572,BASE.!$A$1:$T$878,15,FALSE)</f>
        <v>Fono: +56 (32) 2881777
Fono Director Ejecutivo Sr. Iván Zamora Zapata: 92401822
Fono Secretaria. Srta. Patricia Nanjari Valenzuela: 92541986</v>
      </c>
      <c r="P572" s="124" t="str">
        <f>VLOOKUP(A572,BASE.!$A$1:$T$878,16,FALSE)</f>
        <v>paicabi@paicabi.cl</v>
      </c>
      <c r="Q572" s="185">
        <f>VLOOKUP(A572,BASE.!$A$1:$T$878,17,FALSE)</f>
        <v>0</v>
      </c>
      <c r="R572" s="124" t="str">
        <f>VLOOKUP(A572,BASE.!$A$1:$T$878,18,FALSE)</f>
        <v>93401: Institución de Asistencia Social</v>
      </c>
      <c r="S572" s="124" t="str">
        <f>VLOOKUP(A572,BASE.!$A$1:$T$878,19,FALSE)</f>
        <v xml:space="preserve">
Se remite Certificado de antecedentes financieros del año 2019, que no esta autorizado ante notario público aprobado por el Subdepartamento de Supervisión Nacional.
</v>
      </c>
      <c r="T572" s="182">
        <f>VLOOKUP(A572,BASE.!$A$1:$T$878,20,FALSE)</f>
        <v>37970</v>
      </c>
      <c r="U572" s="124">
        <v>7027</v>
      </c>
      <c r="V572" s="181">
        <v>8016600</v>
      </c>
      <c r="W572" s="181">
        <v>16033200</v>
      </c>
      <c r="X572" s="183">
        <v>44255</v>
      </c>
      <c r="Y572" s="166" t="s">
        <v>7879</v>
      </c>
      <c r="Z572" s="166" t="s">
        <v>7880</v>
      </c>
      <c r="AA572" s="124" t="s">
        <v>7939</v>
      </c>
    </row>
    <row r="573" spans="1:27" x14ac:dyDescent="0.2">
      <c r="A573" s="124">
        <v>7027</v>
      </c>
      <c r="B573" s="124" t="s">
        <v>8358</v>
      </c>
      <c r="C573" s="185">
        <v>650364007</v>
      </c>
      <c r="D573" s="124" t="str">
        <f>VLOOKUP(A573,BASE.!$A$1:$T$878,4,FALSE)</f>
        <v>Corporación de Derecho Privado.</v>
      </c>
      <c r="E573" s="124" t="str">
        <f>VLOOKUP(A573,BASE.!$A$1:$T$878,5,FALSE)</f>
        <v>Otorgado por Decreto Supremo Nº223, de fecha 23 de febrero de 2001, del Ministerio de Justicia.</v>
      </c>
      <c r="F573" s="124" t="str">
        <f>VLOOKUP(A573,BASE.!$A$1:$T$878,6,FALSE)</f>
        <v>Certificado de Vigencia de Persona Jurídica sin Fines de Lucro Nº de Folio 500340376225, de 13 de agosto de 2020, del Servicio de Registro Civil e Identificación</v>
      </c>
      <c r="G573" s="124" t="str">
        <f>VLOOKUP(A573,BASE.!$A$1:$T$878,7,FALSE)</f>
        <v>Promoción del desarrollo, especialmente de las personas, familias, grupos y comunidades que viven en condiciones de pobreza y/o marginalidad.</v>
      </c>
      <c r="H573" s="124" t="str">
        <f>VLOOKUP(A573,BASE.!$A$1:$T$878,8,FALSE)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73" s="124" t="str">
        <f>VLOOKUP(A573,BASE.!$A$1:$T$878,9,FALSE)</f>
        <v>Cada dos Años</v>
      </c>
      <c r="J573" s="124" t="str">
        <f>VLOOKUP(A573,BASE.!$A$1:$T$878,10,FALSE)</f>
        <v>Inicia el 01-09-2020</v>
      </c>
      <c r="K573" s="124" t="str">
        <f>VLOOKUP(A573,BASE.!$A$1:$T$878,11,FALSE)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73" s="124" t="str">
        <f>VLOOKUP(A573,BASE.!$A$1:$T$878,12,FALSE)</f>
        <v xml:space="preserve">11 Norte 967, Viña del Mar. Quinta Región </v>
      </c>
      <c r="M573" s="124" t="str">
        <f>VLOOKUP(A573,BASE.!$A$1:$T$878,13,FALSE)</f>
        <v>V</v>
      </c>
      <c r="N573" s="124" t="str">
        <f>VLOOKUP(A573,BASE.!$A$1:$T$878,14,FALSE)</f>
        <v xml:space="preserve"> Viña del Mar</v>
      </c>
      <c r="O573" s="124" t="str">
        <f>VLOOKUP(A573,BASE.!$A$1:$T$878,15,FALSE)</f>
        <v>Fono: +56 (32) 2881777
Fono Director Ejecutivo Sr. Iván Zamora Zapata: 92401822
Fono Secretaria. Srta. Patricia Nanjari Valenzuela: 92541986</v>
      </c>
      <c r="P573" s="124" t="str">
        <f>VLOOKUP(A573,BASE.!$A$1:$T$878,16,FALSE)</f>
        <v>paicabi@paicabi.cl</v>
      </c>
      <c r="Q573" s="185">
        <f>VLOOKUP(A573,BASE.!$A$1:$T$878,17,FALSE)</f>
        <v>0</v>
      </c>
      <c r="R573" s="124" t="str">
        <f>VLOOKUP(A573,BASE.!$A$1:$T$878,18,FALSE)</f>
        <v>93401: Institución de Asistencia Social</v>
      </c>
      <c r="S573" s="124" t="str">
        <f>VLOOKUP(A573,BASE.!$A$1:$T$878,19,FALSE)</f>
        <v xml:space="preserve">
Se remite Certificado de antecedentes financieros del año 2019, que no esta autorizado ante notario público aprobado por el Subdepartamento de Supervisión Nacional.
</v>
      </c>
      <c r="T573" s="182">
        <f>VLOOKUP(A573,BASE.!$A$1:$T$878,20,FALSE)</f>
        <v>37970</v>
      </c>
      <c r="U573" s="124">
        <v>7027</v>
      </c>
      <c r="V573" s="181">
        <v>22446480</v>
      </c>
      <c r="W573" s="181">
        <v>44892960</v>
      </c>
      <c r="X573" s="183">
        <v>44255</v>
      </c>
      <c r="Y573" s="166" t="s">
        <v>7879</v>
      </c>
      <c r="Z573" s="166" t="s">
        <v>7880</v>
      </c>
      <c r="AA573" s="124" t="s">
        <v>7889</v>
      </c>
    </row>
    <row r="574" spans="1:27" x14ac:dyDescent="0.2">
      <c r="A574" s="124">
        <v>7031</v>
      </c>
      <c r="B574" s="124" t="s">
        <v>8624</v>
      </c>
      <c r="C574" s="185">
        <v>731026009</v>
      </c>
      <c r="D574" s="124" t="str">
        <f>VLOOKUP(A574,BASE.!$A$1:$T$878,4,FALSE)</f>
        <v>Corporación de Derecho Privado.</v>
      </c>
      <c r="E574" s="124" t="str">
        <f>VLOOKUP(A574,BASE.!$A$1:$T$878,5,FALSE)</f>
        <v>Otorgado por Decreto Supremo Nº 256, de fecha 09 de Marzo de 1995, del Ministerio de Justicia.</v>
      </c>
      <c r="F574" s="124" t="str">
        <f>VLOOKUP(A574,BASE.!$A$1:$T$878,6,FALSE)</f>
        <v xml:space="preserve">Se acompaña Certificado de Vigencia Folio 500342591781, de fecha 26 de agosto de 2020, del SRCEI
</v>
      </c>
      <c r="G574" s="124" t="str">
        <f>VLOOKUP(A574,BASE.!$A$1:$T$878,7,FALSE)</f>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v>
      </c>
      <c r="H574" s="124" t="str">
        <f>VLOOKUP(A574,BASE.!$A$1:$T$878,8,FALSE)</f>
        <v>Presidente: Marcelo Cristian Zambra Yáñez,         
Vicepresidente: Francisco Prado Oyarzo, 
Secretaria: Luz María Loreto Baghetti Gómez, 
Tesorero: José Guillermo Ríos Campos,           
Directora: María Elena Campusano Bakovic,</v>
      </c>
      <c r="I574" s="124" t="str">
        <f>VLOOKUP(A574,BASE.!$A$1:$T$878,9,FALSE)</f>
        <v>Durarán dos años en sus cargos</v>
      </c>
      <c r="J574" s="124" t="str">
        <f>VLOOKUP(A574,BASE.!$A$1:$T$878,10,FALSE)</f>
        <v xml:space="preserve">De 15 de enero de 2020 a 15 de  enero de 2022. Si por cualquier causa, no se realizarán las elecciones de Directorio, éste continuará en funciones, con todas las obligaciones y atribuciones, hasta que sea reemplazado en la forma prescrita en los Estatutos.
</v>
      </c>
      <c r="K574" s="124" t="str">
        <f>VLOOKUP(A574,BASE.!$A$1:$T$878,11,FALSE)</f>
        <v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v>
      </c>
      <c r="L574" s="124" t="str">
        <f>VLOOKUP(A574,BASE.!$A$1:$T$878,12,FALSE)</f>
        <v xml:space="preserve">Carmen Covarrubias número 213, Comuna de Ñuñoa.
</v>
      </c>
      <c r="M574" s="124" t="str">
        <f>VLOOKUP(A574,BASE.!$A$1:$T$878,13,FALSE)</f>
        <v>XIII</v>
      </c>
      <c r="N574" s="124" t="str">
        <f>VLOOKUP(A574,BASE.!$A$1:$T$878,14,FALSE)</f>
        <v>Ñuñoa</v>
      </c>
      <c r="O574" s="124" t="str">
        <f>VLOOKUP(A574,BASE.!$A$1:$T$878,15,FALSE)</f>
        <v xml:space="preserve">Fono 56-2-22693942
</v>
      </c>
      <c r="P574" s="124" t="str">
        <f>VLOOKUP(A574,BASE.!$A$1:$T$878,16,FALSE)</f>
        <v xml:space="preserve">info@grada.cl  onggrada@gmail.com </v>
      </c>
      <c r="Q574" s="185">
        <f>VLOOKUP(A574,BASE.!$A$1:$T$878,17,FALSE)</f>
        <v>0</v>
      </c>
      <c r="R574" s="124" t="str">
        <f>VLOOKUP(A574,BASE.!$A$1:$T$878,18,FALSE)</f>
        <v xml:space="preserve">
93401
</v>
      </c>
      <c r="S574" s="124" t="str">
        <f>VLOOKUP(A574,BASE.!$A$1:$T$878,19,FALSE)</f>
        <v xml:space="preserve">Se acompaña Certificado Financiero al año 2019, el cual es aprobado por USUFI con fecha 3 de septiembre de 2020. Se hace presente que éste no ha sido autorizado ante notario. 
</v>
      </c>
      <c r="T574" s="182">
        <f>VLOOKUP(A574,BASE.!$A$1:$T$878,20,FALSE)</f>
        <v>37970</v>
      </c>
      <c r="U574" s="124">
        <v>7031</v>
      </c>
      <c r="V574" s="181">
        <v>0</v>
      </c>
      <c r="W574" s="181">
        <v>0</v>
      </c>
      <c r="X574" s="183">
        <v>44255</v>
      </c>
      <c r="Y574" s="166" t="s">
        <v>7879</v>
      </c>
      <c r="Z574" s="166" t="s">
        <v>7880</v>
      </c>
      <c r="AA574" s="124" t="s">
        <v>7946</v>
      </c>
    </row>
    <row r="575" spans="1:27" x14ac:dyDescent="0.2">
      <c r="A575" s="124">
        <v>7036</v>
      </c>
      <c r="B575" s="124" t="s">
        <v>8359</v>
      </c>
      <c r="C575" s="185" t="s">
        <v>7815</v>
      </c>
      <c r="D575" s="124" t="str">
        <f>VLOOKUP(A575,BASE.!$A$1:$T$878,4,FALSE)</f>
        <v>Fundación de Derecho Privado</v>
      </c>
      <c r="E575" s="124" t="str">
        <f>VLOOKUP(A575,BASE.!$A$1:$T$878,5,FALSE)</f>
        <v>Otorgado por Decreto Supremo Nº496, de fecha 18 de mayo de 1999, del Ministerio de Justicia.</v>
      </c>
      <c r="F575" s="124" t="str">
        <f>VLOOKUP(A575,BASE.!$A$1:$T$878,6,FALSE)</f>
        <v xml:space="preserve">Certificado de Vigencia folio Nº 500348195324, de fecha 30 de septiembre de 2020, emitido por el Servicio de Registro Civil e Identificación. </v>
      </c>
      <c r="G575" s="124" t="str">
        <f>VLOOKUP(A575,BASE.!$A$1:$T$878,7,FALSE)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75" s="124" t="str">
        <f>VLOOKUP(A575,BASE.!$A$1:$T$878,8,FALSE)</f>
        <v>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v>
      </c>
      <c r="I575" s="124" t="str">
        <f>VLOOKUP(A575,BASE.!$A$1:$T$878,9,FALSE)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75" s="124" t="str">
        <f>VLOOKUP(A575,BASE.!$A$1:$T$878,10,FALSE)</f>
        <v>10 de julio de 2017, según Certificado de directorio de persona jurídica, folio Nº 500348005479, de fecha 29 de septiembre de 2020, emitido por el Servicio de Registro Civil e Identificación</v>
      </c>
      <c r="K575" s="124" t="str">
        <f>VLOOKUP(A575,BASE.!$A$1:$T$878,11,FALSE)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75" s="124" t="str">
        <f>VLOOKUP(A575,BASE.!$A$1:$T$878,12,FALSE)</f>
        <v xml:space="preserve">Calle Uno Nº 3011, comuna de Quilicura, Región Metropolitana.
</v>
      </c>
      <c r="M575" s="124" t="str">
        <f>VLOOKUP(A575,BASE.!$A$1:$T$878,13,FALSE)</f>
        <v>XIII</v>
      </c>
      <c r="N575" s="124" t="str">
        <f>VLOOKUP(A575,BASE.!$A$1:$T$878,14,FALSE)</f>
        <v>Quilicura</v>
      </c>
      <c r="O575" s="124" t="str">
        <f>VLOOKUP(A575,BASE.!$A$1:$T$878,15,FALSE)</f>
        <v>Teléfono:  984991231.</v>
      </c>
      <c r="P575" s="124" t="str">
        <f>VLOOKUP(A575,BASE.!$A$1:$T$878,16,FALSE)</f>
        <v>lisette@fundacionmariadelaluz.cl 
gerente@fmdl.cl</v>
      </c>
      <c r="Q575" s="185">
        <f>VLOOKUP(A575,BASE.!$A$1:$T$878,17,FALSE)</f>
        <v>0</v>
      </c>
      <c r="R575" s="124" t="str">
        <f>VLOOKUP(A575,BASE.!$A$1:$T$878,18,FALSE)</f>
        <v>93401: Instituciones de asistencia social.</v>
      </c>
      <c r="S575" s="124" t="str">
        <f>VLOOKUP(A575,BASE.!$A$1:$T$878,19,FALSE)</f>
        <v>Se acompaña certificado financiero correspondiente al año 2019, aprobado por el Sub Departamento de Supervisión Financiera Nacional</v>
      </c>
      <c r="T575" s="182">
        <f>VLOOKUP(A575,BASE.!$A$1:$T$878,20,FALSE)</f>
        <v>37970</v>
      </c>
      <c r="U575" s="124">
        <v>7036</v>
      </c>
      <c r="V575" s="181">
        <v>23422683</v>
      </c>
      <c r="W575" s="181">
        <v>33001037</v>
      </c>
      <c r="X575" s="183">
        <v>44255</v>
      </c>
      <c r="Y575" s="166" t="s">
        <v>7879</v>
      </c>
      <c r="Z575" s="166" t="s">
        <v>7880</v>
      </c>
      <c r="AA575" s="124" t="s">
        <v>8054</v>
      </c>
    </row>
    <row r="576" spans="1:27" x14ac:dyDescent="0.2">
      <c r="A576" s="124">
        <v>7036</v>
      </c>
      <c r="B576" s="124" t="s">
        <v>8359</v>
      </c>
      <c r="C576" s="185" t="s">
        <v>7815</v>
      </c>
      <c r="D576" s="124" t="str">
        <f>VLOOKUP(A576,BASE.!$A$1:$T$878,4,FALSE)</f>
        <v>Fundación de Derecho Privado</v>
      </c>
      <c r="E576" s="124" t="str">
        <f>VLOOKUP(A576,BASE.!$A$1:$T$878,5,FALSE)</f>
        <v>Otorgado por Decreto Supremo Nº496, de fecha 18 de mayo de 1999, del Ministerio de Justicia.</v>
      </c>
      <c r="F576" s="124" t="str">
        <f>VLOOKUP(A576,BASE.!$A$1:$T$878,6,FALSE)</f>
        <v xml:space="preserve">Certificado de Vigencia folio Nº 500348195324, de fecha 30 de septiembre de 2020, emitido por el Servicio de Registro Civil e Identificación. </v>
      </c>
      <c r="G576" s="124" t="str">
        <f>VLOOKUP(A576,BASE.!$A$1:$T$878,7,FALSE)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76" s="124" t="str">
        <f>VLOOKUP(A576,BASE.!$A$1:$T$878,8,FALSE)</f>
        <v>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v>
      </c>
      <c r="I576" s="124" t="str">
        <f>VLOOKUP(A576,BASE.!$A$1:$T$878,9,FALSE)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76" s="124" t="str">
        <f>VLOOKUP(A576,BASE.!$A$1:$T$878,10,FALSE)</f>
        <v>10 de julio de 2017, según Certificado de directorio de persona jurídica, folio Nº 500348005479, de fecha 29 de septiembre de 2020, emitido por el Servicio de Registro Civil e Identificación</v>
      </c>
      <c r="K576" s="124" t="str">
        <f>VLOOKUP(A576,BASE.!$A$1:$T$878,11,FALSE)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76" s="124" t="str">
        <f>VLOOKUP(A576,BASE.!$A$1:$T$878,12,FALSE)</f>
        <v xml:space="preserve">Calle Uno Nº 3011, comuna de Quilicura, Región Metropolitana.
</v>
      </c>
      <c r="M576" s="124" t="str">
        <f>VLOOKUP(A576,BASE.!$A$1:$T$878,13,FALSE)</f>
        <v>XIII</v>
      </c>
      <c r="N576" s="124" t="str">
        <f>VLOOKUP(A576,BASE.!$A$1:$T$878,14,FALSE)</f>
        <v>Quilicura</v>
      </c>
      <c r="O576" s="124" t="str">
        <f>VLOOKUP(A576,BASE.!$A$1:$T$878,15,FALSE)</f>
        <v>Teléfono:  984991231.</v>
      </c>
      <c r="P576" s="124" t="str">
        <f>VLOOKUP(A576,BASE.!$A$1:$T$878,16,FALSE)</f>
        <v>lisette@fundacionmariadelaluz.cl 
gerente@fmdl.cl</v>
      </c>
      <c r="Q576" s="185">
        <f>VLOOKUP(A576,BASE.!$A$1:$T$878,17,FALSE)</f>
        <v>0</v>
      </c>
      <c r="R576" s="124" t="str">
        <f>VLOOKUP(A576,BASE.!$A$1:$T$878,18,FALSE)</f>
        <v>93401: Instituciones de asistencia social.</v>
      </c>
      <c r="S576" s="124" t="str">
        <f>VLOOKUP(A576,BASE.!$A$1:$T$878,19,FALSE)</f>
        <v>Se acompaña certificado financiero correspondiente al año 2019, aprobado por el Sub Departamento de Supervisión Financiera Nacional</v>
      </c>
      <c r="T576" s="182">
        <f>VLOOKUP(A576,BASE.!$A$1:$T$878,20,FALSE)</f>
        <v>37970</v>
      </c>
      <c r="U576" s="124">
        <v>7036</v>
      </c>
      <c r="V576" s="181">
        <v>41129496</v>
      </c>
      <c r="W576" s="181">
        <v>69786939</v>
      </c>
      <c r="X576" s="183">
        <v>44255</v>
      </c>
      <c r="Y576" s="166" t="s">
        <v>7879</v>
      </c>
      <c r="Z576" s="166" t="s">
        <v>7880</v>
      </c>
      <c r="AA576" s="124" t="s">
        <v>7887</v>
      </c>
    </row>
    <row r="577" spans="1:27" x14ac:dyDescent="0.2">
      <c r="A577" s="124">
        <v>7037</v>
      </c>
      <c r="B577" s="124" t="s">
        <v>8360</v>
      </c>
      <c r="C577" s="185">
        <v>753474005</v>
      </c>
      <c r="D577" s="124" t="str">
        <f>VLOOKUP(A577,BASE.!$A$1:$T$878,4,FALSE)</f>
        <v>Corporación de Derecho Privado.</v>
      </c>
      <c r="E577" s="124" t="str">
        <f>VLOOKUP(A577,BASE.!$A$1:$T$878,5,FALSE)</f>
        <v>Decreto Supremo Nº 739, de 7 de septiembre de 1999, del Ministerio de Justicia.</v>
      </c>
      <c r="F577" s="124" t="str">
        <f>VLOOKUP(A577,BASE.!$A$1:$T$878,6,FALSE)</f>
        <v xml:space="preserve">Certificado de Vigencia de Persona Jurídica sin Fines de Lucro, Folio Nº 500356492827, de 17 de noviembre de 2020, del Servicio de Registro Civil e Identificación.
</v>
      </c>
      <c r="G577" s="124" t="str">
        <f>VLOOKUP(A577,BASE.!$A$1:$T$878,7,FALSE)</f>
        <v xml:space="preserve">Promoción y desarrollo, especialmente de las personas, familias, grupos y comunidades que viven en condiciones de pobreza y/o marginalidad.  </v>
      </c>
      <c r="H577" s="124" t="str">
        <f>VLOOKUP(A577,BASE.!$A$1:$T$878,8,FALSE)</f>
        <v xml:space="preserve">Presidente: Marcelo Ovalle Briones .Vicepresidente: Emma Alejandra Miarnda Luna 
Secretario: Marjorie Alejandra Matinez Marciel 
Tesorero: Claudio Iván Gutierrez Torres, 
</v>
      </c>
      <c r="I577" s="124" t="str">
        <f>VLOOKUP(A577,BASE.!$A$1:$T$878,9,FALSE)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7" s="124" t="str">
        <f>VLOOKUP(A577,BASE.!$A$1:$T$878,10,FALSE)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77" s="124" t="str">
        <f>VLOOKUP(A577,BASE.!$A$1:$T$878,11,FALSE)</f>
        <v xml:space="preserve">Presidente: Marcelo Ovalle Briones 
Ercilia Bereniche Silva Barra, 
</v>
      </c>
      <c r="L577" s="124" t="str">
        <f>VLOOKUP(A577,BASE.!$A$1:$T$878,12,FALSE)</f>
        <v xml:space="preserve">Teatinos N° 371, oficina 401, Región Metropolitana.
</v>
      </c>
      <c r="M577" s="124" t="str">
        <f>VLOOKUP(A577,BASE.!$A$1:$T$878,13,FALSE)</f>
        <v>XIII</v>
      </c>
      <c r="N577" s="124" t="str">
        <f>VLOOKUP(A577,BASE.!$A$1:$T$878,14,FALSE)</f>
        <v>Santiago</v>
      </c>
      <c r="O577" s="124" t="str">
        <f>VLOOKUP(A577,BASE.!$A$1:$T$878,15,FALSE)</f>
        <v>Fono: 02-26387566</v>
      </c>
      <c r="P577" s="124" t="str">
        <f>VLOOKUP(A577,BASE.!$A$1:$T$878,16,FALSE)</f>
        <v>jvelasquezt@ongsurcos.cl</v>
      </c>
      <c r="Q577" s="185">
        <f>VLOOKUP(A577,BASE.!$A$1:$T$878,17,FALSE)</f>
        <v>0</v>
      </c>
      <c r="R577" s="124" t="str">
        <f>VLOOKUP(A577,BASE.!$A$1:$T$878,18,FALSE)</f>
        <v>93401 Institución de Asistencia Social.</v>
      </c>
      <c r="S577" s="124" t="str">
        <f>VLOOKUP(A577,BASE.!$A$1:$T$878,19,FALSE)</f>
        <v>Certificado de antecedentes financieros correspondientes al año 2019 aprobados por el Subdepartamento de Supervisión Nacional.</v>
      </c>
      <c r="T577" s="182">
        <f>VLOOKUP(A577,BASE.!$A$1:$T$878,20,FALSE)</f>
        <v>37970</v>
      </c>
      <c r="U577" s="124">
        <v>7037</v>
      </c>
      <c r="V577" s="181">
        <v>6283980</v>
      </c>
      <c r="W577" s="181">
        <v>12490380</v>
      </c>
      <c r="X577" s="183">
        <v>44255</v>
      </c>
      <c r="Y577" s="166" t="s">
        <v>7879</v>
      </c>
      <c r="Z577" s="166" t="s">
        <v>7880</v>
      </c>
      <c r="AA577" s="124" t="s">
        <v>7949</v>
      </c>
    </row>
    <row r="578" spans="1:27" x14ac:dyDescent="0.2">
      <c r="A578" s="124">
        <v>7037</v>
      </c>
      <c r="B578" s="124" t="s">
        <v>8360</v>
      </c>
      <c r="C578" s="185">
        <v>753474005</v>
      </c>
      <c r="D578" s="124" t="str">
        <f>VLOOKUP(A578,BASE.!$A$1:$T$878,4,FALSE)</f>
        <v>Corporación de Derecho Privado.</v>
      </c>
      <c r="E578" s="124" t="str">
        <f>VLOOKUP(A578,BASE.!$A$1:$T$878,5,FALSE)</f>
        <v>Decreto Supremo Nº 739, de 7 de septiembre de 1999, del Ministerio de Justicia.</v>
      </c>
      <c r="F578" s="124" t="str">
        <f>VLOOKUP(A578,BASE.!$A$1:$T$878,6,FALSE)</f>
        <v xml:space="preserve">Certificado de Vigencia de Persona Jurídica sin Fines de Lucro, Folio Nº 500356492827, de 17 de noviembre de 2020, del Servicio de Registro Civil e Identificación.
</v>
      </c>
      <c r="G578" s="124" t="str">
        <f>VLOOKUP(A578,BASE.!$A$1:$T$878,7,FALSE)</f>
        <v xml:space="preserve">Promoción y desarrollo, especialmente de las personas, familias, grupos y comunidades que viven en condiciones de pobreza y/o marginalidad.  </v>
      </c>
      <c r="H578" s="124" t="str">
        <f>VLOOKUP(A578,BASE.!$A$1:$T$878,8,FALSE)</f>
        <v xml:space="preserve">Presidente: Marcelo Ovalle Briones .Vicepresidente: Emma Alejandra Miarnda Luna 
Secretario: Marjorie Alejandra Matinez Marciel 
Tesorero: Claudio Iván Gutierrez Torres, 
</v>
      </c>
      <c r="I578" s="124" t="str">
        <f>VLOOKUP(A578,BASE.!$A$1:$T$878,9,FALSE)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8" s="124" t="str">
        <f>VLOOKUP(A578,BASE.!$A$1:$T$878,10,FALSE)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78" s="124" t="str">
        <f>VLOOKUP(A578,BASE.!$A$1:$T$878,11,FALSE)</f>
        <v xml:space="preserve">Presidente: Marcelo Ovalle Briones 
Ercilia Bereniche Silva Barra, 
</v>
      </c>
      <c r="L578" s="124" t="str">
        <f>VLOOKUP(A578,BASE.!$A$1:$T$878,12,FALSE)</f>
        <v xml:space="preserve">Teatinos N° 371, oficina 401, Región Metropolitana.
</v>
      </c>
      <c r="M578" s="124" t="str">
        <f>VLOOKUP(A578,BASE.!$A$1:$T$878,13,FALSE)</f>
        <v>XIII</v>
      </c>
      <c r="N578" s="124" t="str">
        <f>VLOOKUP(A578,BASE.!$A$1:$T$878,14,FALSE)</f>
        <v>Santiago</v>
      </c>
      <c r="O578" s="124" t="str">
        <f>VLOOKUP(A578,BASE.!$A$1:$T$878,15,FALSE)</f>
        <v>Fono: 02-26387566</v>
      </c>
      <c r="P578" s="124" t="str">
        <f>VLOOKUP(A578,BASE.!$A$1:$T$878,16,FALSE)</f>
        <v>jvelasquezt@ongsurcos.cl</v>
      </c>
      <c r="Q578" s="185">
        <f>VLOOKUP(A578,BASE.!$A$1:$T$878,17,FALSE)</f>
        <v>0</v>
      </c>
      <c r="R578" s="124" t="str">
        <f>VLOOKUP(A578,BASE.!$A$1:$T$878,18,FALSE)</f>
        <v>93401 Institución de Asistencia Social.</v>
      </c>
      <c r="S578" s="124" t="str">
        <f>VLOOKUP(A578,BASE.!$A$1:$T$878,19,FALSE)</f>
        <v>Certificado de antecedentes financieros correspondientes al año 2019 aprobados por el Subdepartamento de Supervisión Nacional.</v>
      </c>
      <c r="T578" s="182">
        <f>VLOOKUP(A578,BASE.!$A$1:$T$878,20,FALSE)</f>
        <v>37970</v>
      </c>
      <c r="U578" s="124">
        <v>7037</v>
      </c>
      <c r="V578" s="181">
        <v>6206400</v>
      </c>
      <c r="W578" s="181">
        <v>12412800</v>
      </c>
      <c r="X578" s="183">
        <v>44255</v>
      </c>
      <c r="Y578" s="166" t="s">
        <v>7879</v>
      </c>
      <c r="Z578" s="166" t="s">
        <v>7880</v>
      </c>
      <c r="AA578" s="124" t="s">
        <v>7966</v>
      </c>
    </row>
    <row r="579" spans="1:27" x14ac:dyDescent="0.2">
      <c r="A579" s="124">
        <v>7037</v>
      </c>
      <c r="B579" s="124" t="s">
        <v>8360</v>
      </c>
      <c r="C579" s="185">
        <v>753474005</v>
      </c>
      <c r="D579" s="124" t="str">
        <f>VLOOKUP(A579,BASE.!$A$1:$T$878,4,FALSE)</f>
        <v>Corporación de Derecho Privado.</v>
      </c>
      <c r="E579" s="124" t="str">
        <f>VLOOKUP(A579,BASE.!$A$1:$T$878,5,FALSE)</f>
        <v>Decreto Supremo Nº 739, de 7 de septiembre de 1999, del Ministerio de Justicia.</v>
      </c>
      <c r="F579" s="124" t="str">
        <f>VLOOKUP(A579,BASE.!$A$1:$T$878,6,FALSE)</f>
        <v xml:space="preserve">Certificado de Vigencia de Persona Jurídica sin Fines de Lucro, Folio Nº 500356492827, de 17 de noviembre de 2020, del Servicio de Registro Civil e Identificación.
</v>
      </c>
      <c r="G579" s="124" t="str">
        <f>VLOOKUP(A579,BASE.!$A$1:$T$878,7,FALSE)</f>
        <v xml:space="preserve">Promoción y desarrollo, especialmente de las personas, familias, grupos y comunidades que viven en condiciones de pobreza y/o marginalidad.  </v>
      </c>
      <c r="H579" s="124" t="str">
        <f>VLOOKUP(A579,BASE.!$A$1:$T$878,8,FALSE)</f>
        <v xml:space="preserve">Presidente: Marcelo Ovalle Briones .Vicepresidente: Emma Alejandra Miarnda Luna 
Secretario: Marjorie Alejandra Matinez Marciel 
Tesorero: Claudio Iván Gutierrez Torres, 
</v>
      </c>
      <c r="I579" s="124" t="str">
        <f>VLOOKUP(A579,BASE.!$A$1:$T$878,9,FALSE)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9" s="124" t="str">
        <f>VLOOKUP(A579,BASE.!$A$1:$T$878,10,FALSE)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79" s="124" t="str">
        <f>VLOOKUP(A579,BASE.!$A$1:$T$878,11,FALSE)</f>
        <v xml:space="preserve">Presidente: Marcelo Ovalle Briones 
Ercilia Bereniche Silva Barra, 
</v>
      </c>
      <c r="L579" s="124" t="str">
        <f>VLOOKUP(A579,BASE.!$A$1:$T$878,12,FALSE)</f>
        <v xml:space="preserve">Teatinos N° 371, oficina 401, Región Metropolitana.
</v>
      </c>
      <c r="M579" s="124" t="str">
        <f>VLOOKUP(A579,BASE.!$A$1:$T$878,13,FALSE)</f>
        <v>XIII</v>
      </c>
      <c r="N579" s="124" t="str">
        <f>VLOOKUP(A579,BASE.!$A$1:$T$878,14,FALSE)</f>
        <v>Santiago</v>
      </c>
      <c r="O579" s="124" t="str">
        <f>VLOOKUP(A579,BASE.!$A$1:$T$878,15,FALSE)</f>
        <v>Fono: 02-26387566</v>
      </c>
      <c r="P579" s="124" t="str">
        <f>VLOOKUP(A579,BASE.!$A$1:$T$878,16,FALSE)</f>
        <v>jvelasquezt@ongsurcos.cl</v>
      </c>
      <c r="Q579" s="185">
        <f>VLOOKUP(A579,BASE.!$A$1:$T$878,17,FALSE)</f>
        <v>0</v>
      </c>
      <c r="R579" s="124" t="str">
        <f>VLOOKUP(A579,BASE.!$A$1:$T$878,18,FALSE)</f>
        <v>93401 Institución de Asistencia Social.</v>
      </c>
      <c r="S579" s="124" t="str">
        <f>VLOOKUP(A579,BASE.!$A$1:$T$878,19,FALSE)</f>
        <v>Certificado de antecedentes financieros correspondientes al año 2019 aprobados por el Subdepartamento de Supervisión Nacional.</v>
      </c>
      <c r="T579" s="182">
        <f>VLOOKUP(A579,BASE.!$A$1:$T$878,20,FALSE)</f>
        <v>37970</v>
      </c>
      <c r="U579" s="124">
        <v>7037</v>
      </c>
      <c r="V579" s="181">
        <v>6206400</v>
      </c>
      <c r="W579" s="181">
        <v>12412800</v>
      </c>
      <c r="X579" s="183">
        <v>44255</v>
      </c>
      <c r="Y579" s="166" t="s">
        <v>7879</v>
      </c>
      <c r="Z579" s="166" t="s">
        <v>7880</v>
      </c>
      <c r="AA579" s="124" t="s">
        <v>7977</v>
      </c>
    </row>
    <row r="580" spans="1:27" x14ac:dyDescent="0.2">
      <c r="A580" s="124">
        <v>7037</v>
      </c>
      <c r="B580" s="124" t="s">
        <v>8360</v>
      </c>
      <c r="C580" s="185">
        <v>753474005</v>
      </c>
      <c r="D580" s="124" t="str">
        <f>VLOOKUP(A580,BASE.!$A$1:$T$878,4,FALSE)</f>
        <v>Corporación de Derecho Privado.</v>
      </c>
      <c r="E580" s="124" t="str">
        <f>VLOOKUP(A580,BASE.!$A$1:$T$878,5,FALSE)</f>
        <v>Decreto Supremo Nº 739, de 7 de septiembre de 1999, del Ministerio de Justicia.</v>
      </c>
      <c r="F580" s="124" t="str">
        <f>VLOOKUP(A580,BASE.!$A$1:$T$878,6,FALSE)</f>
        <v xml:space="preserve">Certificado de Vigencia de Persona Jurídica sin Fines de Lucro, Folio Nº 500356492827, de 17 de noviembre de 2020, del Servicio de Registro Civil e Identificación.
</v>
      </c>
      <c r="G580" s="124" t="str">
        <f>VLOOKUP(A580,BASE.!$A$1:$T$878,7,FALSE)</f>
        <v xml:space="preserve">Promoción y desarrollo, especialmente de las personas, familias, grupos y comunidades que viven en condiciones de pobreza y/o marginalidad.  </v>
      </c>
      <c r="H580" s="124" t="str">
        <f>VLOOKUP(A580,BASE.!$A$1:$T$878,8,FALSE)</f>
        <v xml:space="preserve">Presidente: Marcelo Ovalle Briones .Vicepresidente: Emma Alejandra Miarnda Luna 
Secretario: Marjorie Alejandra Matinez Marciel 
Tesorero: Claudio Iván Gutierrez Torres, 
</v>
      </c>
      <c r="I580" s="124" t="str">
        <f>VLOOKUP(A580,BASE.!$A$1:$T$878,9,FALSE)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0" s="124" t="str">
        <f>VLOOKUP(A580,BASE.!$A$1:$T$878,10,FALSE)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80" s="124" t="str">
        <f>VLOOKUP(A580,BASE.!$A$1:$T$878,11,FALSE)</f>
        <v xml:space="preserve">Presidente: Marcelo Ovalle Briones 
Ercilia Bereniche Silva Barra, 
</v>
      </c>
      <c r="L580" s="124" t="str">
        <f>VLOOKUP(A580,BASE.!$A$1:$T$878,12,FALSE)</f>
        <v xml:space="preserve">Teatinos N° 371, oficina 401, Región Metropolitana.
</v>
      </c>
      <c r="M580" s="124" t="str">
        <f>VLOOKUP(A580,BASE.!$A$1:$T$878,13,FALSE)</f>
        <v>XIII</v>
      </c>
      <c r="N580" s="124" t="str">
        <f>VLOOKUP(A580,BASE.!$A$1:$T$878,14,FALSE)</f>
        <v>Santiago</v>
      </c>
      <c r="O580" s="124" t="str">
        <f>VLOOKUP(A580,BASE.!$A$1:$T$878,15,FALSE)</f>
        <v>Fono: 02-26387566</v>
      </c>
      <c r="P580" s="124" t="str">
        <f>VLOOKUP(A580,BASE.!$A$1:$T$878,16,FALSE)</f>
        <v>jvelasquezt@ongsurcos.cl</v>
      </c>
      <c r="Q580" s="185">
        <f>VLOOKUP(A580,BASE.!$A$1:$T$878,17,FALSE)</f>
        <v>0</v>
      </c>
      <c r="R580" s="124" t="str">
        <f>VLOOKUP(A580,BASE.!$A$1:$T$878,18,FALSE)</f>
        <v>93401 Institución de Asistencia Social.</v>
      </c>
      <c r="S580" s="124" t="str">
        <f>VLOOKUP(A580,BASE.!$A$1:$T$878,19,FALSE)</f>
        <v>Certificado de antecedentes financieros correspondientes al año 2019 aprobados por el Subdepartamento de Supervisión Nacional.</v>
      </c>
      <c r="T580" s="182">
        <f>VLOOKUP(A580,BASE.!$A$1:$T$878,20,FALSE)</f>
        <v>37970</v>
      </c>
      <c r="U580" s="124">
        <v>7037</v>
      </c>
      <c r="V580" s="181">
        <v>8068320</v>
      </c>
      <c r="W580" s="181">
        <v>16136640</v>
      </c>
      <c r="X580" s="183">
        <v>44255</v>
      </c>
      <c r="Y580" s="166" t="s">
        <v>7879</v>
      </c>
      <c r="Z580" s="166" t="s">
        <v>7880</v>
      </c>
      <c r="AA580" s="124" t="s">
        <v>7994</v>
      </c>
    </row>
    <row r="581" spans="1:27" x14ac:dyDescent="0.2">
      <c r="A581" s="124">
        <v>7037</v>
      </c>
      <c r="B581" s="124" t="s">
        <v>8360</v>
      </c>
      <c r="C581" s="185">
        <v>753474005</v>
      </c>
      <c r="D581" s="124" t="str">
        <f>VLOOKUP(A581,BASE.!$A$1:$T$878,4,FALSE)</f>
        <v>Corporación de Derecho Privado.</v>
      </c>
      <c r="E581" s="124" t="str">
        <f>VLOOKUP(A581,BASE.!$A$1:$T$878,5,FALSE)</f>
        <v>Decreto Supremo Nº 739, de 7 de septiembre de 1999, del Ministerio de Justicia.</v>
      </c>
      <c r="F581" s="124" t="str">
        <f>VLOOKUP(A581,BASE.!$A$1:$T$878,6,FALSE)</f>
        <v xml:space="preserve">Certificado de Vigencia de Persona Jurídica sin Fines de Lucro, Folio Nº 500356492827, de 17 de noviembre de 2020, del Servicio de Registro Civil e Identificación.
</v>
      </c>
      <c r="G581" s="124" t="str">
        <f>VLOOKUP(A581,BASE.!$A$1:$T$878,7,FALSE)</f>
        <v xml:space="preserve">Promoción y desarrollo, especialmente de las personas, familias, grupos y comunidades que viven en condiciones de pobreza y/o marginalidad.  </v>
      </c>
      <c r="H581" s="124" t="str">
        <f>VLOOKUP(A581,BASE.!$A$1:$T$878,8,FALSE)</f>
        <v xml:space="preserve">Presidente: Marcelo Ovalle Briones .Vicepresidente: Emma Alejandra Miarnda Luna 
Secretario: Marjorie Alejandra Matinez Marciel 
Tesorero: Claudio Iván Gutierrez Torres, 
</v>
      </c>
      <c r="I581" s="124" t="str">
        <f>VLOOKUP(A581,BASE.!$A$1:$T$878,9,FALSE)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1" s="124" t="str">
        <f>VLOOKUP(A581,BASE.!$A$1:$T$878,10,FALSE)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81" s="124" t="str">
        <f>VLOOKUP(A581,BASE.!$A$1:$T$878,11,FALSE)</f>
        <v xml:space="preserve">Presidente: Marcelo Ovalle Briones 
Ercilia Bereniche Silva Barra, 
</v>
      </c>
      <c r="L581" s="124" t="str">
        <f>VLOOKUP(A581,BASE.!$A$1:$T$878,12,FALSE)</f>
        <v xml:space="preserve">Teatinos N° 371, oficina 401, Región Metropolitana.
</v>
      </c>
      <c r="M581" s="124" t="str">
        <f>VLOOKUP(A581,BASE.!$A$1:$T$878,13,FALSE)</f>
        <v>XIII</v>
      </c>
      <c r="N581" s="124" t="str">
        <f>VLOOKUP(A581,BASE.!$A$1:$T$878,14,FALSE)</f>
        <v>Santiago</v>
      </c>
      <c r="O581" s="124" t="str">
        <f>VLOOKUP(A581,BASE.!$A$1:$T$878,15,FALSE)</f>
        <v>Fono: 02-26387566</v>
      </c>
      <c r="P581" s="124" t="str">
        <f>VLOOKUP(A581,BASE.!$A$1:$T$878,16,FALSE)</f>
        <v>jvelasquezt@ongsurcos.cl</v>
      </c>
      <c r="Q581" s="185">
        <f>VLOOKUP(A581,BASE.!$A$1:$T$878,17,FALSE)</f>
        <v>0</v>
      </c>
      <c r="R581" s="124" t="str">
        <f>VLOOKUP(A581,BASE.!$A$1:$T$878,18,FALSE)</f>
        <v>93401 Institución de Asistencia Social.</v>
      </c>
      <c r="S581" s="124" t="str">
        <f>VLOOKUP(A581,BASE.!$A$1:$T$878,19,FALSE)</f>
        <v>Certificado de antecedentes financieros correspondientes al año 2019 aprobados por el Subdepartamento de Supervisión Nacional.</v>
      </c>
      <c r="T581" s="182">
        <f>VLOOKUP(A581,BASE.!$A$1:$T$878,20,FALSE)</f>
        <v>37970</v>
      </c>
      <c r="U581" s="124">
        <v>7037</v>
      </c>
      <c r="V581" s="181">
        <v>155160</v>
      </c>
      <c r="W581" s="181">
        <v>6361560</v>
      </c>
      <c r="X581" s="183">
        <v>44255</v>
      </c>
      <c r="Y581" s="166" t="s">
        <v>7879</v>
      </c>
      <c r="Z581" s="166" t="s">
        <v>7880</v>
      </c>
      <c r="AA581" s="124" t="s">
        <v>7979</v>
      </c>
    </row>
    <row r="582" spans="1:27" x14ac:dyDescent="0.2">
      <c r="A582" s="124">
        <v>7037</v>
      </c>
      <c r="B582" s="124" t="s">
        <v>8360</v>
      </c>
      <c r="C582" s="185">
        <v>753474005</v>
      </c>
      <c r="D582" s="124" t="str">
        <f>VLOOKUP(A582,BASE.!$A$1:$T$878,4,FALSE)</f>
        <v>Corporación de Derecho Privado.</v>
      </c>
      <c r="E582" s="124" t="str">
        <f>VLOOKUP(A582,BASE.!$A$1:$T$878,5,FALSE)</f>
        <v>Decreto Supremo Nº 739, de 7 de septiembre de 1999, del Ministerio de Justicia.</v>
      </c>
      <c r="F582" s="124" t="str">
        <f>VLOOKUP(A582,BASE.!$A$1:$T$878,6,FALSE)</f>
        <v xml:space="preserve">Certificado de Vigencia de Persona Jurídica sin Fines de Lucro, Folio Nº 500356492827, de 17 de noviembre de 2020, del Servicio de Registro Civil e Identificación.
</v>
      </c>
      <c r="G582" s="124" t="str">
        <f>VLOOKUP(A582,BASE.!$A$1:$T$878,7,FALSE)</f>
        <v xml:space="preserve">Promoción y desarrollo, especialmente de las personas, familias, grupos y comunidades que viven en condiciones de pobreza y/o marginalidad.  </v>
      </c>
      <c r="H582" s="124" t="str">
        <f>VLOOKUP(A582,BASE.!$A$1:$T$878,8,FALSE)</f>
        <v xml:space="preserve">Presidente: Marcelo Ovalle Briones .Vicepresidente: Emma Alejandra Miarnda Luna 
Secretario: Marjorie Alejandra Matinez Marciel 
Tesorero: Claudio Iván Gutierrez Torres, 
</v>
      </c>
      <c r="I582" s="124" t="str">
        <f>VLOOKUP(A582,BASE.!$A$1:$T$878,9,FALSE)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2" s="124" t="str">
        <f>VLOOKUP(A582,BASE.!$A$1:$T$878,10,FALSE)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82" s="124" t="str">
        <f>VLOOKUP(A582,BASE.!$A$1:$T$878,11,FALSE)</f>
        <v xml:space="preserve">Presidente: Marcelo Ovalle Briones 
Ercilia Bereniche Silva Barra, 
</v>
      </c>
      <c r="L582" s="124" t="str">
        <f>VLOOKUP(A582,BASE.!$A$1:$T$878,12,FALSE)</f>
        <v xml:space="preserve">Teatinos N° 371, oficina 401, Región Metropolitana.
</v>
      </c>
      <c r="M582" s="124" t="str">
        <f>VLOOKUP(A582,BASE.!$A$1:$T$878,13,FALSE)</f>
        <v>XIII</v>
      </c>
      <c r="N582" s="124" t="str">
        <f>VLOOKUP(A582,BASE.!$A$1:$T$878,14,FALSE)</f>
        <v>Santiago</v>
      </c>
      <c r="O582" s="124" t="str">
        <f>VLOOKUP(A582,BASE.!$A$1:$T$878,15,FALSE)</f>
        <v>Fono: 02-26387566</v>
      </c>
      <c r="P582" s="124" t="str">
        <f>VLOOKUP(A582,BASE.!$A$1:$T$878,16,FALSE)</f>
        <v>jvelasquezt@ongsurcos.cl</v>
      </c>
      <c r="Q582" s="185">
        <f>VLOOKUP(A582,BASE.!$A$1:$T$878,17,FALSE)</f>
        <v>0</v>
      </c>
      <c r="R582" s="124" t="str">
        <f>VLOOKUP(A582,BASE.!$A$1:$T$878,18,FALSE)</f>
        <v>93401 Institución de Asistencia Social.</v>
      </c>
      <c r="S582" s="124" t="str">
        <f>VLOOKUP(A582,BASE.!$A$1:$T$878,19,FALSE)</f>
        <v>Certificado de antecedentes financieros correspondientes al año 2019 aprobados por el Subdepartamento de Supervisión Nacional.</v>
      </c>
      <c r="T582" s="182">
        <f>VLOOKUP(A582,BASE.!$A$1:$T$878,20,FALSE)</f>
        <v>37970</v>
      </c>
      <c r="U582" s="124">
        <v>7037</v>
      </c>
      <c r="V582" s="181">
        <v>8223480</v>
      </c>
      <c r="W582" s="181">
        <v>13406130</v>
      </c>
      <c r="X582" s="183">
        <v>44255</v>
      </c>
      <c r="Y582" s="166" t="s">
        <v>7879</v>
      </c>
      <c r="Z582" s="166" t="s">
        <v>7880</v>
      </c>
      <c r="AA582" s="124" t="s">
        <v>7921</v>
      </c>
    </row>
    <row r="583" spans="1:27" x14ac:dyDescent="0.2">
      <c r="A583" s="124">
        <v>7037</v>
      </c>
      <c r="B583" s="124" t="s">
        <v>8360</v>
      </c>
      <c r="C583" s="185">
        <v>753474005</v>
      </c>
      <c r="D583" s="124" t="str">
        <f>VLOOKUP(A583,BASE.!$A$1:$T$878,4,FALSE)</f>
        <v>Corporación de Derecho Privado.</v>
      </c>
      <c r="E583" s="124" t="str">
        <f>VLOOKUP(A583,BASE.!$A$1:$T$878,5,FALSE)</f>
        <v>Decreto Supremo Nº 739, de 7 de septiembre de 1999, del Ministerio de Justicia.</v>
      </c>
      <c r="F583" s="124" t="str">
        <f>VLOOKUP(A583,BASE.!$A$1:$T$878,6,FALSE)</f>
        <v xml:space="preserve">Certificado de Vigencia de Persona Jurídica sin Fines de Lucro, Folio Nº 500356492827, de 17 de noviembre de 2020, del Servicio de Registro Civil e Identificación.
</v>
      </c>
      <c r="G583" s="124" t="str">
        <f>VLOOKUP(A583,BASE.!$A$1:$T$878,7,FALSE)</f>
        <v xml:space="preserve">Promoción y desarrollo, especialmente de las personas, familias, grupos y comunidades que viven en condiciones de pobreza y/o marginalidad.  </v>
      </c>
      <c r="H583" s="124" t="str">
        <f>VLOOKUP(A583,BASE.!$A$1:$T$878,8,FALSE)</f>
        <v xml:space="preserve">Presidente: Marcelo Ovalle Briones .Vicepresidente: Emma Alejandra Miarnda Luna 
Secretario: Marjorie Alejandra Matinez Marciel 
Tesorero: Claudio Iván Gutierrez Torres, 
</v>
      </c>
      <c r="I583" s="124" t="str">
        <f>VLOOKUP(A583,BASE.!$A$1:$T$878,9,FALSE)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3" s="124" t="str">
        <f>VLOOKUP(A583,BASE.!$A$1:$T$878,10,FALSE)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83" s="124" t="str">
        <f>VLOOKUP(A583,BASE.!$A$1:$T$878,11,FALSE)</f>
        <v xml:space="preserve">Presidente: Marcelo Ovalle Briones 
Ercilia Bereniche Silva Barra, 
</v>
      </c>
      <c r="L583" s="124" t="str">
        <f>VLOOKUP(A583,BASE.!$A$1:$T$878,12,FALSE)</f>
        <v xml:space="preserve">Teatinos N° 371, oficina 401, Región Metropolitana.
</v>
      </c>
      <c r="M583" s="124" t="str">
        <f>VLOOKUP(A583,BASE.!$A$1:$T$878,13,FALSE)</f>
        <v>XIII</v>
      </c>
      <c r="N583" s="124" t="str">
        <f>VLOOKUP(A583,BASE.!$A$1:$T$878,14,FALSE)</f>
        <v>Santiago</v>
      </c>
      <c r="O583" s="124" t="str">
        <f>VLOOKUP(A583,BASE.!$A$1:$T$878,15,FALSE)</f>
        <v>Fono: 02-26387566</v>
      </c>
      <c r="P583" s="124" t="str">
        <f>VLOOKUP(A583,BASE.!$A$1:$T$878,16,FALSE)</f>
        <v>jvelasquezt@ongsurcos.cl</v>
      </c>
      <c r="Q583" s="185">
        <f>VLOOKUP(A583,BASE.!$A$1:$T$878,17,FALSE)</f>
        <v>0</v>
      </c>
      <c r="R583" s="124" t="str">
        <f>VLOOKUP(A583,BASE.!$A$1:$T$878,18,FALSE)</f>
        <v>93401 Institución de Asistencia Social.</v>
      </c>
      <c r="S583" s="124" t="str">
        <f>VLOOKUP(A583,BASE.!$A$1:$T$878,19,FALSE)</f>
        <v>Certificado de antecedentes financieros correspondientes al año 2019 aprobados por el Subdepartamento de Supervisión Nacional.</v>
      </c>
      <c r="T583" s="182">
        <f>VLOOKUP(A583,BASE.!$A$1:$T$878,20,FALSE)</f>
        <v>37970</v>
      </c>
      <c r="U583" s="124">
        <v>7037</v>
      </c>
      <c r="V583" s="181">
        <v>6283980</v>
      </c>
      <c r="W583" s="181">
        <v>12490380</v>
      </c>
      <c r="X583" s="183">
        <v>44255</v>
      </c>
      <c r="Y583" s="166" t="s">
        <v>7879</v>
      </c>
      <c r="Z583" s="166" t="s">
        <v>7880</v>
      </c>
      <c r="AA583" s="124" t="s">
        <v>7969</v>
      </c>
    </row>
    <row r="584" spans="1:27" x14ac:dyDescent="0.2">
      <c r="A584" s="124">
        <v>7038</v>
      </c>
      <c r="B584" s="124" t="s">
        <v>8361</v>
      </c>
      <c r="C584" s="185">
        <v>759418204</v>
      </c>
      <c r="D584" s="124" t="str">
        <f>VLOOKUP(A584,BASE.!$A$1:$T$878,4,FALSE)</f>
        <v>Corporación de Derecho Privado.</v>
      </c>
      <c r="E584" s="124" t="str">
        <f>VLOOKUP(A584,BASE.!$A$1:$T$878,5,FALSE)</f>
        <v>Decreto Nº 1222, de 29 de noviembre de 1996, del Ministerio de Justicia.</v>
      </c>
      <c r="F584" s="124" t="str">
        <f>VLOOKUP(A584,BASE.!$A$1:$T$878,6,FALSE)</f>
        <v>Certificado de Vigencia  de persona jurídica sin fines de lucro, folio Nº 500353086754, emitido el 29 de octubre de 2020 por el SRCeI</v>
      </c>
      <c r="G584" s="124" t="str">
        <f>VLOOKUP(A584,BASE.!$A$1:$T$878,7,FALSE)</f>
        <v xml:space="preserve">La promoción y desarrollo, especialmente de las personas, familias, grupos y comunidades que viven en condiciones de pobreza y/o marginalidad.  </v>
      </c>
      <c r="H584" s="124" t="str">
        <f>VLOOKUP(A584,BASE.!$A$1:$T$878,8,FALSE)</f>
        <v>Claudia Marambio Valencia,  (Presidenta y Representante Legal)
Alejandra Ríos,  (Vice Presidenta)
Lorena Fonzo, (Secretaria)
Verónica Preneste,  (Tesorera)
Loreto Fonzo,  (Protesorera)
Carmen Gloria Marín, (Directora)
Pía Bernardello;  (Directora)
La designación del Directorio y personería del representante legal constan de copia autorizada de reducción a escritura pública del Acta de Sesión de Directorio, de fecha 10 de septiembre de 2018, ante doña Patricia Bahamonde Vega, Notario Público Suplente del titular, don Luis Enrique Fischer Yavar (Rep. 15918/2018).</v>
      </c>
      <c r="I584" s="124" t="str">
        <f>VLOOKUP(A584,BASE.!$A$1:$T$878,9,FALSE)</f>
        <v xml:space="preserve">
Conforme a Estatutos de la ONG de Desarrollo María Madre, la elección del Directorio se realiza cada 2 años</v>
      </c>
      <c r="J584" s="124" t="str">
        <f>VLOOKUP(A584,BASE.!$A$1:$T$878,10,FALSE)</f>
        <v xml:space="preserve">2 años (Directorio no se encuentra vigente, expirando en funciones el 10 de septiembre de 2020)
</v>
      </c>
      <c r="K584" s="124" t="str">
        <f>VLOOKUP(A584,BASE.!$A$1:$T$878,11,FALSE)</f>
        <v xml:space="preserve">Claudia Marambio Valencia, </v>
      </c>
      <c r="L584" s="124" t="str">
        <f>VLOOKUP(A584,BASE.!$A$1:$T$878,12,FALSE)</f>
        <v xml:space="preserve">Madrid Nº 570, Recreo, Viña del Mar, Región de Valparaíso.
</v>
      </c>
      <c r="M584" s="124" t="str">
        <f>VLOOKUP(A584,BASE.!$A$1:$T$878,13,FALSE)</f>
        <v>V</v>
      </c>
      <c r="N584" s="124" t="str">
        <f>VLOOKUP(A584,BASE.!$A$1:$T$878,14,FALSE)</f>
        <v>Viña del Mar</v>
      </c>
      <c r="O584" s="124" t="str">
        <f>VLOOKUP(A584,BASE.!$A$1:$T$878,15,FALSE)</f>
        <v>032-2622210</v>
      </c>
      <c r="P584" s="124">
        <f>VLOOKUP(A584,BASE.!$A$1:$T$878,16,FALSE)</f>
        <v>0</v>
      </c>
      <c r="Q584" s="185">
        <f>VLOOKUP(A584,BASE.!$A$1:$T$878,17,FALSE)</f>
        <v>0</v>
      </c>
      <c r="R584" s="124" t="str">
        <f>VLOOKUP(A584,BASE.!$A$1:$T$878,18,FALSE)</f>
        <v>93401 Institución de Asistencia Social.</v>
      </c>
      <c r="S584" s="124" t="str">
        <f>VLOOKUP(A584,BASE.!$A$1:$T$878,19,FALSE)</f>
        <v xml:space="preserve">
Antecedentes financieros del año 2019, Aprobados por Subdepartamento de Supervisión Financiera.-
</v>
      </c>
      <c r="T584" s="182">
        <f>VLOOKUP(A584,BASE.!$A$1:$T$878,20,FALSE)</f>
        <v>37970</v>
      </c>
      <c r="U584" s="124">
        <v>7038</v>
      </c>
      <c r="V584" s="181">
        <v>22282644</v>
      </c>
      <c r="W584" s="181">
        <v>33889140</v>
      </c>
      <c r="X584" s="183">
        <v>44255</v>
      </c>
      <c r="Y584" s="166" t="s">
        <v>7879</v>
      </c>
      <c r="Z584" s="166" t="s">
        <v>7880</v>
      </c>
      <c r="AA584" s="124" t="s">
        <v>7889</v>
      </c>
    </row>
    <row r="585" spans="1:27" x14ac:dyDescent="0.2">
      <c r="A585" s="124">
        <v>7039</v>
      </c>
      <c r="B585" s="124" t="s">
        <v>8362</v>
      </c>
      <c r="C585" s="185">
        <v>700249204</v>
      </c>
      <c r="D585" s="124" t="str">
        <f>VLOOKUP(A585,BASE.!$A$1:$T$878,4,FALSE)</f>
        <v>Fundación de Derecho Privado.</v>
      </c>
      <c r="E585" s="124" t="str">
        <f>VLOOKUP(A585,BASE.!$A$1:$T$878,5,FALSE)</f>
        <v xml:space="preserve">Decreto Supremo Nº2962, de 15 de octubre de 1964, del Ministerio de Justicia. </v>
      </c>
      <c r="F585" s="124" t="str">
        <f>VLOOKUP(A585,BASE.!$A$1:$T$878,6,FALSE)</f>
        <v>Certificado de Vigencia Folio Nº 500342203697, de 24 de agosto de 2020 del Servicio de Registro Civil e Identificación.</v>
      </c>
      <c r="G585" s="124" t="str">
        <f>VLOOKUP(A585,BASE.!$A$1:$T$878,7,FALSE)</f>
        <v xml:space="preserve">La creación, atención y mantenimiento de hogares para niños huérfanos, indigentes o abandonados por sus familiares y la creación de establecimientos educacionales que permitan un desarrollo integral del menor en situación irregular.
</v>
      </c>
      <c r="H585" s="124" t="str">
        <f>VLOOKUP(A585,BASE.!$A$1:$T$878,8,FALSE)</f>
        <v xml:space="preserve">DIRECTORIO:
Presidente: José Esteban Raúl Ahumada Figueroa, 
Secretario: Martín Santa María Oyanadel, 
Tesorero: Ricardo Majluf Sapag, 
CONSEJEROS:
Matthew Andrew Lyons,
Maria Jesus Egaña Velarde 
Pablo Vicente Gonzalez Figari </v>
      </c>
      <c r="I585" s="124" t="str">
        <f>VLOOKUP(A585,BASE.!$A$1:$T$878,9,FALSE)</f>
        <v xml:space="preserve">Los religiosos duran 3 años en sus cargos y los laicos, 4 años.
Renovación parcial anual.
</v>
      </c>
      <c r="J585" s="124" t="str">
        <f>VLOOKUP(A585,BASE.!$A$1:$T$878,10,FALSE)</f>
        <v>3 años, fecha de nombramiento 2 de octubre de 2017 cesó el 2 de octubre de 2020.
No esta vigente</v>
      </c>
      <c r="K585" s="124" t="str">
        <f>VLOOKUP(A585,BASE.!$A$1:$T$878,11,FALSE)</f>
        <v xml:space="preserve">José Esteban Raúl Ahumada Figueroa, 
Poder de Representación:
María Jesús Egaña Velarde, 
María Dolores González Ramírez, 
Daniel Anthony Panchot Schaefer, 
Directora Ejecutiva: Carolina Judith Gana Ahumada,
</v>
      </c>
      <c r="L585" s="124" t="str">
        <f>VLOOKUP(A585,BASE.!$A$1:$T$878,12,FALSE)</f>
        <v xml:space="preserve">Egaña N°940, comuna de Peñalolen, Región Metropolitana
</v>
      </c>
      <c r="M585" s="124" t="str">
        <f>VLOOKUP(A585,BASE.!$A$1:$T$878,13,FALSE)</f>
        <v>XIII</v>
      </c>
      <c r="N585" s="124" t="str">
        <f>VLOOKUP(A585,BASE.!$A$1:$T$878,14,FALSE)</f>
        <v>Peñalolen</v>
      </c>
      <c r="O585" s="124" t="str">
        <f>VLOOKUP(A585,BASE.!$A$1:$T$878,15,FALSE)</f>
        <v>Fonos 22268000-2776769</v>
      </c>
      <c r="P585" s="124" t="str">
        <f>VLOOKUP(A585,BASE.!$A$1:$T$878,16,FALSE)</f>
        <v xml:space="preserve">e-mdoloresama@hotmail.com
</v>
      </c>
      <c r="Q585" s="185">
        <f>VLOOKUP(A585,BASE.!$A$1:$T$878,17,FALSE)</f>
        <v>0</v>
      </c>
      <c r="R585" s="124" t="str">
        <f>VLOOKUP(A585,BASE.!$A$1:$T$878,18,FALSE)</f>
        <v>93401: Institución de Asistencia Social.</v>
      </c>
      <c r="S585" s="124" t="str">
        <f>VLOOKUP(A585,BASE.!$A$1:$T$878,19,FALSE)</f>
        <v>Antecedentes Financieros correspondientes al año 2019 aprobados por el Subdepartamento de Supervisión Financiera Nacional.</v>
      </c>
      <c r="T585" s="182">
        <f>VLOOKUP(A585,BASE.!$A$1:$T$878,20,FALSE)</f>
        <v>37970</v>
      </c>
      <c r="U585" s="124">
        <v>7039</v>
      </c>
      <c r="V585" s="181">
        <v>43511004</v>
      </c>
      <c r="W585" s="181">
        <v>68232364</v>
      </c>
      <c r="X585" s="183">
        <v>44255</v>
      </c>
      <c r="Y585" s="166" t="s">
        <v>7879</v>
      </c>
      <c r="Z585" s="166" t="s">
        <v>7880</v>
      </c>
      <c r="AA585" s="124" t="s">
        <v>7961</v>
      </c>
    </row>
    <row r="586" spans="1:27" x14ac:dyDescent="0.2">
      <c r="A586" s="124">
        <v>7041</v>
      </c>
      <c r="B586" s="124" t="s">
        <v>8363</v>
      </c>
      <c r="C586" s="185">
        <v>725712006</v>
      </c>
      <c r="D586" s="124" t="str">
        <f>VLOOKUP(A586,BASE.!$A$1:$T$878,4,FALSE)</f>
        <v>Corporación de Derecho Privado.</v>
      </c>
      <c r="E586" s="124" t="str">
        <f>VLOOKUP(A586,BASE.!$A$1:$T$878,5,FALSE)</f>
        <v>Otorgada por Decreto Supremo Nº 833, de fecha 31 de mayo de 1994, del Ministerio de Justicia, publicado en el Diario Oficial el día 27 de julio de 1994.</v>
      </c>
      <c r="F586" s="124" t="str">
        <f>VLOOKUP(A586,BASE.!$A$1:$T$878,6,FALSE)</f>
        <v xml:space="preserve">Certificado de directorio de persona jurídica sin fines de lucro, donde consta su vigencia, folio Nº 500327212955, de fecha 2 de julio de 2020, del Servicio de Registro Civil e Identificación.
</v>
      </c>
      <c r="G586" s="124" t="str">
        <f>VLOOKUP(A586,BASE.!$A$1:$T$878,7,FALSE)</f>
        <v xml:space="preserve">La promoción del desarrollo, especialmente de las personas, famitas, grupos y comunidades que viven en condiciones de pobreza y/o marginalidad.  </v>
      </c>
      <c r="H586" s="124" t="str">
        <f>VLOOKUP(A586,BASE.!$A$1:$T$878,8,FALSE)</f>
        <v xml:space="preserve">Presidente: Hugo Francisco Palma Aguilera
Vicepresidenta: Marlene Sepúlveda Penroz, 
Secretaria: Vilma Chavarría Rubilar,
Tesorera: Nancy Pennings, 
Primera Directora: Paula Villablanca Plaza, 
Segunda Directora: Vilma Elizabeth Aguilera Saavedra, 
</v>
      </c>
      <c r="I586" s="124" t="str">
        <f>VLOOKUP(A586,BASE.!$A$1:$T$878,9,FALSE)</f>
        <v xml:space="preserve">Durarán 01 año en sus cargos.
</v>
      </c>
      <c r="J586" s="124" t="str">
        <f>VLOOKUP(A586,BASE.!$A$1:$T$878,10,FALSE)</f>
        <v>De 15 de mayo de 2020 al 15 de mayo de 2021.</v>
      </c>
      <c r="K586" s="124" t="str">
        <f>VLOOKUP(A586,BASE.!$A$1:$T$878,11,FALSE)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86" s="124" t="str">
        <f>VLOOKUP(A586,BASE.!$A$1:$T$878,12,FALSE)</f>
        <v xml:space="preserve">La Candelaria Nº 1998, comuna de Maipú, Región Metropolitana,  </v>
      </c>
      <c r="M586" s="124" t="str">
        <f>VLOOKUP(A586,BASE.!$A$1:$T$878,13,FALSE)</f>
        <v>XIII</v>
      </c>
      <c r="N586" s="124" t="str">
        <f>VLOOKUP(A586,BASE.!$A$1:$T$878,14,FALSE)</f>
        <v>maipú</v>
      </c>
      <c r="O586" s="124" t="str">
        <f>VLOOKUP(A586,BASE.!$A$1:$T$878,15,FALSE)</f>
        <v>(56) 2 5315700</v>
      </c>
      <c r="P586" s="124">
        <f>VLOOKUP(A586,BASE.!$A$1:$T$878,16,FALSE)</f>
        <v>0</v>
      </c>
      <c r="Q586" s="185">
        <f>VLOOKUP(A586,BASE.!$A$1:$T$878,17,FALSE)</f>
        <v>0</v>
      </c>
      <c r="R586" s="124" t="str">
        <f>VLOOKUP(A586,BASE.!$A$1:$T$878,18,FALSE)</f>
        <v>93401: Institución de Asistencia Social</v>
      </c>
      <c r="S586" s="124" t="str">
        <f>VLOOKUP(A586,BASE.!$A$1:$T$878,19,FALSE)</f>
        <v xml:space="preserve">Se acompaña certificado financiero, correspondiente al año 2019 y balance general año 2019, aprobado por el  Sub Departamento de Supervisión Financiera Nacional. </v>
      </c>
      <c r="T586" s="182">
        <f>VLOOKUP(A586,BASE.!$A$1:$T$878,20,FALSE)</f>
        <v>37970</v>
      </c>
      <c r="U586" s="124">
        <v>7041</v>
      </c>
      <c r="V586" s="181">
        <v>6633090</v>
      </c>
      <c r="W586" s="181">
        <v>14681239</v>
      </c>
      <c r="X586" s="183">
        <v>44255</v>
      </c>
      <c r="Y586" s="166" t="s">
        <v>7879</v>
      </c>
      <c r="Z586" s="166" t="s">
        <v>7880</v>
      </c>
      <c r="AA586" s="124" t="s">
        <v>8055</v>
      </c>
    </row>
    <row r="587" spans="1:27" x14ac:dyDescent="0.2">
      <c r="A587" s="124">
        <v>7041</v>
      </c>
      <c r="B587" s="124" t="s">
        <v>8363</v>
      </c>
      <c r="C587" s="185">
        <v>725712006</v>
      </c>
      <c r="D587" s="124" t="str">
        <f>VLOOKUP(A587,BASE.!$A$1:$T$878,4,FALSE)</f>
        <v>Corporación de Derecho Privado.</v>
      </c>
      <c r="E587" s="124" t="str">
        <f>VLOOKUP(A587,BASE.!$A$1:$T$878,5,FALSE)</f>
        <v>Otorgada por Decreto Supremo Nº 833, de fecha 31 de mayo de 1994, del Ministerio de Justicia, publicado en el Diario Oficial el día 27 de julio de 1994.</v>
      </c>
      <c r="F587" s="124" t="str">
        <f>VLOOKUP(A587,BASE.!$A$1:$T$878,6,FALSE)</f>
        <v xml:space="preserve">Certificado de directorio de persona jurídica sin fines de lucro, donde consta su vigencia, folio Nº 500327212955, de fecha 2 de julio de 2020, del Servicio de Registro Civil e Identificación.
</v>
      </c>
      <c r="G587" s="124" t="str">
        <f>VLOOKUP(A587,BASE.!$A$1:$T$878,7,FALSE)</f>
        <v xml:space="preserve">La promoción del desarrollo, especialmente de las personas, famitas, grupos y comunidades que viven en condiciones de pobreza y/o marginalidad.  </v>
      </c>
      <c r="H587" s="124" t="str">
        <f>VLOOKUP(A587,BASE.!$A$1:$T$878,8,FALSE)</f>
        <v xml:space="preserve">Presidente: Hugo Francisco Palma Aguilera
Vicepresidenta: Marlene Sepúlveda Penroz, 
Secretaria: Vilma Chavarría Rubilar,
Tesorera: Nancy Pennings, 
Primera Directora: Paula Villablanca Plaza, 
Segunda Directora: Vilma Elizabeth Aguilera Saavedra, 
</v>
      </c>
      <c r="I587" s="124" t="str">
        <f>VLOOKUP(A587,BASE.!$A$1:$T$878,9,FALSE)</f>
        <v xml:space="preserve">Durarán 01 año en sus cargos.
</v>
      </c>
      <c r="J587" s="124" t="str">
        <f>VLOOKUP(A587,BASE.!$A$1:$T$878,10,FALSE)</f>
        <v>De 15 de mayo de 2020 al 15 de mayo de 2021.</v>
      </c>
      <c r="K587" s="124" t="str">
        <f>VLOOKUP(A587,BASE.!$A$1:$T$878,11,FALSE)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87" s="124" t="str">
        <f>VLOOKUP(A587,BASE.!$A$1:$T$878,12,FALSE)</f>
        <v xml:space="preserve">La Candelaria Nº 1998, comuna de Maipú, Región Metropolitana,  </v>
      </c>
      <c r="M587" s="124" t="str">
        <f>VLOOKUP(A587,BASE.!$A$1:$T$878,13,FALSE)</f>
        <v>XIII</v>
      </c>
      <c r="N587" s="124" t="str">
        <f>VLOOKUP(A587,BASE.!$A$1:$T$878,14,FALSE)</f>
        <v>maipú</v>
      </c>
      <c r="O587" s="124" t="str">
        <f>VLOOKUP(A587,BASE.!$A$1:$T$878,15,FALSE)</f>
        <v>(56) 2 5315700</v>
      </c>
      <c r="P587" s="124">
        <f>VLOOKUP(A587,BASE.!$A$1:$T$878,16,FALSE)</f>
        <v>0</v>
      </c>
      <c r="Q587" s="185">
        <f>VLOOKUP(A587,BASE.!$A$1:$T$878,17,FALSE)</f>
        <v>0</v>
      </c>
      <c r="R587" s="124" t="str">
        <f>VLOOKUP(A587,BASE.!$A$1:$T$878,18,FALSE)</f>
        <v>93401: Institución de Asistencia Social</v>
      </c>
      <c r="S587" s="124" t="str">
        <f>VLOOKUP(A587,BASE.!$A$1:$T$878,19,FALSE)</f>
        <v xml:space="preserve">Se acompaña certificado financiero, correspondiente al año 2019 y balance general año 2019, aprobado por el  Sub Departamento de Supervisión Financiera Nacional. </v>
      </c>
      <c r="T587" s="182">
        <f>VLOOKUP(A587,BASE.!$A$1:$T$878,20,FALSE)</f>
        <v>37970</v>
      </c>
      <c r="U587" s="124">
        <v>7041</v>
      </c>
      <c r="V587" s="181">
        <v>7990740</v>
      </c>
      <c r="W587" s="181">
        <v>14197140</v>
      </c>
      <c r="X587" s="183">
        <v>44255</v>
      </c>
      <c r="Y587" s="166" t="s">
        <v>7879</v>
      </c>
      <c r="Z587" s="166" t="s">
        <v>7880</v>
      </c>
      <c r="AA587" s="124" t="s">
        <v>7921</v>
      </c>
    </row>
    <row r="588" spans="1:27" x14ac:dyDescent="0.2">
      <c r="A588" s="124">
        <v>7049</v>
      </c>
      <c r="B588" s="124" t="s">
        <v>8625</v>
      </c>
      <c r="C588" s="185">
        <v>690609002</v>
      </c>
      <c r="D588" s="124" t="str">
        <f>VLOOKUP(A588,BASE.!$A$1:$T$878,4,FALSE)</f>
        <v>Municipalidad</v>
      </c>
      <c r="E588" s="124" t="str">
        <f>VLOOKUP(A588,BASE.!$A$1:$T$878,5,FALSE)</f>
        <v>Constitución Política de la República, art. 118</v>
      </c>
      <c r="F588" s="124" t="str">
        <f>VLOOKUP(A588,BASE.!$A$1:$T$878,6,FALSE)</f>
        <v>Indefinida.</v>
      </c>
      <c r="G588" s="124" t="str">
        <f>VLOOKUP(A588,BASE.!$A$1:$T$878,7,FALSE)</f>
        <v>Según Ley Orgánica Nº 18.695, arts. 1º al 4º.</v>
      </c>
      <c r="H588" s="124" t="str">
        <f>VLOOKUP(A588,BASE.!$A$1:$T$878,8,FALSE)</f>
        <v>no tiene</v>
      </c>
      <c r="I588" s="124">
        <f>VLOOKUP(A588,BASE.!$A$1:$T$878,9,FALSE)</f>
        <v>0</v>
      </c>
      <c r="J588" s="124">
        <f>VLOOKUP(A588,BASE.!$A$1:$T$878,10,FALSE)</f>
        <v>0</v>
      </c>
      <c r="K588" s="124" t="str">
        <f>VLOOKUP(A588,BASE.!$A$1:$T$878,11,FALSE)</f>
        <v xml:space="preserve">Jorge Enrique Castro Múñoz, </v>
      </c>
      <c r="L588" s="124" t="str">
        <f>VLOOKUP(A588,BASE.!$A$1:$T$878,12,FALSE)</f>
        <v>Condell Nº 1490, Valparaíso, Quinta Región.</v>
      </c>
      <c r="M588" s="124" t="str">
        <f>VLOOKUP(A588,BASE.!$A$1:$T$878,13,FALSE)</f>
        <v>V</v>
      </c>
      <c r="N588" s="124" t="str">
        <f>VLOOKUP(A588,BASE.!$A$1:$T$878,14,FALSE)</f>
        <v>Valparaíso</v>
      </c>
      <c r="O588" s="124">
        <f>VLOOKUP(A588,BASE.!$A$1:$T$878,15,FALSE)</f>
        <v>0</v>
      </c>
      <c r="P588" s="124">
        <f>VLOOKUP(A588,BASE.!$A$1:$T$878,16,FALSE)</f>
        <v>0</v>
      </c>
      <c r="Q588" s="185">
        <f>VLOOKUP(A588,BASE.!$A$1:$T$878,17,FALSE)</f>
        <v>0</v>
      </c>
      <c r="R588" s="124">
        <f>VLOOKUP(A588,BASE.!$A$1:$T$878,18,FALSE)</f>
        <v>91001</v>
      </c>
      <c r="S588" s="124" t="str">
        <f>VLOOKUP(A588,BASE.!$A$1:$T$878,19,FALSE)</f>
        <v xml:space="preserve">No se acompañan. Aplica Informe Jurídico Nº 09, de  fecha 14 de marzo de 2011 del Departamento Jurídico y Dictamen Nº 070791, de 2009, de la Contraloría General de la República.  
</v>
      </c>
      <c r="T588" s="182">
        <f>VLOOKUP(A588,BASE.!$A$1:$T$878,20,FALSE)</f>
        <v>37970</v>
      </c>
      <c r="U588" s="124">
        <v>7049</v>
      </c>
      <c r="V588" s="181">
        <v>0</v>
      </c>
      <c r="W588" s="181">
        <v>0</v>
      </c>
      <c r="X588" s="183">
        <v>44255</v>
      </c>
      <c r="Y588" s="166" t="s">
        <v>7879</v>
      </c>
      <c r="Z588" s="166" t="s">
        <v>7880</v>
      </c>
      <c r="AA588" s="124" t="s">
        <v>7888</v>
      </c>
    </row>
    <row r="589" spans="1:27" x14ac:dyDescent="0.2">
      <c r="A589" s="124">
        <v>7050</v>
      </c>
      <c r="B589" s="124" t="s">
        <v>8626</v>
      </c>
      <c r="C589" s="185">
        <v>691508005</v>
      </c>
      <c r="D589" s="124" t="str">
        <f>VLOOKUP(A589,BASE.!$A$1:$T$878,4,FALSE)</f>
        <v>Municipalidad</v>
      </c>
      <c r="E589" s="124" t="str">
        <f>VLOOKUP(A589,BASE.!$A$1:$T$878,5,FALSE)</f>
        <v>Constitución Política de la República, art. 107.</v>
      </c>
      <c r="F589" s="124" t="str">
        <f>VLOOKUP(A589,BASE.!$A$1:$T$878,6,FALSE)</f>
        <v>Indefinida.</v>
      </c>
      <c r="G589" s="124" t="str">
        <f>VLOOKUP(A589,BASE.!$A$1:$T$878,7,FALSE)</f>
        <v>Según Ley Orgánica Nº 18.695, arts. 1º al 4º.</v>
      </c>
      <c r="H589" s="124" t="str">
        <f>VLOOKUP(A589,BASE.!$A$1:$T$878,8,FALSE)</f>
        <v>no tiene</v>
      </c>
      <c r="I589" s="124">
        <f>VLOOKUP(A589,BASE.!$A$1:$T$878,9,FALSE)</f>
        <v>0</v>
      </c>
      <c r="J589" s="124">
        <f>VLOOKUP(A589,BASE.!$A$1:$T$878,10,FALSE)</f>
        <v>0</v>
      </c>
      <c r="K589" s="124" t="str">
        <f>VLOOKUP(A589,BASE.!$A$1:$T$878,11,FALSE)</f>
        <v xml:space="preserve">Henry Campos Coa,                 </v>
      </c>
      <c r="L589" s="124" t="str">
        <f>VLOOKUP(A589,BASE.!$A$1:$T$878,12,FALSE)</f>
        <v>Sargento Aldea Nº250, Talcahuano, Octava Región.</v>
      </c>
      <c r="M589" s="124" t="str">
        <f>VLOOKUP(A589,BASE.!$A$1:$T$878,13,FALSE)</f>
        <v>VIII</v>
      </c>
      <c r="N589" s="124" t="str">
        <f>VLOOKUP(A589,BASE.!$A$1:$T$878,14,FALSE)</f>
        <v xml:space="preserve"> Talcahuano</v>
      </c>
      <c r="O589" s="124" t="str">
        <f>VLOOKUP(A589,BASE.!$A$1:$T$878,15,FALSE)</f>
        <v xml:space="preserve">Teléfonos: 41-3835302- 98088293
</v>
      </c>
      <c r="P589" s="124" t="str">
        <f>VLOOKUP(A589,BASE.!$A$1:$T$878,16,FALSE)</f>
        <v>alcaldia@talcahuano.cl
Ximena.pantoja@talcahuano.cl</v>
      </c>
      <c r="Q589" s="185">
        <f>VLOOKUP(A589,BASE.!$A$1:$T$878,17,FALSE)</f>
        <v>0</v>
      </c>
      <c r="R589" s="124">
        <f>VLOOKUP(A589,BASE.!$A$1:$T$878,18,FALSE)</f>
        <v>91001</v>
      </c>
      <c r="S589" s="124" t="str">
        <f>VLOOKUP(A589,BASE.!$A$1:$T$878,19,FALSE)</f>
        <v xml:space="preserve">No se acompañan. Aplica Informe Jurídico Nº 09, de  fecha 14 de marzo de 2011 del Departamento Jurídico y Dictamen Nº 070791, de 2009, de la Contraloría General de la República.  
</v>
      </c>
      <c r="T589" s="182">
        <f>VLOOKUP(A589,BASE.!$A$1:$T$878,20,FALSE)</f>
        <v>37970</v>
      </c>
      <c r="U589" s="124">
        <v>7050</v>
      </c>
      <c r="V589" s="181">
        <v>7177495</v>
      </c>
      <c r="W589" s="181">
        <v>7177495</v>
      </c>
      <c r="X589" s="183">
        <v>44255</v>
      </c>
      <c r="Y589" s="166" t="s">
        <v>7879</v>
      </c>
      <c r="Z589" s="166" t="s">
        <v>7880</v>
      </c>
      <c r="AA589" s="124" t="s">
        <v>7965</v>
      </c>
    </row>
    <row r="590" spans="1:27" x14ac:dyDescent="0.2">
      <c r="A590" s="124">
        <v>7051</v>
      </c>
      <c r="B590" s="124" t="s">
        <v>8364</v>
      </c>
      <c r="C590" s="185">
        <v>692538005</v>
      </c>
      <c r="D590" s="124" t="str">
        <f>VLOOKUP(A590,BASE.!$A$1:$T$878,4,FALSE)</f>
        <v>Municipalidad</v>
      </c>
      <c r="E590" s="124" t="str">
        <f>VLOOKUP(A590,BASE.!$A$1:$T$878,5,FALSE)</f>
        <v>Constitución Política de la República, art. 107.</v>
      </c>
      <c r="F590" s="124" t="str">
        <f>VLOOKUP(A590,BASE.!$A$1:$T$878,6,FALSE)</f>
        <v>Indefinida.</v>
      </c>
      <c r="G590" s="124" t="str">
        <f>VLOOKUP(A590,BASE.!$A$1:$T$878,7,FALSE)</f>
        <v>Según Ley Orgánica Nº 18.695, arts. 1º al 4º.</v>
      </c>
      <c r="H590" s="124" t="str">
        <f>VLOOKUP(A590,BASE.!$A$1:$T$878,8,FALSE)</f>
        <v>no tiene</v>
      </c>
      <c r="I590" s="124">
        <f>VLOOKUP(A590,BASE.!$A$1:$T$878,9,FALSE)</f>
        <v>0</v>
      </c>
      <c r="J590" s="124">
        <f>VLOOKUP(A590,BASE.!$A$1:$T$878,10,FALSE)</f>
        <v>0</v>
      </c>
      <c r="K590" s="124" t="str">
        <f>VLOOKUP(A590,BASE.!$A$1:$T$878,11,FALSE)</f>
        <v xml:space="preserve">Claudia Gerlene Pizarro Peña, </v>
      </c>
      <c r="L590" s="124" t="str">
        <f>VLOOKUP(A590,BASE.!$A$1:$T$878,12,FALSE)</f>
        <v>Santa Rosa Nº 12.975, comuna de La Pintana, Región Metropolitana.</v>
      </c>
      <c r="M590" s="124" t="str">
        <f>VLOOKUP(A590,BASE.!$A$1:$T$878,13,FALSE)</f>
        <v>XIII</v>
      </c>
      <c r="N590" s="124" t="str">
        <f>VLOOKUP(A590,BASE.!$A$1:$T$878,14,FALSE)</f>
        <v>La Pintana</v>
      </c>
      <c r="O590" s="124">
        <f>VLOOKUP(A590,BASE.!$A$1:$T$878,15,FALSE)</f>
        <v>0</v>
      </c>
      <c r="P590" s="124">
        <f>VLOOKUP(A590,BASE.!$A$1:$T$878,16,FALSE)</f>
        <v>0</v>
      </c>
      <c r="Q590" s="185">
        <f>VLOOKUP(A590,BASE.!$A$1:$T$878,17,FALSE)</f>
        <v>0</v>
      </c>
      <c r="R590" s="124">
        <f>VLOOKUP(A590,BASE.!$A$1:$T$878,18,FALSE)</f>
        <v>91001</v>
      </c>
      <c r="S590" s="124" t="str">
        <f>VLOOKUP(A590,BASE.!$A$1:$T$878,19,FALSE)</f>
        <v xml:space="preserve"> No se acompañan. Aplica Informe Jurídico Nº 09, de  fecha 14 de marzo de 2011 del Departamento Jurídico y Dictamen Nº 070791, de 2009, de la Contraloría General de la República.  
</v>
      </c>
      <c r="T590" s="182">
        <f>VLOOKUP(A590,BASE.!$A$1:$T$878,20,FALSE)</f>
        <v>37970</v>
      </c>
      <c r="U590" s="124">
        <v>7051</v>
      </c>
      <c r="V590" s="181">
        <v>36980283</v>
      </c>
      <c r="W590" s="181">
        <v>73907370</v>
      </c>
      <c r="X590" s="183">
        <v>44255</v>
      </c>
      <c r="Y590" s="166" t="s">
        <v>7879</v>
      </c>
      <c r="Z590" s="166" t="s">
        <v>7880</v>
      </c>
      <c r="AA590" s="124" t="s">
        <v>7941</v>
      </c>
    </row>
    <row r="591" spans="1:27" x14ac:dyDescent="0.2">
      <c r="A591" s="124">
        <v>7052</v>
      </c>
      <c r="B591" s="124" t="s">
        <v>8365</v>
      </c>
      <c r="C591" s="185">
        <v>690812002</v>
      </c>
      <c r="D591" s="124" t="str">
        <f>VLOOKUP(A591,BASE.!$A$1:$T$878,4,FALSE)</f>
        <v>Municipalidad</v>
      </c>
      <c r="E591" s="124" t="str">
        <f>VLOOKUP(A591,BASE.!$A$1:$T$878,5,FALSE)</f>
        <v>Constitución Política de la República, art. 107.</v>
      </c>
      <c r="F591" s="124" t="str">
        <f>VLOOKUP(A591,BASE.!$A$1:$T$878,6,FALSE)</f>
        <v>Indefinida.</v>
      </c>
      <c r="G591" s="124" t="str">
        <f>VLOOKUP(A591,BASE.!$A$1:$T$878,7,FALSE)</f>
        <v>Según Ley Orgánica Nº 18.695, arts. 1º al 4º.</v>
      </c>
      <c r="H591" s="124" t="str">
        <f>VLOOKUP(A591,BASE.!$A$1:$T$878,8,FALSE)</f>
        <v>no tiene</v>
      </c>
      <c r="I591" s="124">
        <f>VLOOKUP(A591,BASE.!$A$1:$T$878,9,FALSE)</f>
        <v>0</v>
      </c>
      <c r="J591" s="124">
        <f>VLOOKUP(A591,BASE.!$A$1:$T$878,10,FALSE)</f>
        <v>0</v>
      </c>
      <c r="K591" s="124" t="str">
        <f>VLOOKUP(A591,BASE.!$A$1:$T$878,11,FALSE)</f>
        <v xml:space="preserve">Carolos Ernesto Soto González, </v>
      </c>
      <c r="L591" s="124" t="str">
        <f>VLOOKUP(A591,BASE.!$A$1:$T$878,12,FALSE)</f>
        <v xml:space="preserve">Urriola Nº26, Rengo, Sexta Región. </v>
      </c>
      <c r="M591" s="124" t="str">
        <f>VLOOKUP(A591,BASE.!$A$1:$T$878,13,FALSE)</f>
        <v>VI</v>
      </c>
      <c r="N591" s="124" t="str">
        <f>VLOOKUP(A591,BASE.!$A$1:$T$878,14,FALSE)</f>
        <v>Rengo</v>
      </c>
      <c r="O591" s="124" t="str">
        <f>VLOOKUP(A591,BASE.!$A$1:$T$878,15,FALSE)</f>
        <v>Teléfono (72) 512060</v>
      </c>
      <c r="P591" s="124">
        <f>VLOOKUP(A591,BASE.!$A$1:$T$878,16,FALSE)</f>
        <v>0</v>
      </c>
      <c r="Q591" s="185">
        <f>VLOOKUP(A591,BASE.!$A$1:$T$878,17,FALSE)</f>
        <v>0</v>
      </c>
      <c r="R591" s="124">
        <f>VLOOKUP(A591,BASE.!$A$1:$T$878,18,FALSE)</f>
        <v>91001</v>
      </c>
      <c r="S591" s="124" t="str">
        <f>VLOOKUP(A591,BASE.!$A$1:$T$878,19,FALSE)</f>
        <v xml:space="preserve">No se acompañan. Aplica Informe Jurídico Nº 09, de  fecha 14 de marzo de 2011 del Departamento Jurídico y Dictamen Nº 070791, de 2009, de la Contraloría General de la República.  
</v>
      </c>
      <c r="T591" s="182">
        <f>VLOOKUP(A591,BASE.!$A$1:$T$878,20,FALSE)</f>
        <v>37970</v>
      </c>
      <c r="U591" s="124">
        <v>7052</v>
      </c>
      <c r="V591" s="181">
        <v>4292760</v>
      </c>
      <c r="W591" s="181">
        <v>4417260</v>
      </c>
      <c r="X591" s="183">
        <v>44255</v>
      </c>
      <c r="Y591" s="166" t="s">
        <v>7879</v>
      </c>
      <c r="Z591" s="166" t="s">
        <v>7880</v>
      </c>
      <c r="AA591" s="124" t="s">
        <v>7968</v>
      </c>
    </row>
    <row r="592" spans="1:27" x14ac:dyDescent="0.2">
      <c r="A592" s="124">
        <v>7053</v>
      </c>
      <c r="B592" s="124" t="s">
        <v>8627</v>
      </c>
      <c r="C592" s="185">
        <v>724210007</v>
      </c>
      <c r="D592" s="124" t="str">
        <f>VLOOKUP(A592,BASE.!$A$1:$T$878,4,FALSE)</f>
        <v>Fundación de Derecho Privado.</v>
      </c>
      <c r="E592" s="124" t="str">
        <f>VLOOKUP(A592,BASE.!$A$1:$T$878,5,FALSE)</f>
        <v xml:space="preserve">Decreto Supremo Nº 1393, de 26 de noviembre de 1993 y Decreto Exento N° 1900, de 25 de junio de 2007, del Ministerio de Justicia. </v>
      </c>
      <c r="F592" s="124" t="str">
        <f>VLOOKUP(A592,BASE.!$A$1:$T$878,6,FALSE)</f>
        <v>Certificado de vigencia  Nº35005 con fecha 26 de junio de 1993, emitido por el Servicio de Registro Civil con fecha 17 de octubre de 2018.</v>
      </c>
      <c r="G592" s="124" t="str">
        <f>VLOOKUP(A592,BASE.!$A$1:$T$878,7,FALSE)</f>
        <v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v>
      </c>
      <c r="H592" s="124" t="str">
        <f>VLOOKUP(A592,BASE.!$A$1:$T$878,8,FALSE)</f>
        <v xml:space="preserve">Presidente:
Pedro Pablo Alamos Zañartu,
Vice- Presidente:
Alejandra Mehech Castellon, 
Secretario:
María Elena Alvarado Breton 
Tesorero:
José Luis Herrera Amenábar, 
Director:
María Francisca Werth Wainer, 
</v>
      </c>
      <c r="I592" s="124" t="str">
        <f>VLOOKUP(A592,BASE.!$A$1:$T$878,9,FALSE)</f>
        <v>Tres años en sus cargos. Cada tres años, el Directorio elegirá Presidente, Vicepresidente, Secretario y Tesorero.</v>
      </c>
      <c r="J592" s="124" t="str">
        <f>VLOOKUP(A592,BASE.!$A$1:$T$878,10,FALSE)</f>
        <v>05 de julio de 2016 al 05 de julio de 2019.</v>
      </c>
      <c r="K592" s="124" t="str">
        <f>VLOOKUP(A592,BASE.!$A$1:$T$878,11,FALSE)</f>
        <v xml:space="preserve">Carlos Manuel Vöhringer Cárdenas, </v>
      </c>
      <c r="L592" s="124" t="str">
        <f>VLOOKUP(A592,BASE.!$A$1:$T$878,12,FALSE)</f>
        <v xml:space="preserve">Calle Lafayette N°1610, comuna de Independencia, Santiago, Región Metropolitana
</v>
      </c>
      <c r="M592" s="124" t="str">
        <f>VLOOKUP(A592,BASE.!$A$1:$T$878,13,FALSE)</f>
        <v>XIII</v>
      </c>
      <c r="N592" s="124" t="str">
        <f>VLOOKUP(A592,BASE.!$A$1:$T$878,14,FALSE)</f>
        <v>Independencia</v>
      </c>
      <c r="O592" s="124">
        <f>VLOOKUP(A592,BASE.!$A$1:$T$878,15,FALSE)</f>
        <v>0</v>
      </c>
      <c r="P592" s="124" t="str">
        <f>VLOOKUP(A592,BASE.!$A$1:$T$878,16,FALSE)</f>
        <v xml:space="preserve"> info@fundacionparentesis.cl</v>
      </c>
      <c r="Q592" s="185">
        <f>VLOOKUP(A592,BASE.!$A$1:$T$878,17,FALSE)</f>
        <v>0</v>
      </c>
      <c r="R592" s="124">
        <f>VLOOKUP(A592,BASE.!$A$1:$T$878,18,FALSE)</f>
        <v>93401</v>
      </c>
      <c r="S592" s="124" t="str">
        <f>VLOOKUP(A592,BASE.!$A$1:$T$878,19,FALSE)</f>
        <v>Se acompaña Certificado financiero de la Institución, correspondiente al año 2019, aprobado por el  Subdepartamento de Supervisión Nacional.</v>
      </c>
      <c r="T592" s="182">
        <f>VLOOKUP(A592,BASE.!$A$1:$T$878,20,FALSE)</f>
        <v>37970</v>
      </c>
      <c r="U592" s="124">
        <v>7053</v>
      </c>
      <c r="V592" s="181">
        <v>0</v>
      </c>
      <c r="W592" s="181">
        <v>0</v>
      </c>
      <c r="X592" s="183">
        <v>44255</v>
      </c>
      <c r="Y592" s="166" t="s">
        <v>7879</v>
      </c>
      <c r="Z592" s="166" t="s">
        <v>7880</v>
      </c>
      <c r="AA592" s="124" t="s">
        <v>250</v>
      </c>
    </row>
    <row r="593" spans="1:27" x14ac:dyDescent="0.2">
      <c r="A593" s="124">
        <v>7054</v>
      </c>
      <c r="B593" s="124" t="s">
        <v>8366</v>
      </c>
      <c r="C593" s="185">
        <v>692542002</v>
      </c>
      <c r="D593" s="124" t="str">
        <f>VLOOKUP(A593,BASE.!$A$1:$T$878,4,FALSE)</f>
        <v>Municipalidad</v>
      </c>
      <c r="E593" s="124" t="str">
        <f>VLOOKUP(A593,BASE.!$A$1:$T$878,5,FALSE)</f>
        <v>Constitución Política de la República, art. 107.</v>
      </c>
      <c r="F593" s="124" t="str">
        <f>VLOOKUP(A593,BASE.!$A$1:$T$878,6,FALSE)</f>
        <v>Indefinida.</v>
      </c>
      <c r="G593" s="124" t="str">
        <f>VLOOKUP(A593,BASE.!$A$1:$T$878,7,FALSE)</f>
        <v>Según Ley Orgánica Nº 18.695, arts. 1º al 4º.</v>
      </c>
      <c r="H593" s="124" t="str">
        <f>VLOOKUP(A593,BASE.!$A$1:$T$878,8,FALSE)</f>
        <v>no tiene</v>
      </c>
      <c r="I593" s="124">
        <f>VLOOKUP(A593,BASE.!$A$1:$T$878,9,FALSE)</f>
        <v>0</v>
      </c>
      <c r="J593" s="124">
        <f>VLOOKUP(A593,BASE.!$A$1:$T$878,10,FALSE)</f>
        <v>0</v>
      </c>
      <c r="K593" s="124" t="str">
        <f>VLOOKUP(A593,BASE.!$A$1:$T$878,11,FALSE)</f>
        <v xml:space="preserve">Mauro Elias Tamayo Rozas, </v>
      </c>
      <c r="L593" s="124" t="str">
        <f>VLOOKUP(A593,BASE.!$A$1:$T$878,12,FALSE)</f>
        <v xml:space="preserve">Del Consistorial Nº 6645, comuna de Cerro Navia, Región Metropolitana.
</v>
      </c>
      <c r="M593" s="124" t="str">
        <f>VLOOKUP(A593,BASE.!$A$1:$T$878,13,FALSE)</f>
        <v>XIII</v>
      </c>
      <c r="N593" s="124" t="str">
        <f>VLOOKUP(A593,BASE.!$A$1:$T$878,14,FALSE)</f>
        <v>Cerro Navia</v>
      </c>
      <c r="O593" s="124" t="str">
        <f>VLOOKUP(A593,BASE.!$A$1:$T$878,15,FALSE)</f>
        <v xml:space="preserve">Teléfono Alcalde: 223804196, 
Teléfono Jefe de Gabinete: 223804020,
Teléfono Jefe de la Oficina de la Niñez: 223804024,
</v>
      </c>
      <c r="P593" s="124" t="str">
        <f>VLOOKUP(A593,BASE.!$A$1:$T$878,16,FALSE)</f>
        <v xml:space="preserve">E-mail Alcalde:mauro.tamayo@cerronavia.cl
E-mail Jefe de Gabinete: nicolas.cataldo@cerronavia.cl
E-mail Jefe de la Oficina de la Niñez: juan.veloz@cerronavia.cl.
</v>
      </c>
      <c r="Q593" s="185">
        <f>VLOOKUP(A593,BASE.!$A$1:$T$878,17,FALSE)</f>
        <v>0</v>
      </c>
      <c r="R593" s="124">
        <f>VLOOKUP(A593,BASE.!$A$1:$T$878,18,FALSE)</f>
        <v>91001</v>
      </c>
      <c r="S593" s="124" t="str">
        <f>VLOOKUP(A593,BASE.!$A$1:$T$878,19,FALSE)</f>
        <v xml:space="preserve">No se acompañan. Aplica Informe Jurídico Nº 09, de  fecha 14 de marzo de 2011 del Departamento Jurídico y Dictamen Nº 070791, de 2009, de la Contraloría General de la República.  
</v>
      </c>
      <c r="T593" s="182">
        <f>VLOOKUP(A593,BASE.!$A$1:$T$878,20,FALSE)</f>
        <v>37970</v>
      </c>
      <c r="U593" s="124">
        <v>7054</v>
      </c>
      <c r="V593" s="181">
        <v>9014796</v>
      </c>
      <c r="W593" s="181">
        <v>9276246</v>
      </c>
      <c r="X593" s="183">
        <v>44255</v>
      </c>
      <c r="Y593" s="166" t="s">
        <v>7879</v>
      </c>
      <c r="Z593" s="166" t="s">
        <v>7880</v>
      </c>
      <c r="AA593" s="124" t="s">
        <v>8014</v>
      </c>
    </row>
    <row r="594" spans="1:27" x14ac:dyDescent="0.2">
      <c r="A594" s="124">
        <v>7056</v>
      </c>
      <c r="B594" s="124" t="s">
        <v>8367</v>
      </c>
      <c r="C594" s="185">
        <v>690713004</v>
      </c>
      <c r="D594" s="124" t="str">
        <f>VLOOKUP(A594,BASE.!$A$1:$T$878,4,FALSE)</f>
        <v>Municipalidad</v>
      </c>
      <c r="E594" s="124" t="str">
        <f>VLOOKUP(A594,BASE.!$A$1:$T$878,5,FALSE)</f>
        <v>Constitución Política de la República, art. 107.</v>
      </c>
      <c r="F594" s="124" t="str">
        <f>VLOOKUP(A594,BASE.!$A$1:$T$878,6,FALSE)</f>
        <v>Indefinida.</v>
      </c>
      <c r="G594" s="124" t="str">
        <f>VLOOKUP(A594,BASE.!$A$1:$T$878,7,FALSE)</f>
        <v>Según Ley Orgánica Nº 18.695, arts. 1º al 4º.</v>
      </c>
      <c r="H594" s="124" t="str">
        <f>VLOOKUP(A594,BASE.!$A$1:$T$878,8,FALSE)</f>
        <v>no tiene</v>
      </c>
      <c r="I594" s="124">
        <f>VLOOKUP(A594,BASE.!$A$1:$T$878,9,FALSE)</f>
        <v>0</v>
      </c>
      <c r="J594" s="124">
        <f>VLOOKUP(A594,BASE.!$A$1:$T$878,10,FALSE)</f>
        <v>0</v>
      </c>
      <c r="K594" s="124" t="str">
        <f>VLOOKUP(A594,BASE.!$A$1:$T$878,11,FALSE)</f>
        <v xml:space="preserve">Juan Carrasco Contreras </v>
      </c>
      <c r="L594" s="124" t="str">
        <f>VLOOKUP(A594,BASE.!$A$1:$T$878,12,FALSE)</f>
        <v xml:space="preserve">José Francisco Vergara Nº450, Quilicura, Región Metropolitana. </v>
      </c>
      <c r="M594" s="124" t="str">
        <f>VLOOKUP(A594,BASE.!$A$1:$T$878,13,FALSE)</f>
        <v>XIII</v>
      </c>
      <c r="N594" s="124" t="str">
        <f>VLOOKUP(A594,BASE.!$A$1:$T$878,14,FALSE)</f>
        <v>Quilicura</v>
      </c>
      <c r="O594" s="124" t="str">
        <f>VLOOKUP(A594,BASE.!$A$1:$T$878,15,FALSE)</f>
        <v>Fono mesa central 3666700, Dideco 3666730.</v>
      </c>
      <c r="P594" s="124">
        <f>VLOOKUP(A594,BASE.!$A$1:$T$878,16,FALSE)</f>
        <v>0</v>
      </c>
      <c r="Q594" s="185">
        <f>VLOOKUP(A594,BASE.!$A$1:$T$878,17,FALSE)</f>
        <v>0</v>
      </c>
      <c r="R594" s="124">
        <f>VLOOKUP(A594,BASE.!$A$1:$T$878,18,FALSE)</f>
        <v>91001</v>
      </c>
      <c r="S594" s="124" t="str">
        <f>VLOOKUP(A594,BASE.!$A$1:$T$878,19,FALSE)</f>
        <v xml:space="preserve">No se acompañan. Aplica Informe Jurídico Nº 09, de  fecha 14 de marzo de 2011 del Departamento Jurídico y Dictamen Nº 070791, de 2009, de la Contraloría General de la República.  
</v>
      </c>
      <c r="T594" s="182">
        <f>VLOOKUP(A594,BASE.!$A$1:$T$878,20,FALSE)</f>
        <v>37970</v>
      </c>
      <c r="U594" s="124">
        <v>7056</v>
      </c>
      <c r="V594" s="181">
        <v>23469191</v>
      </c>
      <c r="W594" s="181">
        <v>36239231</v>
      </c>
      <c r="X594" s="183">
        <v>44255</v>
      </c>
      <c r="Y594" s="166" t="s">
        <v>7879</v>
      </c>
      <c r="Z594" s="166" t="s">
        <v>7880</v>
      </c>
      <c r="AA594" s="124" t="s">
        <v>7930</v>
      </c>
    </row>
    <row r="595" spans="1:27" x14ac:dyDescent="0.2">
      <c r="A595" s="124">
        <v>7057</v>
      </c>
      <c r="B595" s="124" t="s">
        <v>8368</v>
      </c>
      <c r="C595" s="185">
        <v>691907007</v>
      </c>
      <c r="D595" s="124" t="str">
        <f>VLOOKUP(A595,BASE.!$A$1:$T$878,4,FALSE)</f>
        <v>Municipalidad</v>
      </c>
      <c r="E595" s="124" t="str">
        <f>VLOOKUP(A595,BASE.!$A$1:$T$878,5,FALSE)</f>
        <v>Constitución Política de la República, art. 107.</v>
      </c>
      <c r="F595" s="124" t="str">
        <f>VLOOKUP(A595,BASE.!$A$1:$T$878,6,FALSE)</f>
        <v>Indefinida.</v>
      </c>
      <c r="G595" s="124" t="str">
        <f>VLOOKUP(A595,BASE.!$A$1:$T$878,7,FALSE)</f>
        <v>Según Ley Orgánica Nº 18.695, arts. 1º al 4º.</v>
      </c>
      <c r="H595" s="124" t="str">
        <f>VLOOKUP(A595,BASE.!$A$1:$T$878,8,FALSE)</f>
        <v>no tiene</v>
      </c>
      <c r="I595" s="124">
        <f>VLOOKUP(A595,BASE.!$A$1:$T$878,9,FALSE)</f>
        <v>0</v>
      </c>
      <c r="J595" s="124">
        <f>VLOOKUP(A595,BASE.!$A$1:$T$878,10,FALSE)</f>
        <v>0</v>
      </c>
      <c r="K595" s="124" t="str">
        <f>VLOOKUP(A595,BASE.!$A$1:$T$878,11,FALSE)</f>
        <v xml:space="preserve">Miguel Ángel Becker Alvear     
</v>
      </c>
      <c r="L595" s="124" t="str">
        <f>VLOOKUP(A595,BASE.!$A$1:$T$878,12,FALSE)</f>
        <v xml:space="preserve">Arturo Prat Nº 650, Temuco, Novena Región.
</v>
      </c>
      <c r="M595" s="124" t="str">
        <f>VLOOKUP(A595,BASE.!$A$1:$T$878,13,FALSE)</f>
        <v>IX</v>
      </c>
      <c r="N595" s="124" t="str">
        <f>VLOOKUP(A595,BASE.!$A$1:$T$878,14,FALSE)</f>
        <v xml:space="preserve"> Temuco,</v>
      </c>
      <c r="O595" s="124">
        <f>VLOOKUP(A595,BASE.!$A$1:$T$878,15,FALSE)</f>
        <v>452973427</v>
      </c>
      <c r="P595" s="124" t="str">
        <f>VLOOKUP(A595,BASE.!$A$1:$T$878,16,FALSE)</f>
        <v>Emails: mbecker@temuco.cl</v>
      </c>
      <c r="Q595" s="185">
        <f>VLOOKUP(A595,BASE.!$A$1:$T$878,17,FALSE)</f>
        <v>0</v>
      </c>
      <c r="R595" s="124">
        <f>VLOOKUP(A595,BASE.!$A$1:$T$878,18,FALSE)</f>
        <v>91001</v>
      </c>
      <c r="S595" s="124" t="str">
        <f>VLOOKUP(A595,BASE.!$A$1:$T$878,19,FALSE)</f>
        <v xml:space="preserve">No se acompañan. Aplica Informe Jurídico Nº 09, de  fecha 14 de marzo de 2011 del Departamento Jurídico y Dictamen Nº 070791, de 2009, de la Contraloría General de la República.  
</v>
      </c>
      <c r="T595" s="182">
        <f>VLOOKUP(A595,BASE.!$A$1:$T$878,20,FALSE)</f>
        <v>37970</v>
      </c>
      <c r="U595" s="124">
        <v>7057</v>
      </c>
      <c r="V595" s="181">
        <v>10603117</v>
      </c>
      <c r="W595" s="181">
        <v>10910632</v>
      </c>
      <c r="X595" s="183">
        <v>44255</v>
      </c>
      <c r="Y595" s="166" t="s">
        <v>7879</v>
      </c>
      <c r="Z595" s="166" t="s">
        <v>7880</v>
      </c>
      <c r="AA595" s="124" t="s">
        <v>198</v>
      </c>
    </row>
    <row r="596" spans="1:27" x14ac:dyDescent="0.2">
      <c r="A596" s="124">
        <v>7064</v>
      </c>
      <c r="B596" s="124" t="s">
        <v>8369</v>
      </c>
      <c r="C596" s="185">
        <v>690601001</v>
      </c>
      <c r="D596" s="124" t="str">
        <f>VLOOKUP(A596,BASE.!$A$1:$T$878,4,FALSE)</f>
        <v>Municipalidad</v>
      </c>
      <c r="E596" s="124" t="str">
        <f>VLOOKUP(A596,BASE.!$A$1:$T$878,5,FALSE)</f>
        <v>Constitución Política de la República, artículo 107</v>
      </c>
      <c r="F596" s="124" t="str">
        <f>VLOOKUP(A596,BASE.!$A$1:$T$878,6,FALSE)</f>
        <v>Indefinida</v>
      </c>
      <c r="G596" s="124" t="str">
        <f>VLOOKUP(A596,BASE.!$A$1:$T$878,7,FALSE)</f>
        <v>Según Ley Orgánica N° 18.695, artículos 1°al 4°</v>
      </c>
      <c r="H596" s="124" t="str">
        <f>VLOOKUP(A596,BASE.!$A$1:$T$878,8,FALSE)</f>
        <v>no tiene</v>
      </c>
      <c r="I596" s="124">
        <f>VLOOKUP(A596,BASE.!$A$1:$T$878,9,FALSE)</f>
        <v>0</v>
      </c>
      <c r="J596" s="124">
        <f>VLOOKUP(A596,BASE.!$A$1:$T$878,10,FALSE)</f>
        <v>0</v>
      </c>
      <c r="K596" s="124" t="str">
        <f>VLOOKUP(A596,BASE.!$A$1:$T$878,11,FALSE)</f>
        <v xml:space="preserve"> Luis Alberto Mella Gajardo, 
</v>
      </c>
      <c r="L596" s="124" t="str">
        <f>VLOOKUP(A596,BASE.!$A$1:$T$878,12,FALSE)</f>
        <v xml:space="preserve">Maipú N°330, comuna de Quillota, Quinta Región.
</v>
      </c>
      <c r="M596" s="124" t="str">
        <f>VLOOKUP(A596,BASE.!$A$1:$T$878,13,FALSE)</f>
        <v>V</v>
      </c>
      <c r="N596" s="124" t="str">
        <f>VLOOKUP(A596,BASE.!$A$1:$T$878,14,FALSE)</f>
        <v>Quillota</v>
      </c>
      <c r="O596" s="124">
        <f>VLOOKUP(A596,BASE.!$A$1:$T$878,15,FALSE)</f>
        <v>0</v>
      </c>
      <c r="P596" s="124">
        <f>VLOOKUP(A596,BASE.!$A$1:$T$878,16,FALSE)</f>
        <v>0</v>
      </c>
      <c r="Q596" s="185">
        <f>VLOOKUP(A596,BASE.!$A$1:$T$878,17,FALSE)</f>
        <v>0</v>
      </c>
      <c r="R596" s="124">
        <f>VLOOKUP(A596,BASE.!$A$1:$T$878,18,FALSE)</f>
        <v>91001</v>
      </c>
      <c r="S596" s="124" t="str">
        <f>VLOOKUP(A596,BASE.!$A$1:$T$878,19,FALSE)</f>
        <v xml:space="preserve">No se acompañan. Aplica Informe Jurídico Nº 09, de  fecha 14 de marzo de 2011 del Departamento Jurídico y Dictamen Nº 070791, de 2009, de la Contraloría General de la República.  </v>
      </c>
      <c r="T596" s="182">
        <f>VLOOKUP(A596,BASE.!$A$1:$T$878,20,FALSE)</f>
        <v>37970</v>
      </c>
      <c r="U596" s="124">
        <v>7064</v>
      </c>
      <c r="V596" s="181">
        <v>6439140</v>
      </c>
      <c r="W596" s="181">
        <v>6625890</v>
      </c>
      <c r="X596" s="183">
        <v>44255</v>
      </c>
      <c r="Y596" s="166" t="s">
        <v>7879</v>
      </c>
      <c r="Z596" s="166" t="s">
        <v>7880</v>
      </c>
      <c r="AA596" s="124" t="s">
        <v>7885</v>
      </c>
    </row>
    <row r="597" spans="1:27" x14ac:dyDescent="0.2">
      <c r="A597" s="124">
        <v>7066</v>
      </c>
      <c r="B597" s="124" t="s">
        <v>8370</v>
      </c>
      <c r="C597" s="185">
        <v>690705001</v>
      </c>
      <c r="D597" s="124" t="str">
        <f>VLOOKUP(A597,BASE.!$A$1:$T$878,4,FALSE)</f>
        <v>Municipalidad</v>
      </c>
      <c r="E597" s="124" t="str">
        <f>VLOOKUP(A597,BASE.!$A$1:$T$878,5,FALSE)</f>
        <v>Constitución Política de la República, art. 107.</v>
      </c>
      <c r="F597" s="124" t="str">
        <f>VLOOKUP(A597,BASE.!$A$1:$T$878,6,FALSE)</f>
        <v>Indefinida.</v>
      </c>
      <c r="G597" s="124" t="str">
        <f>VLOOKUP(A597,BASE.!$A$1:$T$878,7,FALSE)</f>
        <v>Según Ley Orgánica Nº 18.695, arts. 1º al 4º.</v>
      </c>
      <c r="H597" s="124" t="str">
        <f>VLOOKUP(A597,BASE.!$A$1:$T$878,8,FALSE)</f>
        <v>no tiene</v>
      </c>
      <c r="I597" s="124">
        <f>VLOOKUP(A597,BASE.!$A$1:$T$878,9,FALSE)</f>
        <v>0</v>
      </c>
      <c r="J597" s="124">
        <f>VLOOKUP(A597,BASE.!$A$1:$T$878,10,FALSE)</f>
        <v>0</v>
      </c>
      <c r="K597" s="124" t="str">
        <f>VLOOKUP(A597,BASE.!$A$1:$T$878,11,FALSE)</f>
        <v xml:space="preserve">Andrés Enrique Zarhi Troy, </v>
      </c>
      <c r="L597" s="124" t="str">
        <f>VLOOKUP(A597,BASE.!$A$1:$T$878,12,FALSE)</f>
        <v>Avenida Irarrázaval Nº3550, Ñuñoa, Región Metropolitana.</v>
      </c>
      <c r="M597" s="124" t="str">
        <f>VLOOKUP(A597,BASE.!$A$1:$T$878,13,FALSE)</f>
        <v>XIII</v>
      </c>
      <c r="N597" s="124" t="str">
        <f>VLOOKUP(A597,BASE.!$A$1:$T$878,14,FALSE)</f>
        <v>Ñuñoa</v>
      </c>
      <c r="O597" s="124" t="str">
        <f>VLOOKUP(A597,BASE.!$A$1:$T$878,15,FALSE)</f>
        <v>232407050/ 232407005</v>
      </c>
      <c r="P597" s="124" t="str">
        <f>VLOOKUP(A597,BASE.!$A$1:$T$878,16,FALSE)</f>
        <v xml:space="preserve">Correo electrónico: alcalde@nunoa.cl
</v>
      </c>
      <c r="Q597" s="185">
        <f>VLOOKUP(A597,BASE.!$A$1:$T$878,17,FALSE)</f>
        <v>0</v>
      </c>
      <c r="R597" s="124">
        <f>VLOOKUP(A597,BASE.!$A$1:$T$878,18,FALSE)</f>
        <v>91001</v>
      </c>
      <c r="S597" s="124" t="str">
        <f>VLOOKUP(A597,BASE.!$A$1:$T$878,19,FALSE)</f>
        <v xml:space="preserve">No se acompañan. Aplica Informe Jurídico Nº 09, de  fecha 14 de marzo de 2011 del Departamento Jurídico y Dictamen Nº 070791, de 2009, de la Contraloría General de la República.  
.
</v>
      </c>
      <c r="T597" s="182">
        <f>VLOOKUP(A597,BASE.!$A$1:$T$878,20,FALSE)</f>
        <v>37970</v>
      </c>
      <c r="U597" s="124">
        <v>7066</v>
      </c>
      <c r="V597" s="181">
        <v>6868416</v>
      </c>
      <c r="W597" s="181">
        <v>7067616</v>
      </c>
      <c r="X597" s="183">
        <v>44255</v>
      </c>
      <c r="Y597" s="166" t="s">
        <v>7879</v>
      </c>
      <c r="Z597" s="166" t="s">
        <v>7880</v>
      </c>
      <c r="AA597" s="124" t="s">
        <v>7946</v>
      </c>
    </row>
    <row r="598" spans="1:27" x14ac:dyDescent="0.2">
      <c r="A598" s="124">
        <v>7067</v>
      </c>
      <c r="B598" s="124" t="s">
        <v>8371</v>
      </c>
      <c r="C598" s="185">
        <v>825652000</v>
      </c>
      <c r="D598" s="124" t="str">
        <f>VLOOKUP(A598,BASE.!$A$1:$T$878,4,FALSE)</f>
        <v xml:space="preserve">Corporación de Desarrollo Privado.
</v>
      </c>
      <c r="E598" s="124" t="str">
        <f>VLOOKUP(A598,BASE.!$A$1:$T$878,5,FALSE)</f>
        <v xml:space="preserve">Otorgado por Decreto Supremo Nº 1118 de 24 de junio de 1968, del Ministerio de Justicia.
</v>
      </c>
      <c r="F598" s="124" t="str">
        <f>VLOOKUP(A598,BASE.!$A$1:$T$878,6,FALSE)</f>
        <v xml:space="preserve">Certificado de Vigencia Folio Nº 500356430185, de 16 de noviembre de 2020, emitido por el Servicio de Registro Civil e Identificación.
</v>
      </c>
      <c r="G598" s="124" t="str">
        <f>VLOOKUP(A598,BASE.!$A$1:$T$878,7,FALSE)</f>
        <v xml:space="preserve">Promover el desarrollo educacional, social, cultural y comunitario de todos sus asociados y de todos los habitantes del país.
</v>
      </c>
      <c r="H598" s="124" t="str">
        <f>VLOOKUP(A598,BASE.!$A$1:$T$878,8,FALSE)</f>
        <v xml:space="preserve">Presidenta: 
Patricia Caselli de la Carrera.
Vice presidente: 
Carlos Espinoza Villanueva 
Secretaria:
Daniela Danae Pozo Castro. 
Tesorero:
Juan Carlos Figueroa Huenumilla.
Directores: 
Manuel Aros Malgue    
María Alicia Rosales Muñoz, 
Jaime Hueraleo Vega,
</v>
      </c>
      <c r="I598" s="124" t="str">
        <f>VLOOKUP(A598,BASE.!$A$1:$T$878,9,FALSE)</f>
        <v>Directorio dura dos años</v>
      </c>
      <c r="J598" s="124" t="str">
        <f>VLOOKUP(A598,BASE.!$A$1:$T$878,10,FALSE)</f>
        <v>vigente desde el 28 de junio de 2017.</v>
      </c>
      <c r="K598" s="124" t="str">
        <f>VLOOKUP(A598,BASE.!$A$1:$T$878,11,FALSE)</f>
        <v xml:space="preserve">Patricia Caselli de la Carrera. 
</v>
      </c>
      <c r="L598" s="124" t="str">
        <f>VLOOKUP(A598,BASE.!$A$1:$T$878,12,FALSE)</f>
        <v xml:space="preserve">José Miguel Carrera Nº 027, Quilicura, Región Metropolitana.
</v>
      </c>
      <c r="M598" s="124" t="str">
        <f>VLOOKUP(A598,BASE.!$A$1:$T$878,13,FALSE)</f>
        <v>XIII</v>
      </c>
      <c r="N598" s="124" t="str">
        <f>VLOOKUP(A598,BASE.!$A$1:$T$878,14,FALSE)</f>
        <v>Quilicura</v>
      </c>
      <c r="O598" s="124" t="str">
        <f>VLOOKUP(A598,BASE.!$A$1:$T$878,15,FALSE)</f>
        <v xml:space="preserve">Teléfonos: Patricia Caselli de la carrera: Representante legal –  973042713
Carlos Espinoza Villanueva: Vicepresidente
95776114
Oficina: 232541305 Central
PIE JOVEN EN RED MAIPU: 22 9208838
PIE ENACCION JOVEN QUILICURA: 22 8130821
</v>
      </c>
      <c r="P598" s="124" t="str">
        <f>VLOOKUP(A598,BASE.!$A$1:$T$878,16,FALSE)</f>
        <v xml:space="preserve">
corporacion.carloscasanueva@gmail.com acentral.ccc@gmail.com</v>
      </c>
      <c r="Q598" s="185">
        <f>VLOOKUP(A598,BASE.!$A$1:$T$878,17,FALSE)</f>
        <v>0</v>
      </c>
      <c r="R598" s="124" t="str">
        <f>VLOOKUP(A598,BASE.!$A$1:$T$878,18,FALSE)</f>
        <v>93401 Institución de Asistencia Social.</v>
      </c>
      <c r="S598" s="124" t="str">
        <f>VLOOKUP(A598,BASE.!$A$1:$T$878,19,FALSE)</f>
        <v>Certificado correspondiente al año 2019, aprobado por el Sub Departamento de Supervisión Financiera.</v>
      </c>
      <c r="T598" s="182">
        <f>VLOOKUP(A598,BASE.!$A$1:$T$878,20,FALSE)</f>
        <v>37970</v>
      </c>
      <c r="U598" s="124">
        <v>7067</v>
      </c>
      <c r="V598" s="181">
        <v>8016600</v>
      </c>
      <c r="W598" s="181">
        <v>16033200</v>
      </c>
      <c r="X598" s="183">
        <v>44255</v>
      </c>
      <c r="Y598" s="166" t="s">
        <v>7879</v>
      </c>
      <c r="Z598" s="166" t="s">
        <v>7880</v>
      </c>
      <c r="AA598" s="124" t="s">
        <v>7921</v>
      </c>
    </row>
    <row r="599" spans="1:27" x14ac:dyDescent="0.2">
      <c r="A599" s="124">
        <v>7067</v>
      </c>
      <c r="B599" s="124" t="s">
        <v>8371</v>
      </c>
      <c r="C599" s="185">
        <v>825652000</v>
      </c>
      <c r="D599" s="124" t="str">
        <f>VLOOKUP(A599,BASE.!$A$1:$T$878,4,FALSE)</f>
        <v xml:space="preserve">Corporación de Desarrollo Privado.
</v>
      </c>
      <c r="E599" s="124" t="str">
        <f>VLOOKUP(A599,BASE.!$A$1:$T$878,5,FALSE)</f>
        <v xml:space="preserve">Otorgado por Decreto Supremo Nº 1118 de 24 de junio de 1968, del Ministerio de Justicia.
</v>
      </c>
      <c r="F599" s="124" t="str">
        <f>VLOOKUP(A599,BASE.!$A$1:$T$878,6,FALSE)</f>
        <v xml:space="preserve">Certificado de Vigencia Folio Nº 500356430185, de 16 de noviembre de 2020, emitido por el Servicio de Registro Civil e Identificación.
</v>
      </c>
      <c r="G599" s="124" t="str">
        <f>VLOOKUP(A599,BASE.!$A$1:$T$878,7,FALSE)</f>
        <v xml:space="preserve">Promover el desarrollo educacional, social, cultural y comunitario de todos sus asociados y de todos los habitantes del país.
</v>
      </c>
      <c r="H599" s="124" t="str">
        <f>VLOOKUP(A599,BASE.!$A$1:$T$878,8,FALSE)</f>
        <v xml:space="preserve">Presidenta: 
Patricia Caselli de la Carrera.
Vice presidente: 
Carlos Espinoza Villanueva 
Secretaria:
Daniela Danae Pozo Castro. 
Tesorero:
Juan Carlos Figueroa Huenumilla.
Directores: 
Manuel Aros Malgue    
María Alicia Rosales Muñoz, 
Jaime Hueraleo Vega,
</v>
      </c>
      <c r="I599" s="124" t="str">
        <f>VLOOKUP(A599,BASE.!$A$1:$T$878,9,FALSE)</f>
        <v>Directorio dura dos años</v>
      </c>
      <c r="J599" s="124" t="str">
        <f>VLOOKUP(A599,BASE.!$A$1:$T$878,10,FALSE)</f>
        <v>vigente desde el 28 de junio de 2017.</v>
      </c>
      <c r="K599" s="124" t="str">
        <f>VLOOKUP(A599,BASE.!$A$1:$T$878,11,FALSE)</f>
        <v xml:space="preserve">Patricia Caselli de la Carrera. 
</v>
      </c>
      <c r="L599" s="124" t="str">
        <f>VLOOKUP(A599,BASE.!$A$1:$T$878,12,FALSE)</f>
        <v xml:space="preserve">José Miguel Carrera Nº 027, Quilicura, Región Metropolitana.
</v>
      </c>
      <c r="M599" s="124" t="str">
        <f>VLOOKUP(A599,BASE.!$A$1:$T$878,13,FALSE)</f>
        <v>XIII</v>
      </c>
      <c r="N599" s="124" t="str">
        <f>VLOOKUP(A599,BASE.!$A$1:$T$878,14,FALSE)</f>
        <v>Quilicura</v>
      </c>
      <c r="O599" s="124" t="str">
        <f>VLOOKUP(A599,BASE.!$A$1:$T$878,15,FALSE)</f>
        <v xml:space="preserve">Teléfonos: Patricia Caselli de la carrera: Representante legal –  973042713
Carlos Espinoza Villanueva: Vicepresidente
95776114
Oficina: 232541305 Central
PIE JOVEN EN RED MAIPU: 22 9208838
PIE ENACCION JOVEN QUILICURA: 22 8130821
</v>
      </c>
      <c r="P599" s="124" t="str">
        <f>VLOOKUP(A599,BASE.!$A$1:$T$878,16,FALSE)</f>
        <v xml:space="preserve">
corporacion.carloscasanueva@gmail.com acentral.ccc@gmail.com</v>
      </c>
      <c r="Q599" s="185">
        <f>VLOOKUP(A599,BASE.!$A$1:$T$878,17,FALSE)</f>
        <v>0</v>
      </c>
      <c r="R599" s="124" t="str">
        <f>VLOOKUP(A599,BASE.!$A$1:$T$878,18,FALSE)</f>
        <v>93401 Institución de Asistencia Social.</v>
      </c>
      <c r="S599" s="124" t="str">
        <f>VLOOKUP(A599,BASE.!$A$1:$T$878,19,FALSE)</f>
        <v>Certificado correspondiente al año 2019, aprobado por el Sub Departamento de Supervisión Financiera.</v>
      </c>
      <c r="T599" s="182">
        <f>VLOOKUP(A599,BASE.!$A$1:$T$878,20,FALSE)</f>
        <v>37970</v>
      </c>
      <c r="U599" s="124">
        <v>7067</v>
      </c>
      <c r="V599" s="181">
        <v>8016600</v>
      </c>
      <c r="W599" s="181">
        <v>16033200</v>
      </c>
      <c r="X599" s="183">
        <v>44255</v>
      </c>
      <c r="Y599" s="166" t="s">
        <v>7879</v>
      </c>
      <c r="Z599" s="166" t="s">
        <v>7880</v>
      </c>
      <c r="AA599" s="124" t="s">
        <v>7930</v>
      </c>
    </row>
    <row r="600" spans="1:27" x14ac:dyDescent="0.2">
      <c r="A600" s="124">
        <v>7070</v>
      </c>
      <c r="B600" s="124" t="s">
        <v>8628</v>
      </c>
      <c r="C600" s="185">
        <v>718395003</v>
      </c>
      <c r="D600" s="124" t="str">
        <f>VLOOKUP(A600,BASE.!$A$1:$T$878,4,FALSE)</f>
        <v>Corporación de Derecho Privado.</v>
      </c>
      <c r="E600" s="124" t="str">
        <f>VLOOKUP(A600,BASE.!$A$1:$T$878,5,FALSE)</f>
        <v xml:space="preserve">Otorgado por Decreto Supremo Nº 1548, de fecha 7 de diciembre de 1990, por el Ministerio de Justicia.  </v>
      </c>
      <c r="F600" s="124" t="str">
        <f>VLOOKUP(A600,BASE.!$A$1:$T$878,6,FALSE)</f>
        <v>Certificado Nº 017894, de 06 de agosto de 2012, del SEREMI de Justicia, de la Región de Tarapacá.</v>
      </c>
      <c r="G600" s="124" t="str">
        <f>VLOOKUP(A600,BASE.!$A$1:$T$878,7,FALSE)</f>
        <v>Difundir las enseñanzas cristianas en toda su pureza, primordialmente entre la niñez y la juventud, base de la sociedad, ofreciendo un testimonio del poder salvador de Jesucristo en un lenguaje que la juventud pueda comprender</v>
      </c>
      <c r="H600" s="124" t="str">
        <f>VLOOKUP(A600,BASE.!$A$1:$T$878,8,FALSE)</f>
        <v xml:space="preserve">Presidente: Juan Manuel Torres Santibáñez, 
Vicepresidente: Ernesto Cellino Brown, 
Tesorero: Juan Raimundo Valdivia Ríos, 
Directores:
Juan Carlos Salgado Magna, 
Álvaro Rolando Serrano Salas, 
Patricio Francisco Mira Duarte,
Carlos Merino Pinochet, 
</v>
      </c>
      <c r="I600" s="124" t="str">
        <f>VLOOKUP(A600,BASE.!$A$1:$T$878,9,FALSE)</f>
        <v>Durarán dos años en sus cargos</v>
      </c>
      <c r="J600" s="124" t="str">
        <f>VLOOKUP(A600,BASE.!$A$1:$T$878,10,FALSE)</f>
        <v>28 de septiembre de 2018 a 28 de septiembre de 2020</v>
      </c>
      <c r="K600" s="124" t="str">
        <f>VLOOKUP(A600,BASE.!$A$1:$T$878,11,FALSE)</f>
        <v xml:space="preserve">Presidente: Juan Manuel Torres Santibáñez, </v>
      </c>
      <c r="L600" s="124" t="str">
        <f>VLOOKUP(A600,BASE.!$A$1:$T$878,12,FALSE)</f>
        <v>Ramírez Nº1346, Iquique.</v>
      </c>
      <c r="M600" s="124" t="str">
        <f>VLOOKUP(A600,BASE.!$A$1:$T$878,13,FALSE)</f>
        <v>I</v>
      </c>
      <c r="N600" s="124" t="str">
        <f>VLOOKUP(A600,BASE.!$A$1:$T$878,14,FALSE)</f>
        <v>IQUIQUE</v>
      </c>
      <c r="O600" s="124" t="str">
        <f>VLOOKUP(A600,BASE.!$A$1:$T$878,15,FALSE)</f>
        <v>Fono (57) 2471939</v>
      </c>
      <c r="P600" s="124" t="str">
        <f>VLOOKUP(A600,BASE.!$A$1:$T$878,16,FALSE)</f>
        <v xml:space="preserve">paularojas@ymcaiquique.com 
jtorres@ymcaiquique.com
kamanchako2011qgmail.com
</v>
      </c>
      <c r="Q600" s="185">
        <f>VLOOKUP(A600,BASE.!$A$1:$T$878,17,FALSE)</f>
        <v>0</v>
      </c>
      <c r="R600" s="124">
        <f>VLOOKUP(A600,BASE.!$A$1:$T$878,18,FALSE)</f>
        <v>93401</v>
      </c>
      <c r="S600" s="124" t="str">
        <f>VLOOKUP(A600,BASE.!$A$1:$T$878,19,FALSE)</f>
        <v>Se acompañan Certificados de Antecedentes Financieros correspondientes al año 2018, aprobados por el Subdepartamento de Supervisión Financiera Nacional.</v>
      </c>
      <c r="T600" s="182">
        <f>VLOOKUP(A600,BASE.!$A$1:$T$878,20,FALSE)</f>
        <v>37970</v>
      </c>
      <c r="U600" s="124">
        <v>7070</v>
      </c>
      <c r="V600" s="181">
        <v>0</v>
      </c>
      <c r="W600" s="181">
        <v>0</v>
      </c>
      <c r="X600" s="183">
        <v>44255</v>
      </c>
      <c r="Y600" s="166" t="s">
        <v>7879</v>
      </c>
      <c r="Z600" s="166" t="s">
        <v>7880</v>
      </c>
      <c r="AA600" s="124" t="s">
        <v>187</v>
      </c>
    </row>
    <row r="601" spans="1:27" x14ac:dyDescent="0.2">
      <c r="A601" s="124">
        <v>7071</v>
      </c>
      <c r="B601" s="124" t="s">
        <v>8372</v>
      </c>
      <c r="C601" s="185">
        <v>692541006</v>
      </c>
      <c r="D601" s="124" t="str">
        <f>VLOOKUP(A601,BASE.!$A$1:$T$878,4,FALSE)</f>
        <v>Municipalidad</v>
      </c>
      <c r="E601" s="124" t="str">
        <f>VLOOKUP(A601,BASE.!$A$1:$T$878,5,FALSE)</f>
        <v>Constitución Política de la República, art. 107.</v>
      </c>
      <c r="F601" s="124" t="str">
        <f>VLOOKUP(A601,BASE.!$A$1:$T$878,6,FALSE)</f>
        <v>Indefinida.</v>
      </c>
      <c r="G601" s="124" t="str">
        <f>VLOOKUP(A601,BASE.!$A$1:$T$878,7,FALSE)</f>
        <v>Según Ley Orgánica Nº 18.695, arts. 1º al 4º.</v>
      </c>
      <c r="H601" s="124" t="str">
        <f>VLOOKUP(A601,BASE.!$A$1:$T$878,8,FALSE)</f>
        <v>no tiene</v>
      </c>
      <c r="I601" s="124">
        <f>VLOOKUP(A601,BASE.!$A$1:$T$878,9,FALSE)</f>
        <v>0</v>
      </c>
      <c r="J601" s="124">
        <f>VLOOKUP(A601,BASE.!$A$1:$T$878,10,FALSE)</f>
        <v>0</v>
      </c>
      <c r="K601" s="124" t="str">
        <f>VLOOKUP(A601,BASE.!$A$1:$T$878,11,FALSE)</f>
        <v xml:space="preserve">Maximiliano Ríos Galleguillos. </v>
      </c>
      <c r="L601" s="124" t="str">
        <f>VLOOKUP(A601,BASE.!$A$1:$T$878,12,FALSE)</f>
        <v>Avenida San Pablo Nº5959, Lo Prado, Región Metropolitana.</v>
      </c>
      <c r="M601" s="124" t="str">
        <f>VLOOKUP(A601,BASE.!$A$1:$T$878,13,FALSE)</f>
        <v>XIII</v>
      </c>
      <c r="N601" s="124" t="str">
        <f>VLOOKUP(A601,BASE.!$A$1:$T$878,14,FALSE)</f>
        <v>Lo Prado</v>
      </c>
      <c r="O601" s="124">
        <f>VLOOKUP(A601,BASE.!$A$1:$T$878,15,FALSE)</f>
        <v>0</v>
      </c>
      <c r="P601" s="124">
        <f>VLOOKUP(A601,BASE.!$A$1:$T$878,16,FALSE)</f>
        <v>0</v>
      </c>
      <c r="Q601" s="185">
        <f>VLOOKUP(A601,BASE.!$A$1:$T$878,17,FALSE)</f>
        <v>0</v>
      </c>
      <c r="R601" s="124">
        <f>VLOOKUP(A601,BASE.!$A$1:$T$878,18,FALSE)</f>
        <v>91001</v>
      </c>
      <c r="S601" s="124" t="str">
        <f>VLOOKUP(A601,BASE.!$A$1:$T$878,19,FALSE)</f>
        <v xml:space="preserve">No se acompañan. Aplica Informe Jurídico Nº 09, de  fecha 14 de marzo de 2011 del Departamento Jurídico y Dictamen Nº 070791, de 2009, de la Contraloría General de la República.  
</v>
      </c>
      <c r="T601" s="182">
        <f>VLOOKUP(A601,BASE.!$A$1:$T$878,20,FALSE)</f>
        <v>37970</v>
      </c>
      <c r="U601" s="124">
        <v>7071</v>
      </c>
      <c r="V601" s="181">
        <v>9014796</v>
      </c>
      <c r="W601" s="181">
        <v>18029592</v>
      </c>
      <c r="X601" s="183">
        <v>44255</v>
      </c>
      <c r="Y601" s="166" t="s">
        <v>7879</v>
      </c>
      <c r="Z601" s="166" t="s">
        <v>7880</v>
      </c>
      <c r="AA601" s="124" t="s">
        <v>7979</v>
      </c>
    </row>
    <row r="602" spans="1:27" x14ac:dyDescent="0.2">
      <c r="A602" s="124">
        <v>7072</v>
      </c>
      <c r="B602" s="124" t="s">
        <v>8373</v>
      </c>
      <c r="C602" s="185">
        <v>690403005</v>
      </c>
      <c r="D602" s="124" t="str">
        <f>VLOOKUP(A602,BASE.!$A$1:$T$878,4,FALSE)</f>
        <v>Municipalidad</v>
      </c>
      <c r="E602" s="124" t="str">
        <f>VLOOKUP(A602,BASE.!$A$1:$T$878,5,FALSE)</f>
        <v>Constitución Política de la República, art. 107.</v>
      </c>
      <c r="F602" s="124" t="str">
        <f>VLOOKUP(A602,BASE.!$A$1:$T$878,6,FALSE)</f>
        <v>Indefinida.</v>
      </c>
      <c r="G602" s="124" t="str">
        <f>VLOOKUP(A602,BASE.!$A$1:$T$878,7,FALSE)</f>
        <v>Según Ley Orgánica Nº 18.695, arts. 1º al 4º.</v>
      </c>
      <c r="H602" s="124" t="str">
        <f>VLOOKUP(A602,BASE.!$A$1:$T$878,8,FALSE)</f>
        <v>no tiene</v>
      </c>
      <c r="I602" s="124">
        <f>VLOOKUP(A602,BASE.!$A$1:$T$878,9,FALSE)</f>
        <v>0</v>
      </c>
      <c r="J602" s="124">
        <f>VLOOKUP(A602,BASE.!$A$1:$T$878,10,FALSE)</f>
        <v>0</v>
      </c>
      <c r="K602" s="124" t="str">
        <f>VLOOKUP(A602,BASE.!$A$1:$T$878,11,FALSE)</f>
        <v xml:space="preserve">Alcalde Titular: Marcelo Alejandro Pereira Peralta; </v>
      </c>
      <c r="L602" s="124" t="str">
        <f>VLOOKUP(A602,BASE.!$A$1:$T$878,12,FALSE)</f>
        <v xml:space="preserve">Bilbao Nº 348, ciudad de Coquimbo, Cuarta Región.
</v>
      </c>
      <c r="M602" s="124" t="str">
        <f>VLOOKUP(A602,BASE.!$A$1:$T$878,13,FALSE)</f>
        <v>IV</v>
      </c>
      <c r="N602" s="124" t="str">
        <f>VLOOKUP(A602,BASE.!$A$1:$T$878,14,FALSE)</f>
        <v>Coquimbo</v>
      </c>
      <c r="O602" s="124" t="str">
        <f>VLOOKUP(A602,BASE.!$A$1:$T$878,15,FALSE)</f>
        <v>Fono 51- 335300</v>
      </c>
      <c r="P602" s="124">
        <f>VLOOKUP(A602,BASE.!$A$1:$T$878,16,FALSE)</f>
        <v>0</v>
      </c>
      <c r="Q602" s="185">
        <f>VLOOKUP(A602,BASE.!$A$1:$T$878,17,FALSE)</f>
        <v>0</v>
      </c>
      <c r="R602" s="124">
        <f>VLOOKUP(A602,BASE.!$A$1:$T$878,18,FALSE)</f>
        <v>91001</v>
      </c>
      <c r="S602" s="124" t="str">
        <f>VLOOKUP(A602,BASE.!$A$1:$T$878,19,FALSE)</f>
        <v xml:space="preserve">No se acompañan. Aplica Informe Jurídico Nº 09, de  fecha 14 de marzo de 2011 del Departamento Jurídico y Dictamen Nº 070791, de 2009, de la Contraloría General de la República.  
</v>
      </c>
      <c r="T602" s="182">
        <f>VLOOKUP(A602,BASE.!$A$1:$T$878,20,FALSE)</f>
        <v>37970</v>
      </c>
      <c r="U602" s="124">
        <v>7072</v>
      </c>
      <c r="V602" s="181">
        <v>56986864</v>
      </c>
      <c r="W602" s="181">
        <v>112932523</v>
      </c>
      <c r="X602" s="183">
        <v>44255</v>
      </c>
      <c r="Y602" s="166" t="s">
        <v>7879</v>
      </c>
      <c r="Z602" s="166" t="s">
        <v>7880</v>
      </c>
      <c r="AA602" s="124" t="s">
        <v>7892</v>
      </c>
    </row>
    <row r="603" spans="1:27" x14ac:dyDescent="0.2">
      <c r="A603" s="124">
        <v>7076</v>
      </c>
      <c r="B603" s="124" t="s">
        <v>8374</v>
      </c>
      <c r="C603" s="185">
        <v>650852001</v>
      </c>
      <c r="D603" s="124" t="str">
        <f>VLOOKUP(A603,BASE.!$A$1:$T$878,4,FALSE)</f>
        <v>Corporación de Derecho Privado.</v>
      </c>
      <c r="E603" s="124" t="str">
        <f>VLOOKUP(A603,BASE.!$A$1:$T$878,5,FALSE)</f>
        <v>Otorgado por Decreto Supremo Nº 646, de fecha 29 de junio de 2001, del Ministerio de Justicia.</v>
      </c>
      <c r="F603" s="124" t="str">
        <f>VLOOKUP(A603,BASE.!$A$1:$T$878,6,FALSE)</f>
        <v>Certificado de Vigencia del Servicio de Registro Civil e Identificación, emitido con fecha 23 de agosto de 2020, Folio N° 500342012564.</v>
      </c>
      <c r="G603" s="124" t="str">
        <f>VLOOKUP(A603,BASE.!$A$1:$T$878,7,FALSE)</f>
        <v>Promoción del desarrollo, especialmente de las personas, familias, grupos y comunidades que viven en condiciones de pobreza y/o marginalidad.</v>
      </c>
      <c r="H603" s="124" t="str">
        <f>VLOOKUP(A603,BASE.!$A$1:$T$878,8,FALSE)</f>
        <v>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v>
      </c>
      <c r="I603" s="124" t="str">
        <f>VLOOKUP(A603,BASE.!$A$1:$T$878,9,FALSE)</f>
        <v>Durarán dos años en sus cargos.</v>
      </c>
      <c r="J603" s="124" t="str">
        <f>VLOOKUP(A603,BASE.!$A$1:$T$878,10,FALSE)</f>
        <v>Periodo 6 de octubre del 2018 al 6 de octubre del 2020.</v>
      </c>
      <c r="K603" s="124" t="str">
        <f>VLOOKUP(A603,BASE.!$A$1:$T$878,11,FALSE)</f>
        <v xml:space="preserve"> Presidente: María Cecilia Sarmiento Videla  
</v>
      </c>
      <c r="L603" s="124" t="str">
        <f>VLOOKUP(A603,BASE.!$A$1:$T$878,12,FALSE)</f>
        <v xml:space="preserve">CalleAlmirante Cristobal Colón N° 523, Quilicura, Región Metropolitana.
</v>
      </c>
      <c r="M603" s="124" t="str">
        <f>VLOOKUP(A603,BASE.!$A$1:$T$878,13,FALSE)</f>
        <v>XIII</v>
      </c>
      <c r="N603" s="124" t="str">
        <f>VLOOKUP(A603,BASE.!$A$1:$T$878,14,FALSE)</f>
        <v>Quilicura</v>
      </c>
      <c r="O603" s="124">
        <f>VLOOKUP(A603,BASE.!$A$1:$T$878,15,FALSE)</f>
        <v>981829131</v>
      </c>
      <c r="P603" s="124" t="str">
        <f>VLOOKUP(A603,BASE.!$A$1:$T$878,16,FALSE)</f>
        <v>elquijote5@gmail.com</v>
      </c>
      <c r="Q603" s="185">
        <f>VLOOKUP(A603,BASE.!$A$1:$T$878,17,FALSE)</f>
        <v>0</v>
      </c>
      <c r="R603" s="124" t="str">
        <f>VLOOKUP(A603,BASE.!$A$1:$T$878,18,FALSE)</f>
        <v>93401: Institución de Asistencia Social</v>
      </c>
      <c r="S603" s="124" t="str">
        <f>VLOOKUP(A603,BASE.!$A$1:$T$878,19,FALSE)</f>
        <v>Acompañó Certificado financiero correspondiente al año 2019, aprobado por el Sub Departamento de Supervisión Financiera</v>
      </c>
      <c r="T603" s="182">
        <f>VLOOKUP(A603,BASE.!$A$1:$T$878,20,FALSE)</f>
        <v>37970</v>
      </c>
      <c r="U603" s="124">
        <v>7076</v>
      </c>
      <c r="V603" s="181">
        <v>20362164</v>
      </c>
      <c r="W603" s="181">
        <v>36395364</v>
      </c>
      <c r="X603" s="183">
        <v>44255</v>
      </c>
      <c r="Y603" s="166" t="s">
        <v>7879</v>
      </c>
      <c r="Z603" s="166" t="s">
        <v>7880</v>
      </c>
      <c r="AA603" s="124" t="s">
        <v>70</v>
      </c>
    </row>
    <row r="604" spans="1:27" x14ac:dyDescent="0.2">
      <c r="A604" s="124">
        <v>7079</v>
      </c>
      <c r="B604" s="124" t="s">
        <v>8375</v>
      </c>
      <c r="C604" s="185">
        <v>711497005</v>
      </c>
      <c r="D604" s="124" t="str">
        <f>VLOOKUP(A604,BASE.!$A$1:$T$878,4,FALSE)</f>
        <v>Corporación de Derecho Privado.</v>
      </c>
      <c r="E604" s="124" t="str">
        <f>VLOOKUP(A604,BASE.!$A$1:$T$878,5,FALSE)</f>
        <v xml:space="preserve">Decreto Supremo Nº 530, de 26 de junio de 1984, del Ministerio de Justicia. </v>
      </c>
      <c r="F604" s="124" t="str">
        <f>VLOOKUP(A604,BASE.!$A$1:$T$878,6,FALSE)</f>
        <v>Certificado de Vigencia Folio Nº 500363461027, de 28 de diciembre de 2020, del Servicio de Registro Civil e Identificación.</v>
      </c>
      <c r="G604" s="124" t="str">
        <f>VLOOKUP(A604,BASE.!$A$1:$T$878,7,FALSE)</f>
        <v xml:space="preserve">Administrar y operar servicios en las áreas de educación, salud, cultura, recreación y atención de menores que haya tomado a su cargo la I. Municipalidad de Castro, adoptando las medidas necesarias para su dotación, ampliación y perfeccionamiento.
</v>
      </c>
      <c r="H604" s="124" t="str">
        <f>VLOOKUP(A604,BASE.!$A$1:$T$878,8,FALSE)</f>
        <v xml:space="preserve">Presidente: 
Juan Eduardo Vera Sanhueza, RUT N° 12.190.673-2 (Alcalde)
Secretario 
Luis Fernando Brahm Bahamonde, RUT N° 6.476.543-4
Tesorero 
Doris del Carmen Chiguay Chacón, RUT N° 12.091.060-4
Directores 
Alberto Paddy Vilches Pérez, RUT N° 4.676.567-2
Luis Raúl Guerrero Alarcón, RUT N° 4.625.034-6
Se actualiza según información que consta en Certificado de Directorio de Persona Jurídica sin Fines de Lucro Folio N° 500363459913, de 28 de diciembre de 2020, del Servicio de Registro Civil e Identificación.
</v>
      </c>
      <c r="I604" s="124" t="str">
        <f>VLOOKUP(A604,BASE.!$A$1:$T$878,9,FALSE)</f>
        <v>Durarán 2 años en sus cargos.</v>
      </c>
      <c r="J604" s="124" t="str">
        <f>VLOOKUP(A604,BASE.!$A$1:$T$878,10,FALSE)</f>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v>
      </c>
      <c r="K604" s="124" t="str">
        <f>VLOOKUP(A604,BASE.!$A$1:$T$878,11,FALSE)</f>
        <v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v>
      </c>
      <c r="L604" s="124" t="str">
        <f>VLOOKUP(A604,BASE.!$A$1:$T$878,12,FALSE)</f>
        <v xml:space="preserve">Bernardo O´Higgins N° 557,  comuna de Castro, Décima Región 
</v>
      </c>
      <c r="M604" s="124" t="str">
        <f>VLOOKUP(A604,BASE.!$A$1:$T$878,13,FALSE)</f>
        <v>X</v>
      </c>
      <c r="N604" s="124" t="str">
        <f>VLOOKUP(A604,BASE.!$A$1:$T$878,14,FALSE)</f>
        <v>Castro</v>
      </c>
      <c r="O604" s="124" t="str">
        <f>VLOOKUP(A604,BASE.!$A$1:$T$878,15,FALSE)</f>
        <v xml:space="preserve">652537501 - 652537502
Fax: 531101
 </v>
      </c>
      <c r="P604" s="124" t="str">
        <f>VLOOKUP(A604,BASE.!$A$1:$T$878,16,FALSE)</f>
        <v xml:space="preserve">secretaria@corpocas.cl
Correo Marcelo Fuentes García (Secretario General) mfuentes@corpocas.cl 
</v>
      </c>
      <c r="Q604" s="185">
        <f>VLOOKUP(A604,BASE.!$A$1:$T$878,17,FALSE)</f>
        <v>0</v>
      </c>
      <c r="R604" s="124">
        <f>VLOOKUP(A604,BASE.!$A$1:$T$878,18,FALSE)</f>
        <v>93401</v>
      </c>
      <c r="S604" s="124" t="str">
        <f>VLOOKUP(A604,BASE.!$A$1:$T$878,19,FALSE)</f>
        <v xml:space="preserve">Se acompaña Certificado Financiero de la Institución, correspondiente al año 2019, y aprobado por el Subdepartamento de  Supervisión Financiera Nacional. </v>
      </c>
      <c r="T604" s="182">
        <f>VLOOKUP(A604,BASE.!$A$1:$T$878,20,FALSE)</f>
        <v>37970</v>
      </c>
      <c r="U604" s="124">
        <v>7079</v>
      </c>
      <c r="V604" s="181">
        <v>6410522</v>
      </c>
      <c r="W604" s="181">
        <v>6596442</v>
      </c>
      <c r="X604" s="183">
        <v>44255</v>
      </c>
      <c r="Y604" s="166" t="s">
        <v>7879</v>
      </c>
      <c r="Z604" s="166" t="s">
        <v>7880</v>
      </c>
      <c r="AA604" s="124" t="s">
        <v>7908</v>
      </c>
    </row>
    <row r="605" spans="1:27" x14ac:dyDescent="0.2">
      <c r="A605" s="124">
        <v>7081</v>
      </c>
      <c r="B605" s="124" t="s">
        <v>8376</v>
      </c>
      <c r="C605" s="185">
        <v>692537009</v>
      </c>
      <c r="D605" s="124" t="str">
        <f>VLOOKUP(A605,BASE.!$A$1:$T$878,4,FALSE)</f>
        <v xml:space="preserve">Municipalidad
</v>
      </c>
      <c r="E605" s="124" t="str">
        <f>VLOOKUP(A605,BASE.!$A$1:$T$878,5,FALSE)</f>
        <v>Constitución Política de la República, art. 107.</v>
      </c>
      <c r="F605" s="124" t="str">
        <f>VLOOKUP(A605,BASE.!$A$1:$T$878,6,FALSE)</f>
        <v xml:space="preserve">Indefinida.
</v>
      </c>
      <c r="G605" s="124" t="str">
        <f>VLOOKUP(A605,BASE.!$A$1:$T$878,7,FALSE)</f>
        <v>Según Ley Orgánica Nº 18.695, arts. 1º al 4º.</v>
      </c>
      <c r="H605" s="124" t="str">
        <f>VLOOKUP(A605,BASE.!$A$1:$T$878,8,FALSE)</f>
        <v>no tiene</v>
      </c>
      <c r="I605" s="124">
        <f>VLOOKUP(A605,BASE.!$A$1:$T$878,9,FALSE)</f>
        <v>0</v>
      </c>
      <c r="J605" s="124">
        <f>VLOOKUP(A605,BASE.!$A$1:$T$878,10,FALSE)</f>
        <v>0</v>
      </c>
      <c r="K605" s="124" t="str">
        <f>VLOOKUP(A605,BASE.!$A$1:$T$878,11,FALSE)</f>
        <v xml:space="preserve">Gonzalo Eugenio Montoya Riquelme  </v>
      </c>
      <c r="L605" s="124" t="str">
        <f>VLOOKUP(A605,BASE.!$A$1:$T$878,12,FALSE)</f>
        <v xml:space="preserve">Avenida Los Plátanos Nº3130, Macul, Región Metropolitana.
</v>
      </c>
      <c r="M605" s="124" t="str">
        <f>VLOOKUP(A605,BASE.!$A$1:$T$878,13,FALSE)</f>
        <v>XIII</v>
      </c>
      <c r="N605" s="124" t="str">
        <f>VLOOKUP(A605,BASE.!$A$1:$T$878,14,FALSE)</f>
        <v>Macul</v>
      </c>
      <c r="O605" s="124" t="str">
        <f>VLOOKUP(A605,BASE.!$A$1:$T$878,15,FALSE)</f>
        <v>Fono: 56) - (2) - 28100600</v>
      </c>
      <c r="P605" s="124" t="str">
        <f>VLOOKUP(A605,BASE.!$A$1:$T$878,16,FALSE)</f>
        <v xml:space="preserve">gmontoya@munimacul.cl
acampos@munimacul.cl
evaldesm@munimacul.cl
</v>
      </c>
      <c r="Q605" s="185">
        <f>VLOOKUP(A605,BASE.!$A$1:$T$878,17,FALSE)</f>
        <v>0</v>
      </c>
      <c r="R605" s="124">
        <f>VLOOKUP(A605,BASE.!$A$1:$T$878,18,FALSE)</f>
        <v>91001</v>
      </c>
      <c r="S605" s="124" t="str">
        <f>VLOOKUP(A605,BASE.!$A$1:$T$878,19,FALSE)</f>
        <v xml:space="preserve">No se acompañan. Aplica Informe Jurídico Nº 09, de  fecha 14 de marzo de 2011 del Departamento Jurídico y Dictamen Nº 070791, de 2009, de la Contraloría General de la República.  
</v>
      </c>
      <c r="T605" s="182">
        <f>VLOOKUP(A605,BASE.!$A$1:$T$878,20,FALSE)</f>
        <v>37970</v>
      </c>
      <c r="U605" s="124">
        <v>7081</v>
      </c>
      <c r="V605" s="181">
        <v>9014796</v>
      </c>
      <c r="W605" s="181">
        <v>18029592</v>
      </c>
      <c r="X605" s="183">
        <v>44255</v>
      </c>
      <c r="Y605" s="166" t="s">
        <v>7879</v>
      </c>
      <c r="Z605" s="166" t="s">
        <v>7880</v>
      </c>
      <c r="AA605" s="124" t="s">
        <v>7950</v>
      </c>
    </row>
    <row r="606" spans="1:27" x14ac:dyDescent="0.2">
      <c r="A606" s="124">
        <v>7082</v>
      </c>
      <c r="B606" s="124" t="s">
        <v>8377</v>
      </c>
      <c r="C606" s="185">
        <v>690727005</v>
      </c>
      <c r="D606" s="124" t="str">
        <f>VLOOKUP(A606,BASE.!$A$1:$T$878,4,FALSE)</f>
        <v>Municipalidad</v>
      </c>
      <c r="E606" s="124" t="str">
        <f>VLOOKUP(A606,BASE.!$A$1:$T$878,5,FALSE)</f>
        <v>Constitución Política de la República, art. 107.</v>
      </c>
      <c r="F606" s="124" t="str">
        <f>VLOOKUP(A606,BASE.!$A$1:$T$878,6,FALSE)</f>
        <v>Indefinida.</v>
      </c>
      <c r="G606" s="124" t="str">
        <f>VLOOKUP(A606,BASE.!$A$1:$T$878,7,FALSE)</f>
        <v>Según Ley Orgánica Nº 18.695, arts. 1º al 4º.</v>
      </c>
      <c r="H606" s="124" t="str">
        <f>VLOOKUP(A606,BASE.!$A$1:$T$878,8,FALSE)</f>
        <v>no tiene</v>
      </c>
      <c r="I606" s="124">
        <f>VLOOKUP(A606,BASE.!$A$1:$T$878,9,FALSE)</f>
        <v>0</v>
      </c>
      <c r="J606" s="124">
        <f>VLOOKUP(A606,BASE.!$A$1:$T$878,10,FALSE)</f>
        <v>0</v>
      </c>
      <c r="K606" s="124" t="str">
        <f>VLOOKUP(A606,BASE.!$A$1:$T$878,11,FALSE)</f>
        <v xml:space="preserve">María Nora Cuevas Contreras </v>
      </c>
      <c r="L606" s="124" t="str">
        <f>VLOOKUP(A606,BASE.!$A$1:$T$878,12,FALSE)</f>
        <v xml:space="preserve">Eyzaguirre Nº 450, San Bernardo, Región Metropolitana.
</v>
      </c>
      <c r="M606" s="124" t="str">
        <f>VLOOKUP(A606,BASE.!$A$1:$T$878,13,FALSE)</f>
        <v>XIII</v>
      </c>
      <c r="N606" s="124" t="str">
        <f>VLOOKUP(A606,BASE.!$A$1:$T$878,14,FALSE)</f>
        <v>San Bernardo</v>
      </c>
      <c r="O606" s="124" t="str">
        <f>VLOOKUP(A606,BASE.!$A$1:$T$878,15,FALSE)</f>
        <v xml:space="preserve">Fono: 2927 0000 – 2927 0724
</v>
      </c>
      <c r="P606" s="124">
        <f>VLOOKUP(A606,BASE.!$A$1:$T$878,16,FALSE)</f>
        <v>0</v>
      </c>
      <c r="Q606" s="185">
        <f>VLOOKUP(A606,BASE.!$A$1:$T$878,17,FALSE)</f>
        <v>0</v>
      </c>
      <c r="R606" s="124">
        <f>VLOOKUP(A606,BASE.!$A$1:$T$878,18,FALSE)</f>
        <v>91001</v>
      </c>
      <c r="S606" s="124" t="str">
        <f>VLOOKUP(A606,BASE.!$A$1:$T$878,19,FALSE)</f>
        <v>No se acompañan. Aplica Informe Jurídico Nº 09, de fecha 14 de marzo de 2011 del Departamento Jurídico y Dictamen Nº 070791, de 2009, de la Contraloría General de la República.</v>
      </c>
      <c r="T606" s="182">
        <f>VLOOKUP(A606,BASE.!$A$1:$T$878,20,FALSE)</f>
        <v>37970</v>
      </c>
      <c r="U606" s="124">
        <v>7082</v>
      </c>
      <c r="V606" s="181">
        <v>10159532</v>
      </c>
      <c r="W606" s="181">
        <v>20319064</v>
      </c>
      <c r="X606" s="183">
        <v>44255</v>
      </c>
      <c r="Y606" s="166" t="s">
        <v>7879</v>
      </c>
      <c r="Z606" s="166" t="s">
        <v>7880</v>
      </c>
      <c r="AA606" s="124" t="s">
        <v>7969</v>
      </c>
    </row>
    <row r="607" spans="1:27" x14ac:dyDescent="0.2">
      <c r="A607" s="124">
        <v>7083</v>
      </c>
      <c r="B607" s="124" t="s">
        <v>8378</v>
      </c>
      <c r="C607" s="185">
        <v>690302004</v>
      </c>
      <c r="D607" s="124" t="str">
        <f>VLOOKUP(A607,BASE.!$A$1:$T$878,4,FALSE)</f>
        <v>Municipalidad</v>
      </c>
      <c r="E607" s="124" t="str">
        <f>VLOOKUP(A607,BASE.!$A$1:$T$878,5,FALSE)</f>
        <v>Constitución Política de la República, art. 107.</v>
      </c>
      <c r="F607" s="124" t="str">
        <f>VLOOKUP(A607,BASE.!$A$1:$T$878,6,FALSE)</f>
        <v>Indefinida.</v>
      </c>
      <c r="G607" s="124" t="str">
        <f>VLOOKUP(A607,BASE.!$A$1:$T$878,7,FALSE)</f>
        <v>Según Ley Orgánica Nº 18.695, arts. 1º al 4º.</v>
      </c>
      <c r="H607" s="124" t="str">
        <f>VLOOKUP(A607,BASE.!$A$1:$T$878,8,FALSE)</f>
        <v>no tiene</v>
      </c>
      <c r="I607" s="124">
        <f>VLOOKUP(A607,BASE.!$A$1:$T$878,9,FALSE)</f>
        <v>0</v>
      </c>
      <c r="J607" s="124">
        <f>VLOOKUP(A607,BASE.!$A$1:$T$878,10,FALSE)</f>
        <v>0</v>
      </c>
      <c r="K607" s="124" t="str">
        <f>VLOOKUP(A607,BASE.!$A$1:$T$878,11,FALSE)</f>
        <v>Marcos Rodrigo López Rivera</v>
      </c>
      <c r="L607" s="124" t="str">
        <f>VLOOKUP(A607,BASE.!$A$1:$T$878,12,FALSE)</f>
        <v>Chacabuco Nº 857, Copiapó, Tercera Región</v>
      </c>
      <c r="M607" s="124" t="str">
        <f>VLOOKUP(A607,BASE.!$A$1:$T$878,13,FALSE)</f>
        <v>III</v>
      </c>
      <c r="N607" s="124" t="str">
        <f>VLOOKUP(A607,BASE.!$A$1:$T$878,14,FALSE)</f>
        <v>Copiapó</v>
      </c>
      <c r="O607" s="124">
        <f>VLOOKUP(A607,BASE.!$A$1:$T$878,15,FALSE)</f>
        <v>0</v>
      </c>
      <c r="P607" s="124">
        <f>VLOOKUP(A607,BASE.!$A$1:$T$878,16,FALSE)</f>
        <v>0</v>
      </c>
      <c r="Q607" s="185">
        <f>VLOOKUP(A607,BASE.!$A$1:$T$878,17,FALSE)</f>
        <v>0</v>
      </c>
      <c r="R607" s="124" t="str">
        <f>VLOOKUP(A607,BASE.!$A$1:$T$878,18,FALSE)</f>
        <v>91001: Administración Pública</v>
      </c>
      <c r="S607" s="124" t="str">
        <f>VLOOKUP(A607,BASE.!$A$1:$T$878,19,FALSE)</f>
        <v xml:space="preserve">Se acompañan Balance de comprobación y de Saldos, correspondientes al año 2009, aprobados por la Unidad de Supervisión Financiera Nacional. </v>
      </c>
      <c r="T607" s="182">
        <f>VLOOKUP(A607,BASE.!$A$1:$T$878,20,FALSE)</f>
        <v>37970</v>
      </c>
      <c r="U607" s="124">
        <v>7083</v>
      </c>
      <c r="V607" s="181">
        <v>9298118</v>
      </c>
      <c r="W607" s="181">
        <v>15599475</v>
      </c>
      <c r="X607" s="183">
        <v>44255</v>
      </c>
      <c r="Y607" s="166" t="s">
        <v>7879</v>
      </c>
      <c r="Z607" s="166" t="s">
        <v>7880</v>
      </c>
      <c r="AA607" s="124" t="s">
        <v>7954</v>
      </c>
    </row>
    <row r="608" spans="1:27" x14ac:dyDescent="0.2">
      <c r="A608" s="124">
        <v>7085</v>
      </c>
      <c r="B608" s="124" t="s">
        <v>8379</v>
      </c>
      <c r="C608" s="185">
        <v>730998007</v>
      </c>
      <c r="D608" s="124" t="str">
        <f>VLOOKUP(A608,BASE.!$A$1:$T$878,4,FALSE)</f>
        <v>Corporación de Derecho Privado.</v>
      </c>
      <c r="E608" s="124" t="str">
        <f>VLOOKUP(A608,BASE.!$A$1:$T$878,5,FALSE)</f>
        <v>Otorgada por Decreto Supremo Nº 93, de fecha 23 de enero de 1995, del Ministerio de Justicia, publicado en el Diario Oficial el día 23 de enero de 1995.</v>
      </c>
      <c r="F608" s="124" t="str">
        <f>VLOOKUP(A608,BASE.!$A$1:$T$878,6,FALSE)</f>
        <v xml:space="preserve">Certificado de vigencia, folio Nº 500344703890, de fecha 08 de septiembre de 2020, del Servicio de Registro Civil e Identificación. 
</v>
      </c>
      <c r="G608" s="124" t="str">
        <f>VLOOKUP(A608,BASE.!$A$1:$T$878,7,FALSE)</f>
        <v xml:space="preserve">Contribuir al pleno ejercicio de los derechos del niño, niña y adolescente a través de un real protagonismo de éstos en el establecimiento de sus derechos, como así también en el desarrollo de actitudes tendientes al respeto de dichos derechos.  </v>
      </c>
      <c r="H608" s="124" t="str">
        <f>VLOOKUP(A608,BASE.!$A$1:$T$878,8,FALSE)</f>
        <v xml:space="preserve">Presidenta: Ana María Ordenes Lopez, 
Vicepresidenta: Ximena Godoy Kü, 
Tesorero: Javier Armando Rivera Arce, 
Secretaria: Juana Maricel Yañez Alvarado, 
Director: Víctor Hugo Nogales Flores, 
Consta en Certificado de directorio, folio Nº 500344703911, de fecha 09 de septiembre de 2020, del Servicio de Registro Civil e Identificación.  </v>
      </c>
      <c r="I608" s="124" t="str">
        <f>VLOOKUP(A608,BASE.!$A$1:$T$878,9,FALSE)</f>
        <v xml:space="preserve">Durarán 01 año en sus cargos.
</v>
      </c>
      <c r="J608" s="124" t="str">
        <f>VLOOKUP(A608,BASE.!$A$1:$T$878,10,FALSE)</f>
        <v>De  03 de julio de 2019 al 03 de julio de 2020.</v>
      </c>
      <c r="K608" s="124" t="str">
        <f>VLOOKUP(A608,BASE.!$A$1:$T$878,11,FALSE)</f>
        <v xml:space="preserve">Presidenta: Ana María Ordenes Lopez 
Director Ejecutivo: Justo Pastor Valdes Manzanares
</v>
      </c>
      <c r="L608" s="124" t="str">
        <f>VLOOKUP(A608,BASE.!$A$1:$T$878,12,FALSE)</f>
        <v xml:space="preserve">Venezuela Nº 5950, Lo Hermida, comuna de Peñalolén, Región Metropolitana. 
</v>
      </c>
      <c r="M608" s="124" t="str">
        <f>VLOOKUP(A608,BASE.!$A$1:$T$878,13,FALSE)</f>
        <v>XIII</v>
      </c>
      <c r="N608" s="124" t="str">
        <f>VLOOKUP(A608,BASE.!$A$1:$T$878,14,FALSE)</f>
        <v>Peñalolén</v>
      </c>
      <c r="O608" s="124" t="str">
        <f>VLOOKUP(A608,BASE.!$A$1:$T$878,15,FALSE)</f>
        <v>(02) 2728144- 2716913</v>
      </c>
      <c r="P608" s="124" t="str">
        <f>VLOOKUP(A608,BASE.!$A$1:$T$878,16,FALSE)</f>
        <v xml:space="preserve">corporación@cristojoven.cl
www.cristojoven.cl 
</v>
      </c>
      <c r="Q608" s="185">
        <f>VLOOKUP(A608,BASE.!$A$1:$T$878,17,FALSE)</f>
        <v>0</v>
      </c>
      <c r="R608" s="124" t="str">
        <f>VLOOKUP(A608,BASE.!$A$1:$T$878,18,FALSE)</f>
        <v>93401: Institución de Asistencia Social</v>
      </c>
      <c r="S608" s="124" t="str">
        <f>VLOOKUP(A608,BASE.!$A$1:$T$878,19,FALSE)</f>
        <v>Se acompaña certificado financiero correspondiente al año 2019 aprobado por el  Sub Departamento de Supervisión Financiera Nacional.</v>
      </c>
      <c r="T608" s="182">
        <f>VLOOKUP(A608,BASE.!$A$1:$T$878,20,FALSE)</f>
        <v>37970</v>
      </c>
      <c r="U608" s="124">
        <v>7085</v>
      </c>
      <c r="V608" s="181">
        <v>6361560</v>
      </c>
      <c r="W608" s="181">
        <v>12567960</v>
      </c>
      <c r="X608" s="183">
        <v>44255</v>
      </c>
      <c r="Y608" s="166" t="s">
        <v>7879</v>
      </c>
      <c r="Z608" s="166" t="s">
        <v>7880</v>
      </c>
      <c r="AA608" s="124" t="s">
        <v>7961</v>
      </c>
    </row>
    <row r="609" spans="1:27" x14ac:dyDescent="0.2">
      <c r="A609" s="124">
        <v>7086</v>
      </c>
      <c r="B609" s="124" t="s">
        <v>8380</v>
      </c>
      <c r="C609" s="185">
        <v>746157002</v>
      </c>
      <c r="D609" s="124" t="str">
        <f>VLOOKUP(A609,BASE.!$A$1:$T$878,4,FALSE)</f>
        <v>Corporación de Derecho Privado.</v>
      </c>
      <c r="E609" s="124" t="str">
        <f>VLOOKUP(A609,BASE.!$A$1:$T$878,5,FALSE)</f>
        <v>Otorgado por Decreto Supremo Nº 1314, de fecha 10 de diciembre de 1998, del Ministerio de Justicia.</v>
      </c>
      <c r="F609" s="124" t="str">
        <f>VLOOKUP(A609,BASE.!$A$1:$T$878,6,FALSE)</f>
        <v>Certificado de Vigencia  de persona jurídica sin fines de lucro, folio Nº 500355319021, emitido el 10 de noviembre de 2020 por el SRCeI</v>
      </c>
      <c r="G609" s="124" t="str">
        <f>VLOOKUP(A609,BASE.!$A$1:$T$878,7,FALSE)</f>
        <v>Promoción del desarrollo, especialmente de las personas, familias, grupos y comunidades que viven en condiciones de pobreza y/o marginalidad.</v>
      </c>
      <c r="H609" s="124" t="str">
        <f>VLOOKUP(A609,BASE.!$A$1:$T$878,8,FALSE)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09" s="124" t="str">
        <f>VLOOKUP(A609,BASE.!$A$1:$T$878,9,FALSE)</f>
        <v>Durarán dos años en sus cargos</v>
      </c>
      <c r="J609" s="124" t="str">
        <f>VLOOKUP(A609,BASE.!$A$1:$T$878,10,FALSE)</f>
        <v>Del 19 de julio de 2018 al 19 de julio de 2020, de manera que el Directorio se encuentra vencido.
Obs: Se solicitarán antecedentes mediante correo electrónico.</v>
      </c>
      <c r="K609" s="124" t="str">
        <f>VLOOKUP(A609,BASE.!$A$1:$T$878,11,FALSE)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09" s="124" t="str">
        <f>VLOOKUP(A609,BASE.!$A$1:$T$878,12,FALSE)</f>
        <v xml:space="preserve">Ponce de Zamora N° 1784, La Florida, Región Metropolitana.
</v>
      </c>
      <c r="M609" s="124" t="str">
        <f>VLOOKUP(A609,BASE.!$A$1:$T$878,13,FALSE)</f>
        <v>XIII</v>
      </c>
      <c r="N609" s="124" t="str">
        <f>VLOOKUP(A609,BASE.!$A$1:$T$878,14,FALSE)</f>
        <v>La Florida</v>
      </c>
      <c r="O609" s="124" t="str">
        <f>VLOOKUP(A609,BASE.!$A$1:$T$878,15,FALSE)</f>
        <v xml:space="preserve">224000227
</v>
      </c>
      <c r="P609" s="124" t="str">
        <f>VLOOKUP(A609,BASE.!$A$1:$T$878,16,FALSE)</f>
        <v>direccionadministrativa@socialcreativa.cl</v>
      </c>
      <c r="Q609" s="185">
        <f>VLOOKUP(A609,BASE.!$A$1:$T$878,17,FALSE)</f>
        <v>0</v>
      </c>
      <c r="R609" s="124" t="str">
        <f>VLOOKUP(A609,BASE.!$A$1:$T$878,18,FALSE)</f>
        <v>93401: Institución de Asistencia Social</v>
      </c>
      <c r="S609" s="124" t="str">
        <f>VLOOKUP(A609,BASE.!$A$1:$T$878,19,FALSE)</f>
        <v xml:space="preserve">Antecedentes financieros correspondientes al año 2019, aprobados por el Subdepartamento de Supervisión Financiera Nacional. </v>
      </c>
      <c r="T609" s="182">
        <f>VLOOKUP(A609,BASE.!$A$1:$T$878,20,FALSE)</f>
        <v>37970</v>
      </c>
      <c r="U609" s="124">
        <v>7086</v>
      </c>
      <c r="V609" s="181">
        <v>14429880</v>
      </c>
      <c r="W609" s="181">
        <v>28859760</v>
      </c>
      <c r="X609" s="183">
        <v>44255</v>
      </c>
      <c r="Y609" s="166" t="s">
        <v>7879</v>
      </c>
      <c r="Z609" s="166" t="s">
        <v>7880</v>
      </c>
      <c r="AA609" s="124" t="s">
        <v>7949</v>
      </c>
    </row>
    <row r="610" spans="1:27" x14ac:dyDescent="0.2">
      <c r="A610" s="124">
        <v>7086</v>
      </c>
      <c r="B610" s="124" t="s">
        <v>8380</v>
      </c>
      <c r="C610" s="185">
        <v>746157002</v>
      </c>
      <c r="D610" s="124" t="str">
        <f>VLOOKUP(A610,BASE.!$A$1:$T$878,4,FALSE)</f>
        <v>Corporación de Derecho Privado.</v>
      </c>
      <c r="E610" s="124" t="str">
        <f>VLOOKUP(A610,BASE.!$A$1:$T$878,5,FALSE)</f>
        <v>Otorgado por Decreto Supremo Nº 1314, de fecha 10 de diciembre de 1998, del Ministerio de Justicia.</v>
      </c>
      <c r="F610" s="124" t="str">
        <f>VLOOKUP(A610,BASE.!$A$1:$T$878,6,FALSE)</f>
        <v>Certificado de Vigencia  de persona jurídica sin fines de lucro, folio Nº 500355319021, emitido el 10 de noviembre de 2020 por el SRCeI</v>
      </c>
      <c r="G610" s="124" t="str">
        <f>VLOOKUP(A610,BASE.!$A$1:$T$878,7,FALSE)</f>
        <v>Promoción del desarrollo, especialmente de las personas, familias, grupos y comunidades que viven en condiciones de pobreza y/o marginalidad.</v>
      </c>
      <c r="H610" s="124" t="str">
        <f>VLOOKUP(A610,BASE.!$A$1:$T$878,8,FALSE)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10" s="124" t="str">
        <f>VLOOKUP(A610,BASE.!$A$1:$T$878,9,FALSE)</f>
        <v>Durarán dos años en sus cargos</v>
      </c>
      <c r="J610" s="124" t="str">
        <f>VLOOKUP(A610,BASE.!$A$1:$T$878,10,FALSE)</f>
        <v>Del 19 de julio de 2018 al 19 de julio de 2020, de manera que el Directorio se encuentra vencido.
Obs: Se solicitarán antecedentes mediante correo electrónico.</v>
      </c>
      <c r="K610" s="124" t="str">
        <f>VLOOKUP(A610,BASE.!$A$1:$T$878,11,FALSE)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10" s="124" t="str">
        <f>VLOOKUP(A610,BASE.!$A$1:$T$878,12,FALSE)</f>
        <v xml:space="preserve">Ponce de Zamora N° 1784, La Florida, Región Metropolitana.
</v>
      </c>
      <c r="M610" s="124" t="str">
        <f>VLOOKUP(A610,BASE.!$A$1:$T$878,13,FALSE)</f>
        <v>XIII</v>
      </c>
      <c r="N610" s="124" t="str">
        <f>VLOOKUP(A610,BASE.!$A$1:$T$878,14,FALSE)</f>
        <v>La Florida</v>
      </c>
      <c r="O610" s="124" t="str">
        <f>VLOOKUP(A610,BASE.!$A$1:$T$878,15,FALSE)</f>
        <v xml:space="preserve">224000227
</v>
      </c>
      <c r="P610" s="124" t="str">
        <f>VLOOKUP(A610,BASE.!$A$1:$T$878,16,FALSE)</f>
        <v>direccionadministrativa@socialcreativa.cl</v>
      </c>
      <c r="Q610" s="185">
        <f>VLOOKUP(A610,BASE.!$A$1:$T$878,17,FALSE)</f>
        <v>0</v>
      </c>
      <c r="R610" s="124" t="str">
        <f>VLOOKUP(A610,BASE.!$A$1:$T$878,18,FALSE)</f>
        <v>93401: Institución de Asistencia Social</v>
      </c>
      <c r="S610" s="124" t="str">
        <f>VLOOKUP(A610,BASE.!$A$1:$T$878,19,FALSE)</f>
        <v xml:space="preserve">Antecedentes financieros correspondientes al año 2019, aprobados por el Subdepartamento de Supervisión Financiera Nacional. </v>
      </c>
      <c r="T610" s="182">
        <f>VLOOKUP(A610,BASE.!$A$1:$T$878,20,FALSE)</f>
        <v>37970</v>
      </c>
      <c r="U610" s="124">
        <v>7086</v>
      </c>
      <c r="V610" s="181">
        <v>14429880</v>
      </c>
      <c r="W610" s="181">
        <v>28859760</v>
      </c>
      <c r="X610" s="183">
        <v>44255</v>
      </c>
      <c r="Y610" s="166" t="s">
        <v>7879</v>
      </c>
      <c r="Z610" s="166" t="s">
        <v>7880</v>
      </c>
      <c r="AA610" s="124" t="s">
        <v>7960</v>
      </c>
    </row>
    <row r="611" spans="1:27" x14ac:dyDescent="0.2">
      <c r="A611" s="124">
        <v>7086</v>
      </c>
      <c r="B611" s="124" t="s">
        <v>8380</v>
      </c>
      <c r="C611" s="185">
        <v>746157002</v>
      </c>
      <c r="D611" s="124" t="str">
        <f>VLOOKUP(A611,BASE.!$A$1:$T$878,4,FALSE)</f>
        <v>Corporación de Derecho Privado.</v>
      </c>
      <c r="E611" s="124" t="str">
        <f>VLOOKUP(A611,BASE.!$A$1:$T$878,5,FALSE)</f>
        <v>Otorgado por Decreto Supremo Nº 1314, de fecha 10 de diciembre de 1998, del Ministerio de Justicia.</v>
      </c>
      <c r="F611" s="124" t="str">
        <f>VLOOKUP(A611,BASE.!$A$1:$T$878,6,FALSE)</f>
        <v>Certificado de Vigencia  de persona jurídica sin fines de lucro, folio Nº 500355319021, emitido el 10 de noviembre de 2020 por el SRCeI</v>
      </c>
      <c r="G611" s="124" t="str">
        <f>VLOOKUP(A611,BASE.!$A$1:$T$878,7,FALSE)</f>
        <v>Promoción del desarrollo, especialmente de las personas, familias, grupos y comunidades que viven en condiciones de pobreza y/o marginalidad.</v>
      </c>
      <c r="H611" s="124" t="str">
        <f>VLOOKUP(A611,BASE.!$A$1:$T$878,8,FALSE)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11" s="124" t="str">
        <f>VLOOKUP(A611,BASE.!$A$1:$T$878,9,FALSE)</f>
        <v>Durarán dos años en sus cargos</v>
      </c>
      <c r="J611" s="124" t="str">
        <f>VLOOKUP(A611,BASE.!$A$1:$T$878,10,FALSE)</f>
        <v>Del 19 de julio de 2018 al 19 de julio de 2020, de manera que el Directorio se encuentra vencido.
Obs: Se solicitarán antecedentes mediante correo electrónico.</v>
      </c>
      <c r="K611" s="124" t="str">
        <f>VLOOKUP(A611,BASE.!$A$1:$T$878,11,FALSE)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11" s="124" t="str">
        <f>VLOOKUP(A611,BASE.!$A$1:$T$878,12,FALSE)</f>
        <v xml:space="preserve">Ponce de Zamora N° 1784, La Florida, Región Metropolitana.
</v>
      </c>
      <c r="M611" s="124" t="str">
        <f>VLOOKUP(A611,BASE.!$A$1:$T$878,13,FALSE)</f>
        <v>XIII</v>
      </c>
      <c r="N611" s="124" t="str">
        <f>VLOOKUP(A611,BASE.!$A$1:$T$878,14,FALSE)</f>
        <v>La Florida</v>
      </c>
      <c r="O611" s="124" t="str">
        <f>VLOOKUP(A611,BASE.!$A$1:$T$878,15,FALSE)</f>
        <v xml:space="preserve">224000227
</v>
      </c>
      <c r="P611" s="124" t="str">
        <f>VLOOKUP(A611,BASE.!$A$1:$T$878,16,FALSE)</f>
        <v>direccionadministrativa@socialcreativa.cl</v>
      </c>
      <c r="Q611" s="185">
        <f>VLOOKUP(A611,BASE.!$A$1:$T$878,17,FALSE)</f>
        <v>0</v>
      </c>
      <c r="R611" s="124" t="str">
        <f>VLOOKUP(A611,BASE.!$A$1:$T$878,18,FALSE)</f>
        <v>93401: Institución de Asistencia Social</v>
      </c>
      <c r="S611" s="124" t="str">
        <f>VLOOKUP(A611,BASE.!$A$1:$T$878,19,FALSE)</f>
        <v xml:space="preserve">Antecedentes financieros correspondientes al año 2019, aprobados por el Subdepartamento de Supervisión Financiera Nacional. </v>
      </c>
      <c r="T611" s="182">
        <f>VLOOKUP(A611,BASE.!$A$1:$T$878,20,FALSE)</f>
        <v>37970</v>
      </c>
      <c r="U611" s="124">
        <v>7086</v>
      </c>
      <c r="V611" s="181">
        <v>9299256</v>
      </c>
      <c r="W611" s="181">
        <v>17315856</v>
      </c>
      <c r="X611" s="183">
        <v>44255</v>
      </c>
      <c r="Y611" s="166" t="s">
        <v>7879</v>
      </c>
      <c r="Z611" s="166" t="s">
        <v>7880</v>
      </c>
      <c r="AA611" s="124" t="s">
        <v>7977</v>
      </c>
    </row>
    <row r="612" spans="1:27" x14ac:dyDescent="0.2">
      <c r="A612" s="124">
        <v>7086</v>
      </c>
      <c r="B612" s="124" t="s">
        <v>8380</v>
      </c>
      <c r="C612" s="185">
        <v>746157002</v>
      </c>
      <c r="D612" s="124" t="str">
        <f>VLOOKUP(A612,BASE.!$A$1:$T$878,4,FALSE)</f>
        <v>Corporación de Derecho Privado.</v>
      </c>
      <c r="E612" s="124" t="str">
        <f>VLOOKUP(A612,BASE.!$A$1:$T$878,5,FALSE)</f>
        <v>Otorgado por Decreto Supremo Nº 1314, de fecha 10 de diciembre de 1998, del Ministerio de Justicia.</v>
      </c>
      <c r="F612" s="124" t="str">
        <f>VLOOKUP(A612,BASE.!$A$1:$T$878,6,FALSE)</f>
        <v>Certificado de Vigencia  de persona jurídica sin fines de lucro, folio Nº 500355319021, emitido el 10 de noviembre de 2020 por el SRCeI</v>
      </c>
      <c r="G612" s="124" t="str">
        <f>VLOOKUP(A612,BASE.!$A$1:$T$878,7,FALSE)</f>
        <v>Promoción del desarrollo, especialmente de las personas, familias, grupos y comunidades que viven en condiciones de pobreza y/o marginalidad.</v>
      </c>
      <c r="H612" s="124" t="str">
        <f>VLOOKUP(A612,BASE.!$A$1:$T$878,8,FALSE)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12" s="124" t="str">
        <f>VLOOKUP(A612,BASE.!$A$1:$T$878,9,FALSE)</f>
        <v>Durarán dos años en sus cargos</v>
      </c>
      <c r="J612" s="124" t="str">
        <f>VLOOKUP(A612,BASE.!$A$1:$T$878,10,FALSE)</f>
        <v>Del 19 de julio de 2018 al 19 de julio de 2020, de manera que el Directorio se encuentra vencido.
Obs: Se solicitarán antecedentes mediante correo electrónico.</v>
      </c>
      <c r="K612" s="124" t="str">
        <f>VLOOKUP(A612,BASE.!$A$1:$T$878,11,FALSE)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12" s="124" t="str">
        <f>VLOOKUP(A612,BASE.!$A$1:$T$878,12,FALSE)</f>
        <v xml:space="preserve">Ponce de Zamora N° 1784, La Florida, Región Metropolitana.
</v>
      </c>
      <c r="M612" s="124" t="str">
        <f>VLOOKUP(A612,BASE.!$A$1:$T$878,13,FALSE)</f>
        <v>XIII</v>
      </c>
      <c r="N612" s="124" t="str">
        <f>VLOOKUP(A612,BASE.!$A$1:$T$878,14,FALSE)</f>
        <v>La Florida</v>
      </c>
      <c r="O612" s="124" t="str">
        <f>VLOOKUP(A612,BASE.!$A$1:$T$878,15,FALSE)</f>
        <v xml:space="preserve">224000227
</v>
      </c>
      <c r="P612" s="124" t="str">
        <f>VLOOKUP(A612,BASE.!$A$1:$T$878,16,FALSE)</f>
        <v>direccionadministrativa@socialcreativa.cl</v>
      </c>
      <c r="Q612" s="185">
        <f>VLOOKUP(A612,BASE.!$A$1:$T$878,17,FALSE)</f>
        <v>0</v>
      </c>
      <c r="R612" s="124" t="str">
        <f>VLOOKUP(A612,BASE.!$A$1:$T$878,18,FALSE)</f>
        <v>93401: Institución de Asistencia Social</v>
      </c>
      <c r="S612" s="124" t="str">
        <f>VLOOKUP(A612,BASE.!$A$1:$T$878,19,FALSE)</f>
        <v xml:space="preserve">Antecedentes financieros correspondientes al año 2019, aprobados por el Subdepartamento de Supervisión Financiera Nacional. </v>
      </c>
      <c r="T612" s="182">
        <f>VLOOKUP(A612,BASE.!$A$1:$T$878,20,FALSE)</f>
        <v>37970</v>
      </c>
      <c r="U612" s="124">
        <v>7086</v>
      </c>
      <c r="V612" s="181">
        <v>8016600</v>
      </c>
      <c r="W612" s="181">
        <v>16033200</v>
      </c>
      <c r="X612" s="183">
        <v>44255</v>
      </c>
      <c r="Y612" s="166" t="s">
        <v>7879</v>
      </c>
      <c r="Z612" s="166" t="s">
        <v>7880</v>
      </c>
      <c r="AA612" s="124" t="s">
        <v>7941</v>
      </c>
    </row>
    <row r="613" spans="1:27" x14ac:dyDescent="0.2">
      <c r="A613" s="124">
        <v>7086</v>
      </c>
      <c r="B613" s="124" t="s">
        <v>8380</v>
      </c>
      <c r="C613" s="185">
        <v>746157002</v>
      </c>
      <c r="D613" s="124" t="str">
        <f>VLOOKUP(A613,BASE.!$A$1:$T$878,4,FALSE)</f>
        <v>Corporación de Derecho Privado.</v>
      </c>
      <c r="E613" s="124" t="str">
        <f>VLOOKUP(A613,BASE.!$A$1:$T$878,5,FALSE)</f>
        <v>Otorgado por Decreto Supremo Nº 1314, de fecha 10 de diciembre de 1998, del Ministerio de Justicia.</v>
      </c>
      <c r="F613" s="124" t="str">
        <f>VLOOKUP(A613,BASE.!$A$1:$T$878,6,FALSE)</f>
        <v>Certificado de Vigencia  de persona jurídica sin fines de lucro, folio Nº 500355319021, emitido el 10 de noviembre de 2020 por el SRCeI</v>
      </c>
      <c r="G613" s="124" t="str">
        <f>VLOOKUP(A613,BASE.!$A$1:$T$878,7,FALSE)</f>
        <v>Promoción del desarrollo, especialmente de las personas, familias, grupos y comunidades que viven en condiciones de pobreza y/o marginalidad.</v>
      </c>
      <c r="H613" s="124" t="str">
        <f>VLOOKUP(A613,BASE.!$A$1:$T$878,8,FALSE)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13" s="124" t="str">
        <f>VLOOKUP(A613,BASE.!$A$1:$T$878,9,FALSE)</f>
        <v>Durarán dos años en sus cargos</v>
      </c>
      <c r="J613" s="124" t="str">
        <f>VLOOKUP(A613,BASE.!$A$1:$T$878,10,FALSE)</f>
        <v>Del 19 de julio de 2018 al 19 de julio de 2020, de manera que el Directorio se encuentra vencido.
Obs: Se solicitarán antecedentes mediante correo electrónico.</v>
      </c>
      <c r="K613" s="124" t="str">
        <f>VLOOKUP(A613,BASE.!$A$1:$T$878,11,FALSE)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13" s="124" t="str">
        <f>VLOOKUP(A613,BASE.!$A$1:$T$878,12,FALSE)</f>
        <v xml:space="preserve">Ponce de Zamora N° 1784, La Florida, Región Metropolitana.
</v>
      </c>
      <c r="M613" s="124" t="str">
        <f>VLOOKUP(A613,BASE.!$A$1:$T$878,13,FALSE)</f>
        <v>XIII</v>
      </c>
      <c r="N613" s="124" t="str">
        <f>VLOOKUP(A613,BASE.!$A$1:$T$878,14,FALSE)</f>
        <v>La Florida</v>
      </c>
      <c r="O613" s="124" t="str">
        <f>VLOOKUP(A613,BASE.!$A$1:$T$878,15,FALSE)</f>
        <v xml:space="preserve">224000227
</v>
      </c>
      <c r="P613" s="124" t="str">
        <f>VLOOKUP(A613,BASE.!$A$1:$T$878,16,FALSE)</f>
        <v>direccionadministrativa@socialcreativa.cl</v>
      </c>
      <c r="Q613" s="185">
        <f>VLOOKUP(A613,BASE.!$A$1:$T$878,17,FALSE)</f>
        <v>0</v>
      </c>
      <c r="R613" s="124" t="str">
        <f>VLOOKUP(A613,BASE.!$A$1:$T$878,18,FALSE)</f>
        <v>93401: Institución de Asistencia Social</v>
      </c>
      <c r="S613" s="124" t="str">
        <f>VLOOKUP(A613,BASE.!$A$1:$T$878,19,FALSE)</f>
        <v xml:space="preserve">Antecedentes financieros correspondientes al año 2019, aprobados por el Subdepartamento de Supervisión Financiera Nacional. </v>
      </c>
      <c r="T613" s="182">
        <f>VLOOKUP(A613,BASE.!$A$1:$T$878,20,FALSE)</f>
        <v>37970</v>
      </c>
      <c r="U613" s="124">
        <v>7086</v>
      </c>
      <c r="V613" s="181">
        <v>9299256</v>
      </c>
      <c r="W613" s="181">
        <v>17315856</v>
      </c>
      <c r="X613" s="183">
        <v>44255</v>
      </c>
      <c r="Y613" s="166" t="s">
        <v>7879</v>
      </c>
      <c r="Z613" s="166" t="s">
        <v>7880</v>
      </c>
      <c r="AA613" s="124" t="s">
        <v>7994</v>
      </c>
    </row>
    <row r="614" spans="1:27" x14ac:dyDescent="0.2">
      <c r="A614" s="124">
        <v>7086</v>
      </c>
      <c r="B614" s="124" t="s">
        <v>8380</v>
      </c>
      <c r="C614" s="185">
        <v>746157002</v>
      </c>
      <c r="D614" s="124" t="str">
        <f>VLOOKUP(A614,BASE.!$A$1:$T$878,4,FALSE)</f>
        <v>Corporación de Derecho Privado.</v>
      </c>
      <c r="E614" s="124" t="str">
        <f>VLOOKUP(A614,BASE.!$A$1:$T$878,5,FALSE)</f>
        <v>Otorgado por Decreto Supremo Nº 1314, de fecha 10 de diciembre de 1998, del Ministerio de Justicia.</v>
      </c>
      <c r="F614" s="124" t="str">
        <f>VLOOKUP(A614,BASE.!$A$1:$T$878,6,FALSE)</f>
        <v>Certificado de Vigencia  de persona jurídica sin fines de lucro, folio Nº 500355319021, emitido el 10 de noviembre de 2020 por el SRCeI</v>
      </c>
      <c r="G614" s="124" t="str">
        <f>VLOOKUP(A614,BASE.!$A$1:$T$878,7,FALSE)</f>
        <v>Promoción del desarrollo, especialmente de las personas, familias, grupos y comunidades que viven en condiciones de pobreza y/o marginalidad.</v>
      </c>
      <c r="H614" s="124" t="str">
        <f>VLOOKUP(A614,BASE.!$A$1:$T$878,8,FALSE)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14" s="124" t="str">
        <f>VLOOKUP(A614,BASE.!$A$1:$T$878,9,FALSE)</f>
        <v>Durarán dos años en sus cargos</v>
      </c>
      <c r="J614" s="124" t="str">
        <f>VLOOKUP(A614,BASE.!$A$1:$T$878,10,FALSE)</f>
        <v>Del 19 de julio de 2018 al 19 de julio de 2020, de manera que el Directorio se encuentra vencido.
Obs: Se solicitarán antecedentes mediante correo electrónico.</v>
      </c>
      <c r="K614" s="124" t="str">
        <f>VLOOKUP(A614,BASE.!$A$1:$T$878,11,FALSE)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14" s="124" t="str">
        <f>VLOOKUP(A614,BASE.!$A$1:$T$878,12,FALSE)</f>
        <v xml:space="preserve">Ponce de Zamora N° 1784, La Florida, Región Metropolitana.
</v>
      </c>
      <c r="M614" s="124" t="str">
        <f>VLOOKUP(A614,BASE.!$A$1:$T$878,13,FALSE)</f>
        <v>XIII</v>
      </c>
      <c r="N614" s="124" t="str">
        <f>VLOOKUP(A614,BASE.!$A$1:$T$878,14,FALSE)</f>
        <v>La Florida</v>
      </c>
      <c r="O614" s="124" t="str">
        <f>VLOOKUP(A614,BASE.!$A$1:$T$878,15,FALSE)</f>
        <v xml:space="preserve">224000227
</v>
      </c>
      <c r="P614" s="124" t="str">
        <f>VLOOKUP(A614,BASE.!$A$1:$T$878,16,FALSE)</f>
        <v>direccionadministrativa@socialcreativa.cl</v>
      </c>
      <c r="Q614" s="185">
        <f>VLOOKUP(A614,BASE.!$A$1:$T$878,17,FALSE)</f>
        <v>0</v>
      </c>
      <c r="R614" s="124" t="str">
        <f>VLOOKUP(A614,BASE.!$A$1:$T$878,18,FALSE)</f>
        <v>93401: Institución de Asistencia Social</v>
      </c>
      <c r="S614" s="124" t="str">
        <f>VLOOKUP(A614,BASE.!$A$1:$T$878,19,FALSE)</f>
        <v xml:space="preserve">Antecedentes financieros correspondientes al año 2019, aprobados por el Subdepartamento de Supervisión Financiera Nacional. </v>
      </c>
      <c r="T614" s="182">
        <f>VLOOKUP(A614,BASE.!$A$1:$T$878,20,FALSE)</f>
        <v>37970</v>
      </c>
      <c r="U614" s="124">
        <v>7086</v>
      </c>
      <c r="V614" s="181">
        <v>8497596</v>
      </c>
      <c r="W614" s="181">
        <v>16514196</v>
      </c>
      <c r="X614" s="183">
        <v>44255</v>
      </c>
      <c r="Y614" s="166" t="s">
        <v>7879</v>
      </c>
      <c r="Z614" s="166" t="s">
        <v>7880</v>
      </c>
      <c r="AA614" s="124" t="s">
        <v>7927</v>
      </c>
    </row>
    <row r="615" spans="1:27" x14ac:dyDescent="0.2">
      <c r="A615" s="124">
        <v>7087</v>
      </c>
      <c r="B615" s="124" t="s">
        <v>8381</v>
      </c>
      <c r="C615" s="185" t="s">
        <v>7827</v>
      </c>
      <c r="D615" s="124" t="str">
        <f>VLOOKUP(A615,BASE.!$A$1:$T$878,4,FALSE)</f>
        <v>Municipalidad</v>
      </c>
      <c r="E615" s="124" t="str">
        <f>VLOOKUP(A615,BASE.!$A$1:$T$878,5,FALSE)</f>
        <v>Constitución Política de la República, art. 107.</v>
      </c>
      <c r="F615" s="124" t="str">
        <f>VLOOKUP(A615,BASE.!$A$1:$T$878,6,FALSE)</f>
        <v>Indefinida.</v>
      </c>
      <c r="G615" s="124" t="str">
        <f>VLOOKUP(A615,BASE.!$A$1:$T$878,7,FALSE)</f>
        <v>Según Ley Orgánica Nº 18.695, arts. 1º al 4º.</v>
      </c>
      <c r="H615" s="124" t="str">
        <f>VLOOKUP(A615,BASE.!$A$1:$T$878,8,FALSE)</f>
        <v>no tiene</v>
      </c>
      <c r="I615" s="124">
        <f>VLOOKUP(A615,BASE.!$A$1:$T$878,9,FALSE)</f>
        <v>0</v>
      </c>
      <c r="J615" s="124">
        <f>VLOOKUP(A615,BASE.!$A$1:$T$878,10,FALSE)</f>
        <v>0</v>
      </c>
      <c r="K615" s="124" t="str">
        <f>VLOOKUP(A615,BASE.!$A$1:$T$878,11,FALSE)</f>
        <v xml:space="preserve">Daniel Isaías Agusto Perez  </v>
      </c>
      <c r="L615" s="124" t="str">
        <f>VLOOKUP(A615,BASE.!$A$1:$T$878,12,FALSE)</f>
        <v>Vicuña Mackenna Nº 2001, Calama.</v>
      </c>
      <c r="M615" s="124" t="str">
        <f>VLOOKUP(A615,BASE.!$A$1:$T$878,13,FALSE)</f>
        <v>III</v>
      </c>
      <c r="N615" s="124" t="str">
        <f>VLOOKUP(A615,BASE.!$A$1:$T$878,14,FALSE)</f>
        <v>Calama</v>
      </c>
      <c r="O615" s="124" t="str">
        <f>VLOOKUP(A615,BASE.!$A$1:$T$878,15,FALSE)</f>
        <v xml:space="preserve">Teléfono Alcaldía: (52-2) 890296 – 890201.
</v>
      </c>
      <c r="P615" s="124" t="str">
        <f>VLOOKUP(A615,BASE.!$A$1:$T$878,16,FALSE)</f>
        <v>E-Mail: alcaldia@municipalidadcalama.cl.</v>
      </c>
      <c r="Q615" s="185">
        <f>VLOOKUP(A615,BASE.!$A$1:$T$878,17,FALSE)</f>
        <v>0</v>
      </c>
      <c r="R615" s="124">
        <f>VLOOKUP(A615,BASE.!$A$1:$T$878,18,FALSE)</f>
        <v>91001</v>
      </c>
      <c r="S615" s="124" t="str">
        <f>VLOOKUP(A615,BASE.!$A$1:$T$878,19,FALSE)</f>
        <v xml:space="preserve">No se acompañan. Aplica Informe Jurídico Nº 09, de  fecha 14 de marzo de 2011 del Departamento Jurídico y Dictamen Nº 070791, de 2009, de la Contraloría General de la República.  </v>
      </c>
      <c r="T615" s="182">
        <f>VLOOKUP(A615,BASE.!$A$1:$T$878,20,FALSE)</f>
        <v>37970</v>
      </c>
      <c r="U615" s="124">
        <v>7087</v>
      </c>
      <c r="V615" s="181">
        <v>218608</v>
      </c>
      <c r="W615" s="181">
        <v>415152</v>
      </c>
      <c r="X615" s="183">
        <v>44255</v>
      </c>
      <c r="Y615" s="166" t="s">
        <v>7879</v>
      </c>
      <c r="Z615" s="166" t="s">
        <v>7880</v>
      </c>
      <c r="AA615" s="124" t="s">
        <v>7883</v>
      </c>
    </row>
    <row r="616" spans="1:27" x14ac:dyDescent="0.2">
      <c r="A616" s="124">
        <v>7090</v>
      </c>
      <c r="B616" s="124" t="s">
        <v>8382</v>
      </c>
      <c r="C616" s="185">
        <v>691513009</v>
      </c>
      <c r="D616" s="124" t="str">
        <f>VLOOKUP(A616,BASE.!$A$1:$T$878,4,FALSE)</f>
        <v>Municipalidad</v>
      </c>
      <c r="E616" s="124" t="str">
        <f>VLOOKUP(A616,BASE.!$A$1:$T$878,5,FALSE)</f>
        <v>Constitución Política de la República, art. 107.</v>
      </c>
      <c r="F616" s="124" t="str">
        <f>VLOOKUP(A616,BASE.!$A$1:$T$878,6,FALSE)</f>
        <v>Indefinida.</v>
      </c>
      <c r="G616" s="124" t="str">
        <f>VLOOKUP(A616,BASE.!$A$1:$T$878,7,FALSE)</f>
        <v>Según Ley Orgánica Nº 18.695, arts. 1º al 4º.</v>
      </c>
      <c r="H616" s="124" t="str">
        <f>VLOOKUP(A616,BASE.!$A$1:$T$878,8,FALSE)</f>
        <v>no tiene</v>
      </c>
      <c r="I616" s="124">
        <f>VLOOKUP(A616,BASE.!$A$1:$T$878,9,FALSE)</f>
        <v>0</v>
      </c>
      <c r="J616" s="124">
        <f>VLOOKUP(A616,BASE.!$A$1:$T$878,10,FALSE)</f>
        <v>0</v>
      </c>
      <c r="K616" s="124" t="str">
        <f>VLOOKUP(A616,BASE.!$A$1:$T$878,11,FALSE)</f>
        <v xml:space="preserve">Mauricio Velásquez Valenzuela. </v>
      </c>
      <c r="L616" s="124" t="str">
        <f>VLOOKUP(A616,BASE.!$A$1:$T$878,12,FALSE)</f>
        <v xml:space="preserve">Pedro Aguirre Cerda Nº302, Lota, Octava Región.
</v>
      </c>
      <c r="M616" s="124" t="str">
        <f>VLOOKUP(A616,BASE.!$A$1:$T$878,13,FALSE)</f>
        <v>VIII</v>
      </c>
      <c r="N616" s="124" t="str">
        <f>VLOOKUP(A616,BASE.!$A$1:$T$878,14,FALSE)</f>
        <v>Lota</v>
      </c>
      <c r="O616" s="124" t="str">
        <f>VLOOKUP(A616,BASE.!$A$1:$T$878,15,FALSE)</f>
        <v xml:space="preserve">Mesa Central: (41) 2405000 </v>
      </c>
      <c r="P616" s="124" t="str">
        <f>VLOOKUP(A616,BASE.!$A$1:$T$878,16,FALSE)</f>
        <v xml:space="preserve"> comunicaciones@lota.cl </v>
      </c>
      <c r="Q616" s="185">
        <f>VLOOKUP(A616,BASE.!$A$1:$T$878,17,FALSE)</f>
        <v>0</v>
      </c>
      <c r="R616" s="124">
        <f>VLOOKUP(A616,BASE.!$A$1:$T$878,18,FALSE)</f>
        <v>91001</v>
      </c>
      <c r="S616" s="124" t="str">
        <f>VLOOKUP(A616,BASE.!$A$1:$T$878,19,FALSE)</f>
        <v xml:space="preserve">No se acompañan. Aplica Informe Jurídico Nº 09, de  fecha 14 de marzo de 2011 del Departamento Jurídico y Dictamen Nº 070791, de 2009, de la Contraloría General de la República.  
</v>
      </c>
      <c r="T616" s="182">
        <f>VLOOKUP(A616,BASE.!$A$1:$T$878,20,FALSE)</f>
        <v>37970</v>
      </c>
      <c r="U616" s="124">
        <v>7090</v>
      </c>
      <c r="V616" s="181">
        <v>4945260</v>
      </c>
      <c r="W616" s="181">
        <v>5088684</v>
      </c>
      <c r="X616" s="183">
        <v>44255</v>
      </c>
      <c r="Y616" s="166" t="s">
        <v>7879</v>
      </c>
      <c r="Z616" s="166" t="s">
        <v>7880</v>
      </c>
      <c r="AA616" s="124" t="s">
        <v>7920</v>
      </c>
    </row>
    <row r="617" spans="1:27" x14ac:dyDescent="0.2">
      <c r="A617" s="124">
        <v>7091</v>
      </c>
      <c r="B617" s="124" t="s">
        <v>8383</v>
      </c>
      <c r="C617" s="185">
        <v>690803003</v>
      </c>
      <c r="D617" s="124" t="str">
        <f>VLOOKUP(A617,BASE.!$A$1:$T$878,4,FALSE)</f>
        <v>Municipalidad</v>
      </c>
      <c r="E617" s="124" t="str">
        <f>VLOOKUP(A617,BASE.!$A$1:$T$878,5,FALSE)</f>
        <v>Constitución Política de la República, art. 107.</v>
      </c>
      <c r="F617" s="124" t="str">
        <f>VLOOKUP(A617,BASE.!$A$1:$T$878,6,FALSE)</f>
        <v>Indefinida.</v>
      </c>
      <c r="G617" s="124" t="str">
        <f>VLOOKUP(A617,BASE.!$A$1:$T$878,7,FALSE)</f>
        <v>Según Ley Orgánica Nº 18.695, arts. 1º al 4º.</v>
      </c>
      <c r="H617" s="124" t="str">
        <f>VLOOKUP(A617,BASE.!$A$1:$T$878,8,FALSE)</f>
        <v>no tiene</v>
      </c>
      <c r="I617" s="124">
        <f>VLOOKUP(A617,BASE.!$A$1:$T$878,9,FALSE)</f>
        <v>0</v>
      </c>
      <c r="J617" s="124">
        <f>VLOOKUP(A617,BASE.!$A$1:$T$878,10,FALSE)</f>
        <v>0</v>
      </c>
      <c r="K617" s="124" t="str">
        <f>VLOOKUP(A617,BASE.!$A$1:$T$878,11,FALSE)</f>
        <v xml:space="preserve">Claudio Rafael Segovia Cofré </v>
      </c>
      <c r="L617" s="124" t="str">
        <f>VLOOKUP(A617,BASE.!$A$1:$T$878,12,FALSE)</f>
        <v>Plaza de Armas S/Nº, Graneros, Sexta Región.</v>
      </c>
      <c r="M617" s="124" t="str">
        <f>VLOOKUP(A617,BASE.!$A$1:$T$878,13,FALSE)</f>
        <v>VI</v>
      </c>
      <c r="N617" s="124" t="str">
        <f>VLOOKUP(A617,BASE.!$A$1:$T$878,14,FALSE)</f>
        <v xml:space="preserve"> Graneros</v>
      </c>
      <c r="O617" s="124">
        <f>VLOOKUP(A617,BASE.!$A$1:$T$878,15,FALSE)</f>
        <v>0</v>
      </c>
      <c r="P617" s="124">
        <f>VLOOKUP(A617,BASE.!$A$1:$T$878,16,FALSE)</f>
        <v>0</v>
      </c>
      <c r="Q617" s="185">
        <f>VLOOKUP(A617,BASE.!$A$1:$T$878,17,FALSE)</f>
        <v>0</v>
      </c>
      <c r="R617" s="124">
        <f>VLOOKUP(A617,BASE.!$A$1:$T$878,18,FALSE)</f>
        <v>91001</v>
      </c>
      <c r="S617" s="124" t="str">
        <f>VLOOKUP(A617,BASE.!$A$1:$T$878,19,FALSE)</f>
        <v xml:space="preserve">No se acompañan. Aplica Informe Jurídico Nº 09, de fecha 14 de marzo de 2011 del Departamento Jurídico y Dictamen Nº 070791, de 2009, de la Contraloría General de la República.  
</v>
      </c>
      <c r="T617" s="182">
        <f>VLOOKUP(A617,BASE.!$A$1:$T$878,20,FALSE)</f>
        <v>37970</v>
      </c>
      <c r="U617" s="124">
        <v>7091</v>
      </c>
      <c r="V617" s="181">
        <v>4918227</v>
      </c>
      <c r="W617" s="181">
        <v>6182995</v>
      </c>
      <c r="X617" s="183">
        <v>44255</v>
      </c>
      <c r="Y617" s="166" t="s">
        <v>7879</v>
      </c>
      <c r="Z617" s="166" t="s">
        <v>7880</v>
      </c>
      <c r="AA617" s="124" t="s">
        <v>7970</v>
      </c>
    </row>
    <row r="618" spans="1:27" x14ac:dyDescent="0.2">
      <c r="A618" s="124">
        <v>7092</v>
      </c>
      <c r="B618" s="124" t="s">
        <v>8384</v>
      </c>
      <c r="C618" s="185">
        <v>692001001</v>
      </c>
      <c r="D618" s="124" t="str">
        <f>VLOOKUP(A618,BASE.!$A$1:$T$878,4,FALSE)</f>
        <v>Municipalidad</v>
      </c>
      <c r="E618" s="124" t="str">
        <f>VLOOKUP(A618,BASE.!$A$1:$T$878,5,FALSE)</f>
        <v>Constitución Política de la República, art. 107.</v>
      </c>
      <c r="F618" s="124" t="str">
        <f>VLOOKUP(A618,BASE.!$A$1:$T$878,6,FALSE)</f>
        <v>Indefinida.</v>
      </c>
      <c r="G618" s="124" t="str">
        <f>VLOOKUP(A618,BASE.!$A$1:$T$878,7,FALSE)</f>
        <v>Según Ley Orgánica Nº 18.695, arts. 1º al 4º.</v>
      </c>
      <c r="H618" s="124" t="str">
        <f>VLOOKUP(A618,BASE.!$A$1:$T$878,8,FALSE)</f>
        <v>no tiene</v>
      </c>
      <c r="I618" s="124">
        <f>VLOOKUP(A618,BASE.!$A$1:$T$878,9,FALSE)</f>
        <v>0</v>
      </c>
      <c r="J618" s="124">
        <f>VLOOKUP(A618,BASE.!$A$1:$T$878,10,FALSE)</f>
        <v>0</v>
      </c>
      <c r="K618" s="124" t="str">
        <f>VLOOKUP(A618,BASE.!$A$1:$T$878,11,FALSE)</f>
        <v xml:space="preserve">Omar Rashid Sabat Guzman      </v>
      </c>
      <c r="L618" s="124" t="str">
        <f>VLOOKUP(A618,BASE.!$A$1:$T$878,12,FALSE)</f>
        <v>Independencia Nº 455, Valdivia, Décima Cuarta Región</v>
      </c>
      <c r="M618" s="124" t="str">
        <f>VLOOKUP(A618,BASE.!$A$1:$T$878,13,FALSE)</f>
        <v>XIV</v>
      </c>
      <c r="N618" s="124" t="str">
        <f>VLOOKUP(A618,BASE.!$A$1:$T$878,14,FALSE)</f>
        <v>Valdivia</v>
      </c>
      <c r="O618" s="124">
        <f>VLOOKUP(A618,BASE.!$A$1:$T$878,15,FALSE)</f>
        <v>0</v>
      </c>
      <c r="P618" s="124">
        <f>VLOOKUP(A618,BASE.!$A$1:$T$878,16,FALSE)</f>
        <v>0</v>
      </c>
      <c r="Q618" s="185">
        <f>VLOOKUP(A618,BASE.!$A$1:$T$878,17,FALSE)</f>
        <v>0</v>
      </c>
      <c r="R618" s="124">
        <f>VLOOKUP(A618,BASE.!$A$1:$T$878,18,FALSE)</f>
        <v>91001</v>
      </c>
      <c r="S618" s="124" t="str">
        <f>VLOOKUP(A618,BASE.!$A$1:$T$878,19,FALSE)</f>
        <v xml:space="preserve">No se acompañan. Aplica Informe Jurídico Nº 09, de  fecha 14 de marzo de 2011 del Departamento Jurídico y Dictamen Nº 070791, de 2009, de la Contraloría General de la República.  
</v>
      </c>
      <c r="T618" s="182">
        <f>VLOOKUP(A618,BASE.!$A$1:$T$878,20,FALSE)</f>
        <v>37970</v>
      </c>
      <c r="U618" s="124">
        <v>7092</v>
      </c>
      <c r="V618" s="181">
        <v>6524995</v>
      </c>
      <c r="W618" s="181">
        <v>6714235</v>
      </c>
      <c r="X618" s="183">
        <v>44255</v>
      </c>
      <c r="Y618" s="166" t="s">
        <v>7879</v>
      </c>
      <c r="Z618" s="166" t="s">
        <v>7880</v>
      </c>
      <c r="AA618" s="124" t="s">
        <v>7938</v>
      </c>
    </row>
    <row r="619" spans="1:27" x14ac:dyDescent="0.2">
      <c r="A619" s="124">
        <v>7095</v>
      </c>
      <c r="B619" s="124" t="s">
        <v>8385</v>
      </c>
      <c r="C619" s="185">
        <v>691902005</v>
      </c>
      <c r="D619" s="124" t="str">
        <f>VLOOKUP(A619,BASE.!$A$1:$T$878,4,FALSE)</f>
        <v>Municipalidad</v>
      </c>
      <c r="E619" s="124" t="str">
        <f>VLOOKUP(A619,BASE.!$A$1:$T$878,5,FALSE)</f>
        <v>Constitución Política de la República, art. 107.</v>
      </c>
      <c r="F619" s="124" t="str">
        <f>VLOOKUP(A619,BASE.!$A$1:$T$878,6,FALSE)</f>
        <v>Indefinida.</v>
      </c>
      <c r="G619" s="124" t="str">
        <f>VLOOKUP(A619,BASE.!$A$1:$T$878,7,FALSE)</f>
        <v>Según Ley Orgánica Nº 18.695, arts. 1º al 4º.</v>
      </c>
      <c r="H619" s="124" t="str">
        <f>VLOOKUP(A619,BASE.!$A$1:$T$878,8,FALSE)</f>
        <v>no tiene</v>
      </c>
      <c r="I619" s="124">
        <f>VLOOKUP(A619,BASE.!$A$1:$T$878,9,FALSE)</f>
        <v>0</v>
      </c>
      <c r="J619" s="124">
        <f>VLOOKUP(A619,BASE.!$A$1:$T$878,10,FALSE)</f>
        <v>0</v>
      </c>
      <c r="K619" s="124" t="str">
        <f>VLOOKUP(A619,BASE.!$A$1:$T$878,11,FALSE)</f>
        <v xml:space="preserve">José Miguel Hernández Saffirio       </v>
      </c>
      <c r="L619" s="124" t="str">
        <f>VLOOKUP(A619,BASE.!$A$1:$T$878,12,FALSE)</f>
        <v>Independencia Nº 90, Galvarino, Novena Región</v>
      </c>
      <c r="M619" s="124" t="str">
        <f>VLOOKUP(A619,BASE.!$A$1:$T$878,13,FALSE)</f>
        <v>IX</v>
      </c>
      <c r="N619" s="124" t="str">
        <f>VLOOKUP(A619,BASE.!$A$1:$T$878,14,FALSE)</f>
        <v>Galvarino</v>
      </c>
      <c r="O619" s="124">
        <f>VLOOKUP(A619,BASE.!$A$1:$T$878,15,FALSE)</f>
        <v>0</v>
      </c>
      <c r="P619" s="124">
        <f>VLOOKUP(A619,BASE.!$A$1:$T$878,16,FALSE)</f>
        <v>0</v>
      </c>
      <c r="Q619" s="185">
        <f>VLOOKUP(A619,BASE.!$A$1:$T$878,17,FALSE)</f>
        <v>0</v>
      </c>
      <c r="R619" s="124">
        <f>VLOOKUP(A619,BASE.!$A$1:$T$878,18,FALSE)</f>
        <v>91001</v>
      </c>
      <c r="S619" s="124" t="str">
        <f>VLOOKUP(A619,BASE.!$A$1:$T$878,19,FALSE)</f>
        <v>Se acompaña Certificado Financiero correspondiente al 2008, aprobado por la Unidad de Supervisión Nacional.</v>
      </c>
      <c r="T619" s="182">
        <f>VLOOKUP(A619,BASE.!$A$1:$T$878,20,FALSE)</f>
        <v>37970</v>
      </c>
      <c r="U619" s="124">
        <v>7095</v>
      </c>
      <c r="V619" s="181">
        <v>4730622</v>
      </c>
      <c r="W619" s="181">
        <v>4867821</v>
      </c>
      <c r="X619" s="183">
        <v>44255</v>
      </c>
      <c r="Y619" s="166" t="s">
        <v>7879</v>
      </c>
      <c r="Z619" s="166" t="s">
        <v>7880</v>
      </c>
      <c r="AA619" s="124" t="s">
        <v>8056</v>
      </c>
    </row>
    <row r="620" spans="1:27" x14ac:dyDescent="0.2">
      <c r="A620" s="124">
        <v>7102</v>
      </c>
      <c r="B620" s="124" t="s">
        <v>8386</v>
      </c>
      <c r="C620" s="185">
        <v>651853702</v>
      </c>
      <c r="D620" s="124" t="str">
        <f>VLOOKUP(A620,BASE.!$A$1:$T$878,4,FALSE)</f>
        <v>Corporación de Derecho Privado.</v>
      </c>
      <c r="E620" s="124" t="str">
        <f>VLOOKUP(A620,BASE.!$A$1:$T$878,5,FALSE)</f>
        <v>Otorgado por Decreto Supremo Nº 13, de fecha 8 de enero de 2003, por el Ministerio de Justicia.  Publicado en el Diario Oficial con fecha 24 de enero de 2003</v>
      </c>
      <c r="F620" s="124" t="str">
        <f>VLOOKUP(A620,BASE.!$A$1:$T$878,6,FALSE)</f>
        <v>Certificado de Vigencia Folio Nº 500342396545, de 25 de agosto de 2020, del Servicio de Registro Civil e Identificación.</v>
      </c>
      <c r="G620" s="124" t="str">
        <f>VLOOKUP(A620,BASE.!$A$1:$T$878,7,FALSE)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0" s="124" t="str">
        <f>VLOOKUP(A620,BASE.!$A$1:$T$878,8,FALSE)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0" s="124" t="str">
        <f>VLOOKUP(A620,BASE.!$A$1:$T$878,9,FALSE)</f>
        <v>Durarán 02 años en sus cargos.</v>
      </c>
      <c r="J620" s="124" t="str">
        <f>VLOOKUP(A620,BASE.!$A$1:$T$878,10,FALSE)</f>
        <v>Del 18 de julio de 2019 al 18 de julio de 2021</v>
      </c>
      <c r="K620" s="124" t="str">
        <f>VLOOKUP(A620,BASE.!$A$1:$T$878,11,FALSE)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0" s="124" t="str">
        <f>VLOOKUP(A620,BASE.!$A$1:$T$878,12,FALSE)</f>
        <v xml:space="preserve">Litoral Nº 6225, Lo Hermida, Peñalolén
</v>
      </c>
      <c r="M620" s="124" t="str">
        <f>VLOOKUP(A620,BASE.!$A$1:$T$878,13,FALSE)</f>
        <v>XIII</v>
      </c>
      <c r="N620" s="124" t="str">
        <f>VLOOKUP(A620,BASE.!$A$1:$T$878,14,FALSE)</f>
        <v xml:space="preserve">Peñañolén </v>
      </c>
      <c r="O620" s="124" t="str">
        <f>VLOOKUP(A620,BASE.!$A$1:$T$878,15,FALSE)</f>
        <v xml:space="preserve">22724279
</v>
      </c>
      <c r="P620" s="124" t="str">
        <f>VLOOKUP(A620,BASE.!$A$1:$T$878,16,FALSE)</f>
        <v xml:space="preserve">direccion@chilederechos.cl </v>
      </c>
      <c r="Q620" s="185">
        <f>VLOOKUP(A620,BASE.!$A$1:$T$878,17,FALSE)</f>
        <v>0</v>
      </c>
      <c r="R620" s="124">
        <f>VLOOKUP(A620,BASE.!$A$1:$T$878,18,FALSE)</f>
        <v>93991</v>
      </c>
      <c r="S620" s="124" t="str">
        <f>VLOOKUP(A620,BASE.!$A$1:$T$878,19,FALSE)</f>
        <v>Se acompaña certificado financiero correspondiente al año 2019, aprobados por el Sub Departamento de Supervisión Financiera Nacional.</v>
      </c>
      <c r="T620" s="182">
        <f>VLOOKUP(A620,BASE.!$A$1:$T$878,20,FALSE)</f>
        <v>37970</v>
      </c>
      <c r="U620" s="124">
        <v>7102</v>
      </c>
      <c r="V620" s="181">
        <v>6413280</v>
      </c>
      <c r="W620" s="181">
        <v>12826560</v>
      </c>
      <c r="X620" s="183">
        <v>44255</v>
      </c>
      <c r="Y620" s="166" t="s">
        <v>7879</v>
      </c>
      <c r="Z620" s="166" t="s">
        <v>7880</v>
      </c>
      <c r="AA620" s="124" t="s">
        <v>8014</v>
      </c>
    </row>
    <row r="621" spans="1:27" x14ac:dyDescent="0.2">
      <c r="A621" s="124">
        <v>7102</v>
      </c>
      <c r="B621" s="124" t="s">
        <v>8386</v>
      </c>
      <c r="C621" s="185">
        <v>651853702</v>
      </c>
      <c r="D621" s="124" t="str">
        <f>VLOOKUP(A621,BASE.!$A$1:$T$878,4,FALSE)</f>
        <v>Corporación de Derecho Privado.</v>
      </c>
      <c r="E621" s="124" t="str">
        <f>VLOOKUP(A621,BASE.!$A$1:$T$878,5,FALSE)</f>
        <v>Otorgado por Decreto Supremo Nº 13, de fecha 8 de enero de 2003, por el Ministerio de Justicia.  Publicado en el Diario Oficial con fecha 24 de enero de 2003</v>
      </c>
      <c r="F621" s="124" t="str">
        <f>VLOOKUP(A621,BASE.!$A$1:$T$878,6,FALSE)</f>
        <v>Certificado de Vigencia Folio Nº 500342396545, de 25 de agosto de 2020, del Servicio de Registro Civil e Identificación.</v>
      </c>
      <c r="G621" s="124" t="str">
        <f>VLOOKUP(A621,BASE.!$A$1:$T$878,7,FALSE)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1" s="124" t="str">
        <f>VLOOKUP(A621,BASE.!$A$1:$T$878,8,FALSE)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1" s="124" t="str">
        <f>VLOOKUP(A621,BASE.!$A$1:$T$878,9,FALSE)</f>
        <v>Durarán 02 años en sus cargos.</v>
      </c>
      <c r="J621" s="124" t="str">
        <f>VLOOKUP(A621,BASE.!$A$1:$T$878,10,FALSE)</f>
        <v>Del 18 de julio de 2019 al 18 de julio de 2021</v>
      </c>
      <c r="K621" s="124" t="str">
        <f>VLOOKUP(A621,BASE.!$A$1:$T$878,11,FALSE)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1" s="124" t="str">
        <f>VLOOKUP(A621,BASE.!$A$1:$T$878,12,FALSE)</f>
        <v xml:space="preserve">Litoral Nº 6225, Lo Hermida, Peñalolén
</v>
      </c>
      <c r="M621" s="124" t="str">
        <f>VLOOKUP(A621,BASE.!$A$1:$T$878,13,FALSE)</f>
        <v>XIII</v>
      </c>
      <c r="N621" s="124" t="str">
        <f>VLOOKUP(A621,BASE.!$A$1:$T$878,14,FALSE)</f>
        <v xml:space="preserve">Peñañolén </v>
      </c>
      <c r="O621" s="124" t="str">
        <f>VLOOKUP(A621,BASE.!$A$1:$T$878,15,FALSE)</f>
        <v xml:space="preserve">22724279
</v>
      </c>
      <c r="P621" s="124" t="str">
        <f>VLOOKUP(A621,BASE.!$A$1:$T$878,16,FALSE)</f>
        <v xml:space="preserve">direccion@chilederechos.cl </v>
      </c>
      <c r="Q621" s="185">
        <f>VLOOKUP(A621,BASE.!$A$1:$T$878,17,FALSE)</f>
        <v>0</v>
      </c>
      <c r="R621" s="124">
        <f>VLOOKUP(A621,BASE.!$A$1:$T$878,18,FALSE)</f>
        <v>93991</v>
      </c>
      <c r="S621" s="124" t="str">
        <f>VLOOKUP(A621,BASE.!$A$1:$T$878,19,FALSE)</f>
        <v>Se acompaña certificado financiero correspondiente al año 2019, aprobados por el Sub Departamento de Supervisión Financiera Nacional.</v>
      </c>
      <c r="T621" s="182">
        <f>VLOOKUP(A621,BASE.!$A$1:$T$878,20,FALSE)</f>
        <v>37970</v>
      </c>
      <c r="U621" s="124">
        <v>7102</v>
      </c>
      <c r="V621" s="181">
        <v>6413280</v>
      </c>
      <c r="W621" s="181">
        <v>12510546</v>
      </c>
      <c r="X621" s="183">
        <v>44255</v>
      </c>
      <c r="Y621" s="166" t="s">
        <v>7879</v>
      </c>
      <c r="Z621" s="166" t="s">
        <v>7880</v>
      </c>
      <c r="AA621" s="124" t="s">
        <v>7966</v>
      </c>
    </row>
    <row r="622" spans="1:27" x14ac:dyDescent="0.2">
      <c r="A622" s="124">
        <v>7102</v>
      </c>
      <c r="B622" s="124" t="s">
        <v>8386</v>
      </c>
      <c r="C622" s="185">
        <v>651853702</v>
      </c>
      <c r="D622" s="124" t="str">
        <f>VLOOKUP(A622,BASE.!$A$1:$T$878,4,FALSE)</f>
        <v>Corporación de Derecho Privado.</v>
      </c>
      <c r="E622" s="124" t="str">
        <f>VLOOKUP(A622,BASE.!$A$1:$T$878,5,FALSE)</f>
        <v>Otorgado por Decreto Supremo Nº 13, de fecha 8 de enero de 2003, por el Ministerio de Justicia.  Publicado en el Diario Oficial con fecha 24 de enero de 2003</v>
      </c>
      <c r="F622" s="124" t="str">
        <f>VLOOKUP(A622,BASE.!$A$1:$T$878,6,FALSE)</f>
        <v>Certificado de Vigencia Folio Nº 500342396545, de 25 de agosto de 2020, del Servicio de Registro Civil e Identificación.</v>
      </c>
      <c r="G622" s="124" t="str">
        <f>VLOOKUP(A622,BASE.!$A$1:$T$878,7,FALSE)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2" s="124" t="str">
        <f>VLOOKUP(A622,BASE.!$A$1:$T$878,8,FALSE)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2" s="124" t="str">
        <f>VLOOKUP(A622,BASE.!$A$1:$T$878,9,FALSE)</f>
        <v>Durarán 02 años en sus cargos.</v>
      </c>
      <c r="J622" s="124" t="str">
        <f>VLOOKUP(A622,BASE.!$A$1:$T$878,10,FALSE)</f>
        <v>Del 18 de julio de 2019 al 18 de julio de 2021</v>
      </c>
      <c r="K622" s="124" t="str">
        <f>VLOOKUP(A622,BASE.!$A$1:$T$878,11,FALSE)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2" s="124" t="str">
        <f>VLOOKUP(A622,BASE.!$A$1:$T$878,12,FALSE)</f>
        <v xml:space="preserve">Litoral Nº 6225, Lo Hermida, Peñalolén
</v>
      </c>
      <c r="M622" s="124" t="str">
        <f>VLOOKUP(A622,BASE.!$A$1:$T$878,13,FALSE)</f>
        <v>XIII</v>
      </c>
      <c r="N622" s="124" t="str">
        <f>VLOOKUP(A622,BASE.!$A$1:$T$878,14,FALSE)</f>
        <v xml:space="preserve">Peñañolén </v>
      </c>
      <c r="O622" s="124" t="str">
        <f>VLOOKUP(A622,BASE.!$A$1:$T$878,15,FALSE)</f>
        <v xml:space="preserve">22724279
</v>
      </c>
      <c r="P622" s="124" t="str">
        <f>VLOOKUP(A622,BASE.!$A$1:$T$878,16,FALSE)</f>
        <v xml:space="preserve">direccion@chilederechos.cl </v>
      </c>
      <c r="Q622" s="185">
        <f>VLOOKUP(A622,BASE.!$A$1:$T$878,17,FALSE)</f>
        <v>0</v>
      </c>
      <c r="R622" s="124">
        <f>VLOOKUP(A622,BASE.!$A$1:$T$878,18,FALSE)</f>
        <v>93991</v>
      </c>
      <c r="S622" s="124" t="str">
        <f>VLOOKUP(A622,BASE.!$A$1:$T$878,19,FALSE)</f>
        <v>Se acompaña certificado financiero correspondiente al año 2019, aprobados por el Sub Departamento de Supervisión Financiera Nacional.</v>
      </c>
      <c r="T622" s="182">
        <f>VLOOKUP(A622,BASE.!$A$1:$T$878,20,FALSE)</f>
        <v>37970</v>
      </c>
      <c r="U622" s="124">
        <v>7102</v>
      </c>
      <c r="V622" s="181">
        <v>11223240</v>
      </c>
      <c r="W622" s="181">
        <v>22446480</v>
      </c>
      <c r="X622" s="183">
        <v>44255</v>
      </c>
      <c r="Y622" s="166" t="s">
        <v>7879</v>
      </c>
      <c r="Z622" s="166" t="s">
        <v>7880</v>
      </c>
      <c r="AA622" s="124" t="s">
        <v>7944</v>
      </c>
    </row>
    <row r="623" spans="1:27" x14ac:dyDescent="0.2">
      <c r="A623" s="124">
        <v>7102</v>
      </c>
      <c r="B623" s="124" t="s">
        <v>8386</v>
      </c>
      <c r="C623" s="185">
        <v>651853702</v>
      </c>
      <c r="D623" s="124" t="str">
        <f>VLOOKUP(A623,BASE.!$A$1:$T$878,4,FALSE)</f>
        <v>Corporación de Derecho Privado.</v>
      </c>
      <c r="E623" s="124" t="str">
        <f>VLOOKUP(A623,BASE.!$A$1:$T$878,5,FALSE)</f>
        <v>Otorgado por Decreto Supremo Nº 13, de fecha 8 de enero de 2003, por el Ministerio de Justicia.  Publicado en el Diario Oficial con fecha 24 de enero de 2003</v>
      </c>
      <c r="F623" s="124" t="str">
        <f>VLOOKUP(A623,BASE.!$A$1:$T$878,6,FALSE)</f>
        <v>Certificado de Vigencia Folio Nº 500342396545, de 25 de agosto de 2020, del Servicio de Registro Civil e Identificación.</v>
      </c>
      <c r="G623" s="124" t="str">
        <f>VLOOKUP(A623,BASE.!$A$1:$T$878,7,FALSE)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3" s="124" t="str">
        <f>VLOOKUP(A623,BASE.!$A$1:$T$878,8,FALSE)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3" s="124" t="str">
        <f>VLOOKUP(A623,BASE.!$A$1:$T$878,9,FALSE)</f>
        <v>Durarán 02 años en sus cargos.</v>
      </c>
      <c r="J623" s="124" t="str">
        <f>VLOOKUP(A623,BASE.!$A$1:$T$878,10,FALSE)</f>
        <v>Del 18 de julio de 2019 al 18 de julio de 2021</v>
      </c>
      <c r="K623" s="124" t="str">
        <f>VLOOKUP(A623,BASE.!$A$1:$T$878,11,FALSE)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3" s="124" t="str">
        <f>VLOOKUP(A623,BASE.!$A$1:$T$878,12,FALSE)</f>
        <v xml:space="preserve">Litoral Nº 6225, Lo Hermida, Peñalolén
</v>
      </c>
      <c r="M623" s="124" t="str">
        <f>VLOOKUP(A623,BASE.!$A$1:$T$878,13,FALSE)</f>
        <v>XIII</v>
      </c>
      <c r="N623" s="124" t="str">
        <f>VLOOKUP(A623,BASE.!$A$1:$T$878,14,FALSE)</f>
        <v xml:space="preserve">Peñañolén </v>
      </c>
      <c r="O623" s="124" t="str">
        <f>VLOOKUP(A623,BASE.!$A$1:$T$878,15,FALSE)</f>
        <v xml:space="preserve">22724279
</v>
      </c>
      <c r="P623" s="124" t="str">
        <f>VLOOKUP(A623,BASE.!$A$1:$T$878,16,FALSE)</f>
        <v xml:space="preserve">direccion@chilederechos.cl </v>
      </c>
      <c r="Q623" s="185">
        <f>VLOOKUP(A623,BASE.!$A$1:$T$878,17,FALSE)</f>
        <v>0</v>
      </c>
      <c r="R623" s="124">
        <f>VLOOKUP(A623,BASE.!$A$1:$T$878,18,FALSE)</f>
        <v>93991</v>
      </c>
      <c r="S623" s="124" t="str">
        <f>VLOOKUP(A623,BASE.!$A$1:$T$878,19,FALSE)</f>
        <v>Se acompaña certificado financiero correspondiente al año 2019, aprobados por el Sub Departamento de Supervisión Financiera Nacional.</v>
      </c>
      <c r="T623" s="182">
        <f>VLOOKUP(A623,BASE.!$A$1:$T$878,20,FALSE)</f>
        <v>37970</v>
      </c>
      <c r="U623" s="124">
        <v>7102</v>
      </c>
      <c r="V623" s="181">
        <v>6413280</v>
      </c>
      <c r="W623" s="181">
        <v>12826560</v>
      </c>
      <c r="X623" s="183">
        <v>44255</v>
      </c>
      <c r="Y623" s="166" t="s">
        <v>7879</v>
      </c>
      <c r="Z623" s="166" t="s">
        <v>7880</v>
      </c>
      <c r="AA623" s="124" t="s">
        <v>7950</v>
      </c>
    </row>
    <row r="624" spans="1:27" x14ac:dyDescent="0.2">
      <c r="A624" s="124">
        <v>7102</v>
      </c>
      <c r="B624" s="124" t="s">
        <v>8386</v>
      </c>
      <c r="C624" s="185">
        <v>651853702</v>
      </c>
      <c r="D624" s="124" t="str">
        <f>VLOOKUP(A624,BASE.!$A$1:$T$878,4,FALSE)</f>
        <v>Corporación de Derecho Privado.</v>
      </c>
      <c r="E624" s="124" t="str">
        <f>VLOOKUP(A624,BASE.!$A$1:$T$878,5,FALSE)</f>
        <v>Otorgado por Decreto Supremo Nº 13, de fecha 8 de enero de 2003, por el Ministerio de Justicia.  Publicado en el Diario Oficial con fecha 24 de enero de 2003</v>
      </c>
      <c r="F624" s="124" t="str">
        <f>VLOOKUP(A624,BASE.!$A$1:$T$878,6,FALSE)</f>
        <v>Certificado de Vigencia Folio Nº 500342396545, de 25 de agosto de 2020, del Servicio de Registro Civil e Identificación.</v>
      </c>
      <c r="G624" s="124" t="str">
        <f>VLOOKUP(A624,BASE.!$A$1:$T$878,7,FALSE)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4" s="124" t="str">
        <f>VLOOKUP(A624,BASE.!$A$1:$T$878,8,FALSE)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4" s="124" t="str">
        <f>VLOOKUP(A624,BASE.!$A$1:$T$878,9,FALSE)</f>
        <v>Durarán 02 años en sus cargos.</v>
      </c>
      <c r="J624" s="124" t="str">
        <f>VLOOKUP(A624,BASE.!$A$1:$T$878,10,FALSE)</f>
        <v>Del 18 de julio de 2019 al 18 de julio de 2021</v>
      </c>
      <c r="K624" s="124" t="str">
        <f>VLOOKUP(A624,BASE.!$A$1:$T$878,11,FALSE)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4" s="124" t="str">
        <f>VLOOKUP(A624,BASE.!$A$1:$T$878,12,FALSE)</f>
        <v xml:space="preserve">Litoral Nº 6225, Lo Hermida, Peñalolén
</v>
      </c>
      <c r="M624" s="124" t="str">
        <f>VLOOKUP(A624,BASE.!$A$1:$T$878,13,FALSE)</f>
        <v>XIII</v>
      </c>
      <c r="N624" s="124" t="str">
        <f>VLOOKUP(A624,BASE.!$A$1:$T$878,14,FALSE)</f>
        <v xml:space="preserve">Peñañolén </v>
      </c>
      <c r="O624" s="124" t="str">
        <f>VLOOKUP(A624,BASE.!$A$1:$T$878,15,FALSE)</f>
        <v xml:space="preserve">22724279
</v>
      </c>
      <c r="P624" s="124" t="str">
        <f>VLOOKUP(A624,BASE.!$A$1:$T$878,16,FALSE)</f>
        <v xml:space="preserve">direccion@chilederechos.cl </v>
      </c>
      <c r="Q624" s="185">
        <f>VLOOKUP(A624,BASE.!$A$1:$T$878,17,FALSE)</f>
        <v>0</v>
      </c>
      <c r="R624" s="124">
        <f>VLOOKUP(A624,BASE.!$A$1:$T$878,18,FALSE)</f>
        <v>93991</v>
      </c>
      <c r="S624" s="124" t="str">
        <f>VLOOKUP(A624,BASE.!$A$1:$T$878,19,FALSE)</f>
        <v>Se acompaña certificado financiero correspondiente al año 2019, aprobados por el Sub Departamento de Supervisión Financiera Nacional.</v>
      </c>
      <c r="T624" s="182">
        <f>VLOOKUP(A624,BASE.!$A$1:$T$878,20,FALSE)</f>
        <v>37970</v>
      </c>
      <c r="U624" s="124">
        <v>7102</v>
      </c>
      <c r="V624" s="181">
        <v>8016600</v>
      </c>
      <c r="W624" s="181">
        <v>16033200</v>
      </c>
      <c r="X624" s="183">
        <v>44255</v>
      </c>
      <c r="Y624" s="166" t="s">
        <v>7879</v>
      </c>
      <c r="Z624" s="166" t="s">
        <v>7880</v>
      </c>
      <c r="AA624" s="124" t="s">
        <v>7967</v>
      </c>
    </row>
    <row r="625" spans="1:27" x14ac:dyDescent="0.2">
      <c r="A625" s="124">
        <v>7102</v>
      </c>
      <c r="B625" s="124" t="s">
        <v>8386</v>
      </c>
      <c r="C625" s="185">
        <v>651853702</v>
      </c>
      <c r="D625" s="124" t="str">
        <f>VLOOKUP(A625,BASE.!$A$1:$T$878,4,FALSE)</f>
        <v>Corporación de Derecho Privado.</v>
      </c>
      <c r="E625" s="124" t="str">
        <f>VLOOKUP(A625,BASE.!$A$1:$T$878,5,FALSE)</f>
        <v>Otorgado por Decreto Supremo Nº 13, de fecha 8 de enero de 2003, por el Ministerio de Justicia.  Publicado en el Diario Oficial con fecha 24 de enero de 2003</v>
      </c>
      <c r="F625" s="124" t="str">
        <f>VLOOKUP(A625,BASE.!$A$1:$T$878,6,FALSE)</f>
        <v>Certificado de Vigencia Folio Nº 500342396545, de 25 de agosto de 2020, del Servicio de Registro Civil e Identificación.</v>
      </c>
      <c r="G625" s="124" t="str">
        <f>VLOOKUP(A625,BASE.!$A$1:$T$878,7,FALSE)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5" s="124" t="str">
        <f>VLOOKUP(A625,BASE.!$A$1:$T$878,8,FALSE)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5" s="124" t="str">
        <f>VLOOKUP(A625,BASE.!$A$1:$T$878,9,FALSE)</f>
        <v>Durarán 02 años en sus cargos.</v>
      </c>
      <c r="J625" s="124" t="str">
        <f>VLOOKUP(A625,BASE.!$A$1:$T$878,10,FALSE)</f>
        <v>Del 18 de julio de 2019 al 18 de julio de 2021</v>
      </c>
      <c r="K625" s="124" t="str">
        <f>VLOOKUP(A625,BASE.!$A$1:$T$878,11,FALSE)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5" s="124" t="str">
        <f>VLOOKUP(A625,BASE.!$A$1:$T$878,12,FALSE)</f>
        <v xml:space="preserve">Litoral Nº 6225, Lo Hermida, Peñalolén
</v>
      </c>
      <c r="M625" s="124" t="str">
        <f>VLOOKUP(A625,BASE.!$A$1:$T$878,13,FALSE)</f>
        <v>XIII</v>
      </c>
      <c r="N625" s="124" t="str">
        <f>VLOOKUP(A625,BASE.!$A$1:$T$878,14,FALSE)</f>
        <v xml:space="preserve">Peñañolén </v>
      </c>
      <c r="O625" s="124" t="str">
        <f>VLOOKUP(A625,BASE.!$A$1:$T$878,15,FALSE)</f>
        <v xml:space="preserve">22724279
</v>
      </c>
      <c r="P625" s="124" t="str">
        <f>VLOOKUP(A625,BASE.!$A$1:$T$878,16,FALSE)</f>
        <v xml:space="preserve">direccion@chilederechos.cl </v>
      </c>
      <c r="Q625" s="185">
        <f>VLOOKUP(A625,BASE.!$A$1:$T$878,17,FALSE)</f>
        <v>0</v>
      </c>
      <c r="R625" s="124">
        <f>VLOOKUP(A625,BASE.!$A$1:$T$878,18,FALSE)</f>
        <v>93991</v>
      </c>
      <c r="S625" s="124" t="str">
        <f>VLOOKUP(A625,BASE.!$A$1:$T$878,19,FALSE)</f>
        <v>Se acompaña certificado financiero correspondiente al año 2019, aprobados por el Sub Departamento de Supervisión Financiera Nacional.</v>
      </c>
      <c r="T625" s="182">
        <f>VLOOKUP(A625,BASE.!$A$1:$T$878,20,FALSE)</f>
        <v>37970</v>
      </c>
      <c r="U625" s="124">
        <v>7102</v>
      </c>
      <c r="V625" s="181">
        <v>8016600</v>
      </c>
      <c r="W625" s="181">
        <v>16033200</v>
      </c>
      <c r="X625" s="183">
        <v>44255</v>
      </c>
      <c r="Y625" s="166" t="s">
        <v>7879</v>
      </c>
      <c r="Z625" s="166" t="s">
        <v>7880</v>
      </c>
      <c r="AA625" s="124" t="s">
        <v>7969</v>
      </c>
    </row>
    <row r="626" spans="1:27" x14ac:dyDescent="0.2">
      <c r="A626" s="124">
        <v>7102</v>
      </c>
      <c r="B626" s="124" t="s">
        <v>8386</v>
      </c>
      <c r="C626" s="185">
        <v>651853702</v>
      </c>
      <c r="D626" s="124" t="str">
        <f>VLOOKUP(A626,BASE.!$A$1:$T$878,4,FALSE)</f>
        <v>Corporación de Derecho Privado.</v>
      </c>
      <c r="E626" s="124" t="str">
        <f>VLOOKUP(A626,BASE.!$A$1:$T$878,5,FALSE)</f>
        <v>Otorgado por Decreto Supremo Nº 13, de fecha 8 de enero de 2003, por el Ministerio de Justicia.  Publicado en el Diario Oficial con fecha 24 de enero de 2003</v>
      </c>
      <c r="F626" s="124" t="str">
        <f>VLOOKUP(A626,BASE.!$A$1:$T$878,6,FALSE)</f>
        <v>Certificado de Vigencia Folio Nº 500342396545, de 25 de agosto de 2020, del Servicio de Registro Civil e Identificación.</v>
      </c>
      <c r="G626" s="124" t="str">
        <f>VLOOKUP(A626,BASE.!$A$1:$T$878,7,FALSE)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6" s="124" t="str">
        <f>VLOOKUP(A626,BASE.!$A$1:$T$878,8,FALSE)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6" s="124" t="str">
        <f>VLOOKUP(A626,BASE.!$A$1:$T$878,9,FALSE)</f>
        <v>Durarán 02 años en sus cargos.</v>
      </c>
      <c r="J626" s="124" t="str">
        <f>VLOOKUP(A626,BASE.!$A$1:$T$878,10,FALSE)</f>
        <v>Del 18 de julio de 2019 al 18 de julio de 2021</v>
      </c>
      <c r="K626" s="124" t="str">
        <f>VLOOKUP(A626,BASE.!$A$1:$T$878,11,FALSE)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6" s="124" t="str">
        <f>VLOOKUP(A626,BASE.!$A$1:$T$878,12,FALSE)</f>
        <v xml:space="preserve">Litoral Nº 6225, Lo Hermida, Peñalolén
</v>
      </c>
      <c r="M626" s="124" t="str">
        <f>VLOOKUP(A626,BASE.!$A$1:$T$878,13,FALSE)</f>
        <v>XIII</v>
      </c>
      <c r="N626" s="124" t="str">
        <f>VLOOKUP(A626,BASE.!$A$1:$T$878,14,FALSE)</f>
        <v xml:space="preserve">Peñañolén </v>
      </c>
      <c r="O626" s="124" t="str">
        <f>VLOOKUP(A626,BASE.!$A$1:$T$878,15,FALSE)</f>
        <v xml:space="preserve">22724279
</v>
      </c>
      <c r="P626" s="124" t="str">
        <f>VLOOKUP(A626,BASE.!$A$1:$T$878,16,FALSE)</f>
        <v xml:space="preserve">direccion@chilederechos.cl </v>
      </c>
      <c r="Q626" s="185">
        <f>VLOOKUP(A626,BASE.!$A$1:$T$878,17,FALSE)</f>
        <v>0</v>
      </c>
      <c r="R626" s="124">
        <f>VLOOKUP(A626,BASE.!$A$1:$T$878,18,FALSE)</f>
        <v>93991</v>
      </c>
      <c r="S626" s="124" t="str">
        <f>VLOOKUP(A626,BASE.!$A$1:$T$878,19,FALSE)</f>
        <v>Se acompaña certificado financiero correspondiente al año 2019, aprobados por el Sub Departamento de Supervisión Financiera Nacional.</v>
      </c>
      <c r="T626" s="182">
        <f>VLOOKUP(A626,BASE.!$A$1:$T$878,20,FALSE)</f>
        <v>37970</v>
      </c>
      <c r="U626" s="124">
        <v>7102</v>
      </c>
      <c r="V626" s="181">
        <v>12826560</v>
      </c>
      <c r="W626" s="181">
        <v>25653120</v>
      </c>
      <c r="X626" s="183">
        <v>44255</v>
      </c>
      <c r="Y626" s="166" t="s">
        <v>7879</v>
      </c>
      <c r="Z626" s="166" t="s">
        <v>7880</v>
      </c>
      <c r="AA626" s="124" t="s">
        <v>7982</v>
      </c>
    </row>
    <row r="627" spans="1:27" x14ac:dyDescent="0.2">
      <c r="A627" s="124">
        <v>7104</v>
      </c>
      <c r="B627" s="124" t="s">
        <v>8387</v>
      </c>
      <c r="C627" s="185">
        <v>690711001</v>
      </c>
      <c r="D627" s="124" t="str">
        <f>VLOOKUP(A627,BASE.!$A$1:$T$878,4,FALSE)</f>
        <v>Municipalidad</v>
      </c>
      <c r="E627" s="124" t="str">
        <f>VLOOKUP(A627,BASE.!$A$1:$T$878,5,FALSE)</f>
        <v>Constitución Política de la República, art. 107.</v>
      </c>
      <c r="F627" s="124" t="str">
        <f>VLOOKUP(A627,BASE.!$A$1:$T$878,6,FALSE)</f>
        <v>Indefinida.</v>
      </c>
      <c r="G627" s="124" t="str">
        <f>VLOOKUP(A627,BASE.!$A$1:$T$878,7,FALSE)</f>
        <v>Según Ley Orgánica Nº 18.695, arts. 1º al 4º.</v>
      </c>
      <c r="H627" s="124" t="str">
        <f>VLOOKUP(A627,BASE.!$A$1:$T$878,8,FALSE)</f>
        <v>no tiene</v>
      </c>
      <c r="I627" s="124">
        <f>VLOOKUP(A627,BASE.!$A$1:$T$878,9,FALSE)</f>
        <v>0</v>
      </c>
      <c r="J627" s="124">
        <f>VLOOKUP(A627,BASE.!$A$1:$T$878,10,FALSE)</f>
        <v>0</v>
      </c>
      <c r="K627" s="124" t="str">
        <f>VLOOKUP(A627,BASE.!$A$1:$T$878,11,FALSE)</f>
        <v xml:space="preserve">Johnny Igradil Carrasco Cerda, </v>
      </c>
      <c r="L627" s="124" t="str">
        <f>VLOOKUP(A627,BASE.!$A$1:$T$878,12,FALSE)</f>
        <v>San Pablo Nº 8444, Pudahuel, Región Metropolitana.</v>
      </c>
      <c r="M627" s="124" t="str">
        <f>VLOOKUP(A627,BASE.!$A$1:$T$878,13,FALSE)</f>
        <v>XIII</v>
      </c>
      <c r="N627" s="124" t="str">
        <f>VLOOKUP(A627,BASE.!$A$1:$T$878,14,FALSE)</f>
        <v>Pudahuel</v>
      </c>
      <c r="O627" s="124">
        <f>VLOOKUP(A627,BASE.!$A$1:$T$878,15,FALSE)</f>
        <v>0</v>
      </c>
      <c r="P627" s="124">
        <f>VLOOKUP(A627,BASE.!$A$1:$T$878,16,FALSE)</f>
        <v>0</v>
      </c>
      <c r="Q627" s="185">
        <f>VLOOKUP(A627,BASE.!$A$1:$T$878,17,FALSE)</f>
        <v>0</v>
      </c>
      <c r="R627" s="124">
        <f>VLOOKUP(A627,BASE.!$A$1:$T$878,18,FALSE)</f>
        <v>91001</v>
      </c>
      <c r="S627" s="124" t="str">
        <f>VLOOKUP(A627,BASE.!$A$1:$T$878,19,FALSE)</f>
        <v xml:space="preserve">No se acompañan. Aplica Informe Jurídico Nº 09, de  fecha 14 de marzo de 2011 del Departamento Jurídico y Dictamen Nº 070791, de 2009, de la Contraloría General de la República.  </v>
      </c>
      <c r="T627" s="182">
        <f>VLOOKUP(A627,BASE.!$A$1:$T$878,20,FALSE)</f>
        <v>37970</v>
      </c>
      <c r="U627" s="124">
        <v>7104</v>
      </c>
      <c r="V627" s="181">
        <v>10897887</v>
      </c>
      <c r="W627" s="181">
        <v>11249432</v>
      </c>
      <c r="X627" s="183">
        <v>44255</v>
      </c>
      <c r="Y627" s="166" t="s">
        <v>7879</v>
      </c>
      <c r="Z627" s="166" t="s">
        <v>7880</v>
      </c>
      <c r="AA627" s="124" t="s">
        <v>7926</v>
      </c>
    </row>
    <row r="628" spans="1:27" x14ac:dyDescent="0.2">
      <c r="A628" s="124">
        <v>7105</v>
      </c>
      <c r="B628" s="124" t="s">
        <v>8388</v>
      </c>
      <c r="C628" s="185">
        <v>691807002</v>
      </c>
      <c r="D628" s="124" t="str">
        <f>VLOOKUP(A628,BASE.!$A$1:$T$878,4,FALSE)</f>
        <v>Municipalidad</v>
      </c>
      <c r="E628" s="124" t="str">
        <f>VLOOKUP(A628,BASE.!$A$1:$T$878,5,FALSE)</f>
        <v>Constitución Política de la República, art. 107.</v>
      </c>
      <c r="F628" s="124" t="str">
        <f>VLOOKUP(A628,BASE.!$A$1:$T$878,6,FALSE)</f>
        <v>Indefinida.</v>
      </c>
      <c r="G628" s="124" t="str">
        <f>VLOOKUP(A628,BASE.!$A$1:$T$878,7,FALSE)</f>
        <v>Según Ley Orgánica Nº 18.695, arts. 1º al 4º.</v>
      </c>
      <c r="H628" s="124" t="str">
        <f>VLOOKUP(A628,BASE.!$A$1:$T$878,8,FALSE)</f>
        <v>no tiene</v>
      </c>
      <c r="I628" s="124">
        <f>VLOOKUP(A628,BASE.!$A$1:$T$878,9,FALSE)</f>
        <v>0</v>
      </c>
      <c r="J628" s="124">
        <f>VLOOKUP(A628,BASE.!$A$1:$T$878,10,FALSE)</f>
        <v>0</v>
      </c>
      <c r="K628" s="124" t="str">
        <f>VLOOKUP(A628,BASE.!$A$1:$T$878,11,FALSE)</f>
        <v>Alcalde: Ricardo Sanhueza Pirce,</v>
      </c>
      <c r="L628" s="124" t="str">
        <f>VLOOKUP(A628,BASE.!$A$1:$T$878,12,FALSE)</f>
        <v xml:space="preserve">Basilio Urrutia Nº914, Traiguén, Novena Región.
</v>
      </c>
      <c r="M628" s="124" t="str">
        <f>VLOOKUP(A628,BASE.!$A$1:$T$878,13,FALSE)</f>
        <v>IX</v>
      </c>
      <c r="N628" s="124" t="str">
        <f>VLOOKUP(A628,BASE.!$A$1:$T$878,14,FALSE)</f>
        <v xml:space="preserve"> Traiguén</v>
      </c>
      <c r="O628" s="124" t="str">
        <f>VLOOKUP(A628,BASE.!$A$1:$T$878,15,FALSE)</f>
        <v xml:space="preserve">Fono: (45) 2885500 (Secretaria Alcalde)
Celular: 991792914
</v>
      </c>
      <c r="P628" s="124" t="str">
        <f>VLOOKUP(A628,BASE.!$A$1:$T$878,16,FALSE)</f>
        <v xml:space="preserve">alcaldesanhuezap@mtraiguen.cl
municipalidad@traiguen.cl 
</v>
      </c>
      <c r="Q628" s="185">
        <f>VLOOKUP(A628,BASE.!$A$1:$T$878,17,FALSE)</f>
        <v>0</v>
      </c>
      <c r="R628" s="124" t="str">
        <f>VLOOKUP(A628,BASE.!$A$1:$T$878,18,FALSE)</f>
        <v>91001: Administración Pública.</v>
      </c>
      <c r="S628" s="124" t="str">
        <f>VLOOKUP(A628,BASE.!$A$1:$T$878,19,FALSE)</f>
        <v xml:space="preserve">No se acompañan. Aplica Informe Jurídico Nº 09, de  fecha 14 de marzo de 2011 del Departamento Jurídico y Dictamen Nº 070791, de 2009, de la Contraloría General de la República.  
</v>
      </c>
      <c r="T628" s="182">
        <f>VLOOKUP(A628,BASE.!$A$1:$T$878,20,FALSE)</f>
        <v>37970</v>
      </c>
      <c r="U628" s="124">
        <v>7105</v>
      </c>
      <c r="V628" s="181">
        <v>5056871</v>
      </c>
      <c r="W628" s="181">
        <v>5203532</v>
      </c>
      <c r="X628" s="183">
        <v>44255</v>
      </c>
      <c r="Y628" s="166" t="s">
        <v>7879</v>
      </c>
      <c r="Z628" s="166" t="s">
        <v>7880</v>
      </c>
      <c r="AA628" s="124" t="s">
        <v>7890</v>
      </c>
    </row>
    <row r="629" spans="1:27" x14ac:dyDescent="0.2">
      <c r="A629" s="124">
        <v>7106</v>
      </c>
      <c r="B629" s="124" t="s">
        <v>8389</v>
      </c>
      <c r="C629" s="185">
        <v>692201000</v>
      </c>
      <c r="D629" s="124" t="str">
        <f>VLOOKUP(A629,BASE.!$A$1:$T$878,4,FALSE)</f>
        <v>Municipalidad</v>
      </c>
      <c r="E629" s="124" t="str">
        <f>VLOOKUP(A629,BASE.!$A$1:$T$878,5,FALSE)</f>
        <v>Constitución Política de la República, artículo 107</v>
      </c>
      <c r="F629" s="124" t="str">
        <f>VLOOKUP(A629,BASE.!$A$1:$T$878,6,FALSE)</f>
        <v>Indefinida</v>
      </c>
      <c r="G629" s="124" t="str">
        <f>VLOOKUP(A629,BASE.!$A$1:$T$878,7,FALSE)</f>
        <v>Según ley Orgánica N° 18.695, artículos 1° al 4°</v>
      </c>
      <c r="H629" s="124" t="str">
        <f>VLOOKUP(A629,BASE.!$A$1:$T$878,8,FALSE)</f>
        <v>no tiene</v>
      </c>
      <c r="I629" s="124">
        <f>VLOOKUP(A629,BASE.!$A$1:$T$878,9,FALSE)</f>
        <v>0</v>
      </c>
      <c r="J629" s="124">
        <f>VLOOKUP(A629,BASE.!$A$1:$T$878,10,FALSE)</f>
        <v>0</v>
      </c>
      <c r="K629" s="124" t="str">
        <f>VLOOKUP(A629,BASE.!$A$1:$T$878,11,FALSE)</f>
        <v xml:space="preserve">
Gervoy Amador Paredes Rojas, 
</v>
      </c>
      <c r="L629" s="124" t="str">
        <f>VLOOKUP(A629,BASE.!$A$1:$T$878,12,FALSE)</f>
        <v xml:space="preserve">San Felipe N° 80, tercer piso, comuna de Puerto Montt, Décima Región
Casilla 77
</v>
      </c>
      <c r="M629" s="124" t="str">
        <f>VLOOKUP(A629,BASE.!$A$1:$T$878,13,FALSE)</f>
        <v>X</v>
      </c>
      <c r="N629" s="124" t="str">
        <f>VLOOKUP(A629,BASE.!$A$1:$T$878,14,FALSE)</f>
        <v>Puerto Montt</v>
      </c>
      <c r="O629" s="124" t="str">
        <f>VLOOKUP(A629,BASE.!$A$1:$T$878,15,FALSE)</f>
        <v>F. 261741</v>
      </c>
      <c r="P629" s="124" t="str">
        <f>VLOOKUP(A629,BASE.!$A$1:$T$878,16,FALSE)</f>
        <v xml:space="preserve">Email: contamont.@puertomonttchile.cl
</v>
      </c>
      <c r="Q629" s="185">
        <f>VLOOKUP(A629,BASE.!$A$1:$T$878,17,FALSE)</f>
        <v>0</v>
      </c>
      <c r="R629" s="124">
        <f>VLOOKUP(A629,BASE.!$A$1:$T$878,18,FALSE)</f>
        <v>91001</v>
      </c>
      <c r="S629" s="124" t="str">
        <f>VLOOKUP(A629,BASE.!$A$1:$T$878,19,FALSE)</f>
        <v xml:space="preserve">Se acompaña certificado de antecedentes financiero, aprobado por la Unidad de Supervisión Financiera Nacional.
Patrimonio: $23.672.771.000.-(no actualizado)
</v>
      </c>
      <c r="T629" s="182">
        <f>VLOOKUP(A629,BASE.!$A$1:$T$878,20,FALSE)</f>
        <v>37970</v>
      </c>
      <c r="U629" s="124">
        <v>7106</v>
      </c>
      <c r="V629" s="181">
        <v>9298118</v>
      </c>
      <c r="W629" s="181">
        <v>9567785</v>
      </c>
      <c r="X629" s="183">
        <v>44255</v>
      </c>
      <c r="Y629" s="166" t="s">
        <v>7879</v>
      </c>
      <c r="Z629" s="166" t="s">
        <v>7880</v>
      </c>
      <c r="AA629" s="124" t="s">
        <v>7928</v>
      </c>
    </row>
    <row r="630" spans="1:27" x14ac:dyDescent="0.2">
      <c r="A630" s="124">
        <v>7110</v>
      </c>
      <c r="B630" s="124" t="s">
        <v>8390</v>
      </c>
      <c r="C630" s="185">
        <v>690501007</v>
      </c>
      <c r="D630" s="124" t="str">
        <f>VLOOKUP(A630,BASE.!$A$1:$T$878,4,FALSE)</f>
        <v>Municipalidad</v>
      </c>
      <c r="E630" s="124" t="str">
        <f>VLOOKUP(A630,BASE.!$A$1:$T$878,5,FALSE)</f>
        <v>Constitución Política de la República, art. 107.</v>
      </c>
      <c r="F630" s="124" t="str">
        <f>VLOOKUP(A630,BASE.!$A$1:$T$878,6,FALSE)</f>
        <v>Indefinida.</v>
      </c>
      <c r="G630" s="124" t="str">
        <f>VLOOKUP(A630,BASE.!$A$1:$T$878,7,FALSE)</f>
        <v>Según Ley Orgánica Nº 18.695, arts. 1º al 4º.</v>
      </c>
      <c r="H630" s="124" t="str">
        <f>VLOOKUP(A630,BASE.!$A$1:$T$878,8,FALSE)</f>
        <v>no tiene</v>
      </c>
      <c r="I630" s="124">
        <f>VLOOKUP(A630,BASE.!$A$1:$T$878,9,FALSE)</f>
        <v>0</v>
      </c>
      <c r="J630" s="124">
        <f>VLOOKUP(A630,BASE.!$A$1:$T$878,10,FALSE)</f>
        <v>0</v>
      </c>
      <c r="K630" s="124" t="str">
        <f>VLOOKUP(A630,BASE.!$A$1:$T$878,11,FALSE)</f>
        <v xml:space="preserve">Rodrigo Sánchez Villalobos, </v>
      </c>
      <c r="L630" s="124" t="str">
        <f>VLOOKUP(A630,BASE.!$A$1:$T$878,12,FALSE)</f>
        <v>Portales Nº 555, La Ligua, Quinta Región.</v>
      </c>
      <c r="M630" s="124" t="str">
        <f>VLOOKUP(A630,BASE.!$A$1:$T$878,13,FALSE)</f>
        <v>V</v>
      </c>
      <c r="N630" s="124" t="str">
        <f>VLOOKUP(A630,BASE.!$A$1:$T$878,14,FALSE)</f>
        <v>La Ligua</v>
      </c>
      <c r="O630" s="124">
        <f>VLOOKUP(A630,BASE.!$A$1:$T$878,15,FALSE)</f>
        <v>0</v>
      </c>
      <c r="P630" s="124">
        <f>VLOOKUP(A630,BASE.!$A$1:$T$878,16,FALSE)</f>
        <v>0</v>
      </c>
      <c r="Q630" s="185">
        <f>VLOOKUP(A630,BASE.!$A$1:$T$878,17,FALSE)</f>
        <v>0</v>
      </c>
      <c r="R630" s="124">
        <f>VLOOKUP(A630,BASE.!$A$1:$T$878,18,FALSE)</f>
        <v>91001</v>
      </c>
      <c r="S630" s="124" t="str">
        <f>VLOOKUP(A630,BASE.!$A$1:$T$878,19,FALSE)</f>
        <v xml:space="preserve">No se acompañan. Aplica Informe Jurídico Nº 09, de  fecha 14 de marzo de 2011 del Departamento Jurídico y Dictamen Nº 070791, de 2009, de la Contraloría General de la República.  
</v>
      </c>
      <c r="T630" s="182">
        <f>VLOOKUP(A630,BASE.!$A$1:$T$878,20,FALSE)</f>
        <v>37970</v>
      </c>
      <c r="U630" s="124">
        <v>7110</v>
      </c>
      <c r="V630" s="181">
        <v>5866772</v>
      </c>
      <c r="W630" s="181">
        <v>6036922</v>
      </c>
      <c r="X630" s="183">
        <v>44255</v>
      </c>
      <c r="Y630" s="166" t="s">
        <v>7879</v>
      </c>
      <c r="Z630" s="166" t="s">
        <v>7880</v>
      </c>
      <c r="AA630" s="124" t="s">
        <v>7904</v>
      </c>
    </row>
    <row r="631" spans="1:27" x14ac:dyDescent="0.2">
      <c r="A631" s="124">
        <v>7116</v>
      </c>
      <c r="B631" s="124" t="s">
        <v>8391</v>
      </c>
      <c r="C631" s="185">
        <v>690721007</v>
      </c>
      <c r="D631" s="124" t="str">
        <f>VLOOKUP(A631,BASE.!$A$1:$T$878,4,FALSE)</f>
        <v>Municipalidad</v>
      </c>
      <c r="E631" s="124" t="str">
        <f>VLOOKUP(A631,BASE.!$A$1:$T$878,5,FALSE)</f>
        <v>Constitución Política de la República, art. 107.</v>
      </c>
      <c r="F631" s="124" t="str">
        <f>VLOOKUP(A631,BASE.!$A$1:$T$878,6,FALSE)</f>
        <v>Indefinida.</v>
      </c>
      <c r="G631" s="124" t="str">
        <f>VLOOKUP(A631,BASE.!$A$1:$T$878,7,FALSE)</f>
        <v>Según Ley Orgánica Nº 18.695, arts. 1º al 4º.</v>
      </c>
      <c r="H631" s="124" t="str">
        <f>VLOOKUP(A631,BASE.!$A$1:$T$878,8,FALSE)</f>
        <v>no tiene</v>
      </c>
      <c r="I631" s="124">
        <f>VLOOKUP(A631,BASE.!$A$1:$T$878,9,FALSE)</f>
        <v>0</v>
      </c>
      <c r="J631" s="124">
        <f>VLOOKUP(A631,BASE.!$A$1:$T$878,10,FALSE)</f>
        <v>0</v>
      </c>
      <c r="K631" s="124" t="str">
        <f>VLOOKUP(A631,BASE.!$A$1:$T$878,11,FALSE)</f>
        <v xml:space="preserve">Germán Codina Powers  </v>
      </c>
      <c r="L631" s="124" t="str">
        <f>VLOOKUP(A631,BASE.!$A$1:$T$878,12,FALSE)</f>
        <v>José Manuel Balmaceda Nº 265, Edificio Consistorial, Puente Alto, Región Metropolitana.</v>
      </c>
      <c r="M631" s="124" t="str">
        <f>VLOOKUP(A631,BASE.!$A$1:$T$878,13,FALSE)</f>
        <v>XIII</v>
      </c>
      <c r="N631" s="124" t="str">
        <f>VLOOKUP(A631,BASE.!$A$1:$T$878,14,FALSE)</f>
        <v>Puente Alto</v>
      </c>
      <c r="O631" s="124">
        <f>VLOOKUP(A631,BASE.!$A$1:$T$878,15,FALSE)</f>
        <v>0</v>
      </c>
      <c r="P631" s="124">
        <f>VLOOKUP(A631,BASE.!$A$1:$T$878,16,FALSE)</f>
        <v>0</v>
      </c>
      <c r="Q631" s="185">
        <f>VLOOKUP(A631,BASE.!$A$1:$T$878,17,FALSE)</f>
        <v>0</v>
      </c>
      <c r="R631" s="124">
        <f>VLOOKUP(A631,BASE.!$A$1:$T$878,18,FALSE)</f>
        <v>91001</v>
      </c>
      <c r="S631" s="124" t="str">
        <f>VLOOKUP(A631,BASE.!$A$1:$T$878,19,FALSE)</f>
        <v xml:space="preserve">No se acompañan. Aplica Informe Jurídico Nº 09, de  fecha 14 de marzo de 2011 del Departamento Jurídico y Dictamen Nº 070791, de 2009, de la Contraloría General de la República.  
</v>
      </c>
      <c r="T631" s="182">
        <f>VLOOKUP(A631,BASE.!$A$1:$T$878,20,FALSE)</f>
        <v>37970</v>
      </c>
      <c r="U631" s="124">
        <v>7116</v>
      </c>
      <c r="V631" s="181">
        <v>0</v>
      </c>
      <c r="W631" s="181">
        <v>11327163</v>
      </c>
      <c r="X631" s="183">
        <v>44255</v>
      </c>
      <c r="Y631" s="166" t="s">
        <v>7879</v>
      </c>
      <c r="Z631" s="166" t="s">
        <v>7880</v>
      </c>
      <c r="AA631" s="124" t="s">
        <v>7927</v>
      </c>
    </row>
    <row r="632" spans="1:27" x14ac:dyDescent="0.2">
      <c r="A632" s="124">
        <v>7117</v>
      </c>
      <c r="B632" s="124" t="s">
        <v>8392</v>
      </c>
      <c r="C632" s="185">
        <v>690412004</v>
      </c>
      <c r="D632" s="124" t="str">
        <f>VLOOKUP(A632,BASE.!$A$1:$T$878,4,FALSE)</f>
        <v>Municipalidad</v>
      </c>
      <c r="E632" s="124" t="str">
        <f>VLOOKUP(A632,BASE.!$A$1:$T$878,5,FALSE)</f>
        <v>Constitución Política de la República, art. 107.</v>
      </c>
      <c r="F632" s="124" t="str">
        <f>VLOOKUP(A632,BASE.!$A$1:$T$878,6,FALSE)</f>
        <v>Indefinida.</v>
      </c>
      <c r="G632" s="124" t="str">
        <f>VLOOKUP(A632,BASE.!$A$1:$T$878,7,FALSE)</f>
        <v>Según Ley Orgánica Nº 18.695, arts. 1º al 4º.</v>
      </c>
      <c r="H632" s="124" t="str">
        <f>VLOOKUP(A632,BASE.!$A$1:$T$878,8,FALSE)</f>
        <v>no tiene</v>
      </c>
      <c r="I632" s="124">
        <f>VLOOKUP(A632,BASE.!$A$1:$T$878,9,FALSE)</f>
        <v>0</v>
      </c>
      <c r="J632" s="124">
        <f>VLOOKUP(A632,BASE.!$A$1:$T$878,10,FALSE)</f>
        <v>0</v>
      </c>
      <c r="K632" s="124" t="str">
        <f>VLOOKUP(A632,BASE.!$A$1:$T$878,11,FALSE)</f>
        <v xml:space="preserve">Denis Enrique Cortés Vargas </v>
      </c>
      <c r="L632" s="124" t="str">
        <f>VLOOKUP(A632,BASE.!$A$1:$T$878,12,FALSE)</f>
        <v>Constitución 24, Illapel, Cuarta Región.</v>
      </c>
      <c r="M632" s="124" t="str">
        <f>VLOOKUP(A632,BASE.!$A$1:$T$878,13,FALSE)</f>
        <v>IV</v>
      </c>
      <c r="N632" s="124" t="str">
        <f>VLOOKUP(A632,BASE.!$A$1:$T$878,14,FALSE)</f>
        <v xml:space="preserve"> Illapel</v>
      </c>
      <c r="O632" s="124">
        <f>VLOOKUP(A632,BASE.!$A$1:$T$878,15,FALSE)</f>
        <v>532662300</v>
      </c>
      <c r="P632" s="124" t="str">
        <f>VLOOKUP(A632,BASE.!$A$1:$T$878,16,FALSE)</f>
        <v>denis.cortes@municipalidadillapel.cl</v>
      </c>
      <c r="Q632" s="185">
        <f>VLOOKUP(A632,BASE.!$A$1:$T$878,17,FALSE)</f>
        <v>0</v>
      </c>
      <c r="R632" s="124">
        <f>VLOOKUP(A632,BASE.!$A$1:$T$878,18,FALSE)</f>
        <v>91001</v>
      </c>
      <c r="S632" s="124" t="str">
        <f>VLOOKUP(A632,BASE.!$A$1:$T$878,19,FALSE)</f>
        <v xml:space="preserve">No se acompañan. Aplica Informe Jurídico Nº 09, de  fecha 14 de marzo de 2011 del Departamento Jurídico y Dictamen Nº 070791, de 2009, de la Contraloría General de la República.  
</v>
      </c>
      <c r="T632" s="182">
        <f>VLOOKUP(A632,BASE.!$A$1:$T$878,20,FALSE)</f>
        <v>37970</v>
      </c>
      <c r="U632" s="124">
        <v>7117</v>
      </c>
      <c r="V632" s="181">
        <v>5861048</v>
      </c>
      <c r="W632" s="181">
        <v>6031032</v>
      </c>
      <c r="X632" s="183">
        <v>44255</v>
      </c>
      <c r="Y632" s="166" t="s">
        <v>7879</v>
      </c>
      <c r="Z632" s="166" t="s">
        <v>7880</v>
      </c>
      <c r="AA632" s="124" t="s">
        <v>7916</v>
      </c>
    </row>
    <row r="633" spans="1:27" x14ac:dyDescent="0.2">
      <c r="A633" s="124">
        <v>7118</v>
      </c>
      <c r="B633" s="124" t="s">
        <v>8393</v>
      </c>
      <c r="C633" s="185">
        <v>690401002</v>
      </c>
      <c r="D633" s="124" t="str">
        <f>VLOOKUP(A633,BASE.!$A$1:$T$878,4,FALSE)</f>
        <v>Municipalidad</v>
      </c>
      <c r="E633" s="124" t="str">
        <f>VLOOKUP(A633,BASE.!$A$1:$T$878,5,FALSE)</f>
        <v>Constitución Política de la República, art. 107.</v>
      </c>
      <c r="F633" s="124" t="str">
        <f>VLOOKUP(A633,BASE.!$A$1:$T$878,6,FALSE)</f>
        <v>Indefinida.</v>
      </c>
      <c r="G633" s="124" t="str">
        <f>VLOOKUP(A633,BASE.!$A$1:$T$878,7,FALSE)</f>
        <v>Según Ley Orgánica Nº 18.695, arts. 1º al 4º.</v>
      </c>
      <c r="H633" s="124" t="str">
        <f>VLOOKUP(A633,BASE.!$A$1:$T$878,8,FALSE)</f>
        <v>no tiene</v>
      </c>
      <c r="I633" s="124">
        <f>VLOOKUP(A633,BASE.!$A$1:$T$878,9,FALSE)</f>
        <v>0</v>
      </c>
      <c r="J633" s="124">
        <f>VLOOKUP(A633,BASE.!$A$1:$T$878,10,FALSE)</f>
        <v>0</v>
      </c>
      <c r="K633" s="124" t="str">
        <f>VLOOKUP(A633,BASE.!$A$1:$T$878,11,FALSE)</f>
        <v xml:space="preserve">Roberto Elías Jacob Jure, </v>
      </c>
      <c r="L633" s="124" t="str">
        <f>VLOOKUP(A633,BASE.!$A$1:$T$878,12,FALSE)</f>
        <v>Arturo Prat Nº 451, comuna de La Serena, Cuarta Región.</v>
      </c>
      <c r="M633" s="124" t="str">
        <f>VLOOKUP(A633,BASE.!$A$1:$T$878,13,FALSE)</f>
        <v>IV</v>
      </c>
      <c r="N633" s="124" t="str">
        <f>VLOOKUP(A633,BASE.!$A$1:$T$878,14,FALSE)</f>
        <v>La Serena</v>
      </c>
      <c r="O633" s="124">
        <f>VLOOKUP(A633,BASE.!$A$1:$T$878,15,FALSE)</f>
        <v>0</v>
      </c>
      <c r="P633" s="124">
        <f>VLOOKUP(A633,BASE.!$A$1:$T$878,16,FALSE)</f>
        <v>0</v>
      </c>
      <c r="Q633" s="185">
        <f>VLOOKUP(A633,BASE.!$A$1:$T$878,17,FALSE)</f>
        <v>0</v>
      </c>
      <c r="R633" s="124">
        <f>VLOOKUP(A633,BASE.!$A$1:$T$878,18,FALSE)</f>
        <v>91001</v>
      </c>
      <c r="S633" s="124" t="str">
        <f>VLOOKUP(A633,BASE.!$A$1:$T$878,19,FALSE)</f>
        <v xml:space="preserve">No se acompañan. Aplica Informe Jurídico Nº 09, de  fecha 14 de marzo de 2011 del Departamento Jurídico y Dictamen Nº 070791, de 2009, de la Contraloría General de la República.  
</v>
      </c>
      <c r="T633" s="182">
        <f>VLOOKUP(A633,BASE.!$A$1:$T$878,20,FALSE)</f>
        <v>37970</v>
      </c>
      <c r="U633" s="124">
        <v>7118</v>
      </c>
      <c r="V633" s="181">
        <v>11724997</v>
      </c>
      <c r="W633" s="181">
        <v>11866927</v>
      </c>
      <c r="X633" s="183">
        <v>44255</v>
      </c>
      <c r="Y633" s="166" t="s">
        <v>7879</v>
      </c>
      <c r="Z633" s="166" t="s">
        <v>7880</v>
      </c>
      <c r="AA633" s="124" t="s">
        <v>7917</v>
      </c>
    </row>
    <row r="634" spans="1:27" x14ac:dyDescent="0.2">
      <c r="A634" s="124">
        <v>7125</v>
      </c>
      <c r="B634" s="124" t="s">
        <v>8394</v>
      </c>
      <c r="C634" s="185">
        <v>690710005</v>
      </c>
      <c r="D634" s="124" t="str">
        <f>VLOOKUP(A634,BASE.!$A$1:$T$878,4,FALSE)</f>
        <v>Municipalidad</v>
      </c>
      <c r="E634" s="124" t="str">
        <f>VLOOKUP(A634,BASE.!$A$1:$T$878,5,FALSE)</f>
        <v>Constitución Política de la República, art. 107.</v>
      </c>
      <c r="F634" s="124" t="str">
        <f>VLOOKUP(A634,BASE.!$A$1:$T$878,6,FALSE)</f>
        <v>Indefinida.</v>
      </c>
      <c r="G634" s="124" t="str">
        <f>VLOOKUP(A634,BASE.!$A$1:$T$878,7,FALSE)</f>
        <v>Según Ley Orgánica Nº 18.695, arts. 1º al 4º.</v>
      </c>
      <c r="H634" s="124" t="str">
        <f>VLOOKUP(A634,BASE.!$A$1:$T$878,8,FALSE)</f>
        <v>no tiene</v>
      </c>
      <c r="I634" s="124">
        <f>VLOOKUP(A634,BASE.!$A$1:$T$878,9,FALSE)</f>
        <v>0</v>
      </c>
      <c r="J634" s="124">
        <f>VLOOKUP(A634,BASE.!$A$1:$T$878,10,FALSE)</f>
        <v>0</v>
      </c>
      <c r="K634" s="124" t="str">
        <f>VLOOKUP(A634,BASE.!$A$1:$T$878,11,FALSE)</f>
        <v xml:space="preserve">Carmen Gloria Fernández Valenzuela  
</v>
      </c>
      <c r="L634" s="124" t="str">
        <f>VLOOKUP(A634,BASE.!$A$1:$T$878,12,FALSE)</f>
        <v xml:space="preserve">Avenida Carrascal Nº 4447, Quinta Normal, Región Metropolitana. 
</v>
      </c>
      <c r="M634" s="124" t="str">
        <f>VLOOKUP(A634,BASE.!$A$1:$T$878,13,FALSE)</f>
        <v>XIII</v>
      </c>
      <c r="N634" s="124" t="str">
        <f>VLOOKUP(A634,BASE.!$A$1:$T$878,14,FALSE)</f>
        <v>Quinta Normal</v>
      </c>
      <c r="O634" s="124" t="str">
        <f>VLOOKUP(A634,BASE.!$A$1:$T$878,15,FALSE)</f>
        <v xml:space="preserve">Fono: 22-8928802; 22-8928803; 22-8928808
</v>
      </c>
      <c r="P634" s="124" t="str">
        <f>VLOOKUP(A634,BASE.!$A$1:$T$878,16,FALSE)</f>
        <v>alcaldesa@quintanormal.cl</v>
      </c>
      <c r="Q634" s="185">
        <f>VLOOKUP(A634,BASE.!$A$1:$T$878,17,FALSE)</f>
        <v>0</v>
      </c>
      <c r="R634" s="124">
        <f>VLOOKUP(A634,BASE.!$A$1:$T$878,18,FALSE)</f>
        <v>91001</v>
      </c>
      <c r="S634" s="124" t="str">
        <f>VLOOKUP(A634,BASE.!$A$1:$T$878,19,FALSE)</f>
        <v xml:space="preserve">No se acompañan. Aplica Informe Jurídico Nº 09, de  fecha 14 de marzo de 2011 del Departamento Jurídico y Dictamen Nº 070791, de 2009, de la Contraloría General de la República.  
</v>
      </c>
      <c r="T634" s="182">
        <f>VLOOKUP(A634,BASE.!$A$1:$T$878,20,FALSE)</f>
        <v>38159</v>
      </c>
      <c r="U634" s="124">
        <v>7125</v>
      </c>
      <c r="V634" s="181">
        <v>6439140</v>
      </c>
      <c r="W634" s="181">
        <v>12878280</v>
      </c>
      <c r="X634" s="183">
        <v>44255</v>
      </c>
      <c r="Y634" s="166" t="s">
        <v>7879</v>
      </c>
      <c r="Z634" s="166" t="s">
        <v>7880</v>
      </c>
      <c r="AA634" s="124" t="s">
        <v>8016</v>
      </c>
    </row>
    <row r="635" spans="1:27" x14ac:dyDescent="0.2">
      <c r="A635" s="124">
        <v>7128</v>
      </c>
      <c r="B635" s="124" t="s">
        <v>8395</v>
      </c>
      <c r="C635" s="185">
        <v>690511002</v>
      </c>
      <c r="D635" s="124" t="str">
        <f>VLOOKUP(A635,BASE.!$A$1:$T$878,4,FALSE)</f>
        <v>Municipalidad</v>
      </c>
      <c r="E635" s="124" t="str">
        <f>VLOOKUP(A635,BASE.!$A$1:$T$878,5,FALSE)</f>
        <v>Constitución Política de la República, art. 107.</v>
      </c>
      <c r="F635" s="124" t="str">
        <f>VLOOKUP(A635,BASE.!$A$1:$T$878,6,FALSE)</f>
        <v>Indefinida.</v>
      </c>
      <c r="G635" s="124" t="str">
        <f>VLOOKUP(A635,BASE.!$A$1:$T$878,7,FALSE)</f>
        <v>Según Ley Orgánica Nº 18.695, arts. 1º al 4º.</v>
      </c>
      <c r="H635" s="124" t="str">
        <f>VLOOKUP(A635,BASE.!$A$1:$T$878,8,FALSE)</f>
        <v>no tiene</v>
      </c>
      <c r="I635" s="124">
        <f>VLOOKUP(A635,BASE.!$A$1:$T$878,9,FALSE)</f>
        <v>0</v>
      </c>
      <c r="J635" s="124">
        <f>VLOOKUP(A635,BASE.!$A$1:$T$878,10,FALSE)</f>
        <v>0</v>
      </c>
      <c r="K635" s="124" t="str">
        <f>VLOOKUP(A635,BASE.!$A$1:$T$878,11,FALSE)</f>
        <v xml:space="preserve">Manuel Eduardo Rivera Martínez  </v>
      </c>
      <c r="L635" s="124" t="str">
        <f>VLOOKUP(A635,BASE.!$A$1:$T$878,12,FALSE)</f>
        <v>Esmeralda Nº536, Los Andes, Quinta Región.</v>
      </c>
      <c r="M635" s="124" t="str">
        <f>VLOOKUP(A635,BASE.!$A$1:$T$878,13,FALSE)</f>
        <v>V</v>
      </c>
      <c r="N635" s="124" t="str">
        <f>VLOOKUP(A635,BASE.!$A$1:$T$878,14,FALSE)</f>
        <v>Los Andes</v>
      </c>
      <c r="O635" s="124" t="str">
        <f>VLOOKUP(A635,BASE.!$A$1:$T$878,15,FALSE)</f>
        <v>34-250-7753</v>
      </c>
      <c r="P635" s="124" t="str">
        <f>VLOOKUP(A635,BASE.!$A$1:$T$878,16,FALSE)</f>
        <v>nquero@munilosandes.cl</v>
      </c>
      <c r="Q635" s="185">
        <f>VLOOKUP(A635,BASE.!$A$1:$T$878,17,FALSE)</f>
        <v>0</v>
      </c>
      <c r="R635" s="124" t="str">
        <f>VLOOKUP(A635,BASE.!$A$1:$T$878,18,FALSE)</f>
        <v>91001: Administración Pública.</v>
      </c>
      <c r="S635" s="124" t="str">
        <f>VLOOKUP(A635,BASE.!$A$1:$T$878,19,FALSE)</f>
        <v xml:space="preserve">No se acompañan. Aplica Informe Jurídico Nº 09, de  fecha 14 de marzo de 2011 del Departamento Jurídico y Dictamen Nº 070791, de 2009, de la Contraloría General de la República.  
</v>
      </c>
      <c r="T635" s="182">
        <f>VLOOKUP(A635,BASE.!$A$1:$T$878,20,FALSE)</f>
        <v>38159</v>
      </c>
      <c r="U635" s="124">
        <v>7128</v>
      </c>
      <c r="V635" s="181">
        <v>5008220</v>
      </c>
      <c r="W635" s="181">
        <v>5153470</v>
      </c>
      <c r="X635" s="183">
        <v>44255</v>
      </c>
      <c r="Y635" s="166" t="s">
        <v>7879</v>
      </c>
      <c r="Z635" s="166" t="s">
        <v>7880</v>
      </c>
      <c r="AA635" s="124" t="s">
        <v>8010</v>
      </c>
    </row>
    <row r="636" spans="1:27" x14ac:dyDescent="0.2">
      <c r="A636" s="124">
        <v>7132</v>
      </c>
      <c r="B636" s="124" t="s">
        <v>8396</v>
      </c>
      <c r="C636" s="185">
        <v>691916006</v>
      </c>
      <c r="D636" s="124" t="str">
        <f>VLOOKUP(A636,BASE.!$A$1:$T$878,4,FALSE)</f>
        <v>Municipalidad</v>
      </c>
      <c r="E636" s="124" t="str">
        <f>VLOOKUP(A636,BASE.!$A$1:$T$878,5,FALSE)</f>
        <v>Constitución Política de la República, art. 107.</v>
      </c>
      <c r="F636" s="124" t="str">
        <f>VLOOKUP(A636,BASE.!$A$1:$T$878,6,FALSE)</f>
        <v>Indefinida.</v>
      </c>
      <c r="G636" s="124" t="str">
        <f>VLOOKUP(A636,BASE.!$A$1:$T$878,7,FALSE)</f>
        <v>Según Ley Orgánica Nº 18.695, arts. 1º al 4º.</v>
      </c>
      <c r="H636" s="124" t="str">
        <f>VLOOKUP(A636,BASE.!$A$1:$T$878,8,FALSE)</f>
        <v>no tiene</v>
      </c>
      <c r="I636" s="124">
        <f>VLOOKUP(A636,BASE.!$A$1:$T$878,9,FALSE)</f>
        <v>0</v>
      </c>
      <c r="J636" s="124">
        <f>VLOOKUP(A636,BASE.!$A$1:$T$878,10,FALSE)</f>
        <v>0</v>
      </c>
      <c r="K636" s="124" t="str">
        <f>VLOOKUP(A636,BASE.!$A$1:$T$878,11,FALSE)</f>
        <v xml:space="preserve">Carlos Reinaldo Barra Matamala </v>
      </c>
      <c r="L636" s="124" t="str">
        <f>VLOOKUP(A636,BASE.!$A$1:$T$878,12,FALSE)</f>
        <v>O´Higgins 483, Pucón, Novena Región.</v>
      </c>
      <c r="M636" s="124" t="str">
        <f>VLOOKUP(A636,BASE.!$A$1:$T$878,13,FALSE)</f>
        <v>IX</v>
      </c>
      <c r="N636" s="124" t="str">
        <f>VLOOKUP(A636,BASE.!$A$1:$T$878,14,FALSE)</f>
        <v>Pucón</v>
      </c>
      <c r="O636" s="124">
        <f>VLOOKUP(A636,BASE.!$A$1:$T$878,15,FALSE)</f>
        <v>0</v>
      </c>
      <c r="P636" s="124">
        <f>VLOOKUP(A636,BASE.!$A$1:$T$878,16,FALSE)</f>
        <v>0</v>
      </c>
      <c r="Q636" s="185">
        <f>VLOOKUP(A636,BASE.!$A$1:$T$878,17,FALSE)</f>
        <v>0</v>
      </c>
      <c r="R636" s="124">
        <f>VLOOKUP(A636,BASE.!$A$1:$T$878,18,FALSE)</f>
        <v>91001</v>
      </c>
      <c r="S636" s="124" t="str">
        <f>VLOOKUP(A636,BASE.!$A$1:$T$878,19,FALSE)</f>
        <v xml:space="preserve">No se acompañan. Aplica Informe Jurídico Nº 09, de  fecha 14 de marzo de 2011 del Departamento Jurídico y Dictamen Nº 070791, de 2009, de la Contraloría General de la República </v>
      </c>
      <c r="T636" s="182">
        <f>VLOOKUP(A636,BASE.!$A$1:$T$878,20,FALSE)</f>
        <v>38159</v>
      </c>
      <c r="U636" s="124">
        <v>7132</v>
      </c>
      <c r="V636" s="181">
        <v>5056871</v>
      </c>
      <c r="W636" s="181">
        <v>5203532</v>
      </c>
      <c r="X636" s="183">
        <v>44255</v>
      </c>
      <c r="Y636" s="166" t="s">
        <v>7879</v>
      </c>
      <c r="Z636" s="166" t="s">
        <v>7880</v>
      </c>
      <c r="AA636" s="124" t="s">
        <v>8054</v>
      </c>
    </row>
    <row r="637" spans="1:27" x14ac:dyDescent="0.2">
      <c r="A637" s="124">
        <v>7137</v>
      </c>
      <c r="B637" s="124" t="s">
        <v>8629</v>
      </c>
      <c r="C637" s="185">
        <v>691512002</v>
      </c>
      <c r="D637" s="124" t="str">
        <f>VLOOKUP(A637,BASE.!$A$1:$T$878,4,FALSE)</f>
        <v>Municipalidad</v>
      </c>
      <c r="E637" s="124" t="str">
        <f>VLOOKUP(A637,BASE.!$A$1:$T$878,5,FALSE)</f>
        <v>Constitución Política de la República, art. 107.</v>
      </c>
      <c r="F637" s="124" t="str">
        <f>VLOOKUP(A637,BASE.!$A$1:$T$878,6,FALSE)</f>
        <v>Indefinida.</v>
      </c>
      <c r="G637" s="124" t="str">
        <f>VLOOKUP(A637,BASE.!$A$1:$T$878,7,FALSE)</f>
        <v>Según Ley Orgánica Nº 18.695, arts. 1º al 4º.</v>
      </c>
      <c r="H637" s="124" t="str">
        <f>VLOOKUP(A637,BASE.!$A$1:$T$878,8,FALSE)</f>
        <v>no tiene</v>
      </c>
      <c r="I637" s="124">
        <f>VLOOKUP(A637,BASE.!$A$1:$T$878,9,FALSE)</f>
        <v>0</v>
      </c>
      <c r="J637" s="124">
        <f>VLOOKUP(A637,BASE.!$A$1:$T$878,10,FALSE)</f>
        <v>0</v>
      </c>
      <c r="K637" s="124" t="str">
        <f>VLOOKUP(A637,BASE.!$A$1:$T$878,11,FALSE)</f>
        <v xml:space="preserve">Boris Felipe Chamorro Rebolledo.
</v>
      </c>
      <c r="L637" s="124" t="str">
        <f>VLOOKUP(A637,BASE.!$A$1:$T$878,12,FALSE)</f>
        <v>Bannen 70, Coronel, Octava Región.</v>
      </c>
      <c r="M637" s="124" t="str">
        <f>VLOOKUP(A637,BASE.!$A$1:$T$878,13,FALSE)</f>
        <v>VIII</v>
      </c>
      <c r="N637" s="124" t="str">
        <f>VLOOKUP(A637,BASE.!$A$1:$T$878,14,FALSE)</f>
        <v>Coronel</v>
      </c>
      <c r="O637" s="124">
        <f>VLOOKUP(A637,BASE.!$A$1:$T$878,15,FALSE)</f>
        <v>0</v>
      </c>
      <c r="P637" s="124">
        <f>VLOOKUP(A637,BASE.!$A$1:$T$878,16,FALSE)</f>
        <v>0</v>
      </c>
      <c r="Q637" s="185">
        <f>VLOOKUP(A637,BASE.!$A$1:$T$878,17,FALSE)</f>
        <v>0</v>
      </c>
      <c r="R637" s="124" t="str">
        <f>VLOOKUP(A637,BASE.!$A$1:$T$878,18,FALSE)</f>
        <v>91001: Administración Pública.</v>
      </c>
      <c r="S637" s="124" t="str">
        <f>VLOOKUP(A637,BASE.!$A$1:$T$878,19,FALSE)</f>
        <v>No se acompañan. Aplica Informe Jurídico Nº 09, de  fecha 14 de marzo de 2011 del Departamento Jurídico y Dictamen Nº 070791, de 2009, de la Contraloría General de la República.</v>
      </c>
      <c r="T637" s="182">
        <f>VLOOKUP(A637,BASE.!$A$1:$T$878,20,FALSE)</f>
        <v>38159</v>
      </c>
      <c r="U637" s="124">
        <v>7137</v>
      </c>
      <c r="V637" s="181">
        <v>6851245</v>
      </c>
      <c r="W637" s="181">
        <v>6851245</v>
      </c>
      <c r="X637" s="183">
        <v>44255</v>
      </c>
      <c r="Y637" s="166" t="s">
        <v>7879</v>
      </c>
      <c r="Z637" s="166" t="s">
        <v>7880</v>
      </c>
      <c r="AA637" s="124" t="s">
        <v>7913</v>
      </c>
    </row>
    <row r="638" spans="1:27" x14ac:dyDescent="0.2">
      <c r="A638" s="124">
        <v>7138</v>
      </c>
      <c r="B638" s="124" t="s">
        <v>8397</v>
      </c>
      <c r="C638" s="185">
        <v>690103001</v>
      </c>
      <c r="D638" s="124" t="str">
        <f>VLOOKUP(A638,BASE.!$A$1:$T$878,4,FALSE)</f>
        <v>Municipalidad</v>
      </c>
      <c r="E638" s="124" t="str">
        <f>VLOOKUP(A638,BASE.!$A$1:$T$878,5,FALSE)</f>
        <v>Constitución Política de la República, art. 107.</v>
      </c>
      <c r="F638" s="124" t="str">
        <f>VLOOKUP(A638,BASE.!$A$1:$T$878,6,FALSE)</f>
        <v>Indefinida.</v>
      </c>
      <c r="G638" s="124" t="str">
        <f>VLOOKUP(A638,BASE.!$A$1:$T$878,7,FALSE)</f>
        <v>Según Ley Orgánica Nº 18.695, arts. 1º al 4º.</v>
      </c>
      <c r="H638" s="124" t="str">
        <f>VLOOKUP(A638,BASE.!$A$1:$T$878,8,FALSE)</f>
        <v>no tiene</v>
      </c>
      <c r="I638" s="124">
        <f>VLOOKUP(A638,BASE.!$A$1:$T$878,9,FALSE)</f>
        <v>0</v>
      </c>
      <c r="J638" s="124">
        <f>VLOOKUP(A638,BASE.!$A$1:$T$878,10,FALSE)</f>
        <v>0</v>
      </c>
      <c r="K638" s="124" t="str">
        <f>VLOOKUP(A638,BASE.!$A$1:$T$878,11,FALSE)</f>
        <v xml:space="preserve">Jorge Alejandro Soria Quiroga, </v>
      </c>
      <c r="L638" s="124" t="str">
        <f>VLOOKUP(A638,BASE.!$A$1:$T$878,12,FALSE)</f>
        <v>Tarapacá Nº 477, Iquique, Primera Región.</v>
      </c>
      <c r="M638" s="124" t="str">
        <f>VLOOKUP(A638,BASE.!$A$1:$T$878,13,FALSE)</f>
        <v>I</v>
      </c>
      <c r="N638" s="124" t="str">
        <f>VLOOKUP(A638,BASE.!$A$1:$T$878,14,FALSE)</f>
        <v>Iquique</v>
      </c>
      <c r="O638" s="124">
        <f>VLOOKUP(A638,BASE.!$A$1:$T$878,15,FALSE)</f>
        <v>0</v>
      </c>
      <c r="P638" s="124">
        <f>VLOOKUP(A638,BASE.!$A$1:$T$878,16,FALSE)</f>
        <v>0</v>
      </c>
      <c r="Q638" s="185">
        <f>VLOOKUP(A638,BASE.!$A$1:$T$878,17,FALSE)</f>
        <v>0</v>
      </c>
      <c r="R638" s="124">
        <f>VLOOKUP(A638,BASE.!$A$1:$T$878,18,FALSE)</f>
        <v>91001</v>
      </c>
      <c r="S638" s="124" t="str">
        <f>VLOOKUP(A638,BASE.!$A$1:$T$878,19,FALSE)</f>
        <v xml:space="preserve">No se acompañan. Aplica Informe Jurídico Nº 09, de  fecha 14 de marzo de 2011 del Departamento Jurídico y Dictamen Nº 070791, de 2009, de la Contraloría General de la República.  
</v>
      </c>
      <c r="T638" s="182">
        <f>VLOOKUP(A638,BASE.!$A$1:$T$878,20,FALSE)</f>
        <v>38159</v>
      </c>
      <c r="U638" s="124">
        <v>7138</v>
      </c>
      <c r="V638" s="181">
        <v>9524203</v>
      </c>
      <c r="W638" s="181">
        <v>9800427</v>
      </c>
      <c r="X638" s="183">
        <v>44255</v>
      </c>
      <c r="Y638" s="166" t="s">
        <v>7879</v>
      </c>
      <c r="Z638" s="166" t="s">
        <v>7880</v>
      </c>
      <c r="AA638" s="124" t="s">
        <v>187</v>
      </c>
    </row>
    <row r="639" spans="1:27" x14ac:dyDescent="0.2">
      <c r="A639" s="124">
        <v>7139</v>
      </c>
      <c r="B639" s="124" t="s">
        <v>8398</v>
      </c>
      <c r="C639" s="185">
        <v>691405001</v>
      </c>
      <c r="D639" s="124" t="str">
        <f>VLOOKUP(A639,BASE.!$A$1:$T$878,4,FALSE)</f>
        <v>Municipalidad</v>
      </c>
      <c r="E639" s="124" t="str">
        <f>VLOOKUP(A639,BASE.!$A$1:$T$878,5,FALSE)</f>
        <v>Constitución Política de la República, art. 107</v>
      </c>
      <c r="F639" s="124" t="str">
        <f>VLOOKUP(A639,BASE.!$A$1:$T$878,6,FALSE)</f>
        <v>Indefinida</v>
      </c>
      <c r="G639" s="124" t="str">
        <f>VLOOKUP(A639,BASE.!$A$1:$T$878,7,FALSE)</f>
        <v xml:space="preserve">Según Ley Orgánica N° 18.695, art 1 a 4
</v>
      </c>
      <c r="H639" s="124" t="str">
        <f>VLOOKUP(A639,BASE.!$A$1:$T$878,8,FALSE)</f>
        <v>no tiene</v>
      </c>
      <c r="I639" s="124">
        <f>VLOOKUP(A639,BASE.!$A$1:$T$878,9,FALSE)</f>
        <v>0</v>
      </c>
      <c r="J639" s="124">
        <f>VLOOKUP(A639,BASE.!$A$1:$T$878,10,FALSE)</f>
        <v>0</v>
      </c>
      <c r="K639" s="124" t="str">
        <f>VLOOKUP(A639,BASE.!$A$1:$T$878,11,FALSE)</f>
        <v xml:space="preserve">Hugo Naim Gebrie Asfura,
</v>
      </c>
      <c r="L639" s="124" t="str">
        <f>VLOOKUP(A639,BASE.!$A$1:$T$878,12,FALSE)</f>
        <v xml:space="preserve">Vicuña Mackenna N° 436, comuna de San Carlos
</v>
      </c>
      <c r="M639" s="124" t="str">
        <f>VLOOKUP(A639,BASE.!$A$1:$T$878,13,FALSE)</f>
        <v>XVI</v>
      </c>
      <c r="N639" s="124" t="str">
        <f>VLOOKUP(A639,BASE.!$A$1:$T$878,14,FALSE)</f>
        <v>San Carlos</v>
      </c>
      <c r="O639" s="124" t="str">
        <f>VLOOKUP(A639,BASE.!$A$1:$T$878,15,FALSE)</f>
        <v>41-201300</v>
      </c>
      <c r="P639" s="124">
        <f>VLOOKUP(A639,BASE.!$A$1:$T$878,16,FALSE)</f>
        <v>0</v>
      </c>
      <c r="Q639" s="185">
        <f>VLOOKUP(A639,BASE.!$A$1:$T$878,17,FALSE)</f>
        <v>0</v>
      </c>
      <c r="R639" s="124">
        <f>VLOOKUP(A639,BASE.!$A$1:$T$878,18,FALSE)</f>
        <v>91001</v>
      </c>
      <c r="S639" s="124" t="str">
        <f>VLOOKUP(A639,BASE.!$A$1:$T$878,19,FALSE)</f>
        <v xml:space="preserve">No se acompañan. Aplica Informe Jurídico Nº 09, de  fecha 14 de marzo de 2011 del Departamento Jurídico y Dictamen Nº 070791, de 2009, de la Contraloría General de la República.  
.
</v>
      </c>
      <c r="T639" s="182">
        <f>VLOOKUP(A639,BASE.!$A$1:$T$878,20,FALSE)</f>
        <v>37970</v>
      </c>
      <c r="U639" s="124">
        <v>7139</v>
      </c>
      <c r="V639" s="181">
        <v>5056871</v>
      </c>
      <c r="W639" s="181">
        <v>10113742</v>
      </c>
      <c r="X639" s="183">
        <v>44255</v>
      </c>
      <c r="Y639" s="166" t="s">
        <v>7879</v>
      </c>
      <c r="Z639" s="166" t="s">
        <v>7880</v>
      </c>
      <c r="AA639" s="124" t="s">
        <v>7981</v>
      </c>
    </row>
    <row r="640" spans="1:27" x14ac:dyDescent="0.2">
      <c r="A640" s="124">
        <v>7141</v>
      </c>
      <c r="B640" s="124" t="s">
        <v>8399</v>
      </c>
      <c r="C640" s="185">
        <v>650165500</v>
      </c>
      <c r="D640" s="124" t="str">
        <f>VLOOKUP(A640,BASE.!$A$1:$T$878,4,FALSE)</f>
        <v>Fundación de derecho público.</v>
      </c>
      <c r="E640" s="124" t="str">
        <f>VLOOKUP(A640,BASE.!$A$1:$T$878,5,FALSE)</f>
        <v>Erigida de acuerdo al Derecho Canónico, por Decreto Eclesiástico Nº 431/2001, del  10 de junio del 2001.</v>
      </c>
      <c r="F640" s="124" t="str">
        <f>VLOOKUP(A640,BASE.!$A$1:$T$878,6,FALSE)</f>
        <v>Indefinida.</v>
      </c>
      <c r="G640" s="124" t="str">
        <f>VLOOKUP(A640,BASE.!$A$1:$T$878,7,FALSE)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0" s="124" t="str">
        <f>VLOOKUP(A640,BASE.!$A$1:$T$878,8,FALSE)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0" s="124" t="str">
        <f>VLOOKUP(A640,BASE.!$A$1:$T$878,9,FALSE)</f>
        <v>3 años</v>
      </c>
      <c r="J640" s="124" t="str">
        <f>VLOOKUP(A640,BASE.!$A$1:$T$878,10,FALSE)</f>
        <v xml:space="preserve">Consta en Decreto de fecha 03 de enero de 2018, del Arzobispo de Concepción, que el Directorio vigente está compuesto por los integrantes señalados precedentemente. </v>
      </c>
      <c r="K640" s="124" t="str">
        <f>VLOOKUP(A640,BASE.!$A$1:$T$878,11,FALSE)</f>
        <v xml:space="preserve">Presbítero José Teodoro Cartes Gómez                        
</v>
      </c>
      <c r="L640" s="124" t="str">
        <f>VLOOKUP(A640,BASE.!$A$1:$T$878,12,FALSE)</f>
        <v xml:space="preserve">Calle Castellón Nº1438, Concepción, Región del Biobío. 
</v>
      </c>
      <c r="M640" s="124" t="str">
        <f>VLOOKUP(A640,BASE.!$A$1:$T$878,13,FALSE)</f>
        <v>VIII</v>
      </c>
      <c r="N640" s="124" t="str">
        <f>VLOOKUP(A640,BASE.!$A$1:$T$878,14,FALSE)</f>
        <v>Concepción</v>
      </c>
      <c r="O640" s="124" t="str">
        <f>VLOOKUP(A640,BASE.!$A$1:$T$878,15,FALSE)</f>
        <v xml:space="preserve">Teléfono: 41-2293100
</v>
      </c>
      <c r="P640" s="124" t="str">
        <f>VLOOKUP(A640,BASE.!$A$1:$T$878,16,FALSE)</f>
        <v xml:space="preserve">Correo electrónico: psocialconce@gmail.com
</v>
      </c>
      <c r="Q640" s="185">
        <f>VLOOKUP(A640,BASE.!$A$1:$T$878,17,FALSE)</f>
        <v>0</v>
      </c>
      <c r="R640" s="124">
        <f>VLOOKUP(A640,BASE.!$A$1:$T$878,18,FALSE)</f>
        <v>93401</v>
      </c>
      <c r="S640" s="124" t="str">
        <f>VLOOKUP(A640,BASE.!$A$1:$T$878,19,FALSE)</f>
        <v xml:space="preserve">Se acompaña Certificado Financiero, correspondiente al año 2019, aprobado por el Sub Depto. de Supervisión Financiera Nacional.
</v>
      </c>
      <c r="T640" s="182">
        <f>VLOOKUP(A640,BASE.!$A$1:$T$878,20,FALSE)</f>
        <v>0</v>
      </c>
      <c r="U640" s="124">
        <v>7141</v>
      </c>
      <c r="V640" s="181">
        <v>3177987</v>
      </c>
      <c r="W640" s="181">
        <v>6355974</v>
      </c>
      <c r="X640" s="183">
        <v>44255</v>
      </c>
      <c r="Y640" s="166" t="s">
        <v>7879</v>
      </c>
      <c r="Z640" s="166" t="s">
        <v>7880</v>
      </c>
      <c r="AA640" s="124" t="s">
        <v>162</v>
      </c>
    </row>
    <row r="641" spans="1:27" x14ac:dyDescent="0.2">
      <c r="A641" s="124">
        <v>7141</v>
      </c>
      <c r="B641" s="124" t="s">
        <v>8399</v>
      </c>
      <c r="C641" s="185">
        <v>650165500</v>
      </c>
      <c r="D641" s="124" t="str">
        <f>VLOOKUP(A641,BASE.!$A$1:$T$878,4,FALSE)</f>
        <v>Fundación de derecho público.</v>
      </c>
      <c r="E641" s="124" t="str">
        <f>VLOOKUP(A641,BASE.!$A$1:$T$878,5,FALSE)</f>
        <v>Erigida de acuerdo al Derecho Canónico, por Decreto Eclesiástico Nº 431/2001, del  10 de junio del 2001.</v>
      </c>
      <c r="F641" s="124" t="str">
        <f>VLOOKUP(A641,BASE.!$A$1:$T$878,6,FALSE)</f>
        <v>Indefinida.</v>
      </c>
      <c r="G641" s="124" t="str">
        <f>VLOOKUP(A641,BASE.!$A$1:$T$878,7,FALSE)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1" s="124" t="str">
        <f>VLOOKUP(A641,BASE.!$A$1:$T$878,8,FALSE)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1" s="124" t="str">
        <f>VLOOKUP(A641,BASE.!$A$1:$T$878,9,FALSE)</f>
        <v>3 años</v>
      </c>
      <c r="J641" s="124" t="str">
        <f>VLOOKUP(A641,BASE.!$A$1:$T$878,10,FALSE)</f>
        <v xml:space="preserve">Consta en Decreto de fecha 03 de enero de 2018, del Arzobispo de Concepción, que el Directorio vigente está compuesto por los integrantes señalados precedentemente. </v>
      </c>
      <c r="K641" s="124" t="str">
        <f>VLOOKUP(A641,BASE.!$A$1:$T$878,11,FALSE)</f>
        <v xml:space="preserve">Presbítero José Teodoro Cartes Gómez                        
</v>
      </c>
      <c r="L641" s="124" t="str">
        <f>VLOOKUP(A641,BASE.!$A$1:$T$878,12,FALSE)</f>
        <v xml:space="preserve">Calle Castellón Nº1438, Concepción, Región del Biobío. 
</v>
      </c>
      <c r="M641" s="124" t="str">
        <f>VLOOKUP(A641,BASE.!$A$1:$T$878,13,FALSE)</f>
        <v>VIII</v>
      </c>
      <c r="N641" s="124" t="str">
        <f>VLOOKUP(A641,BASE.!$A$1:$T$878,14,FALSE)</f>
        <v>Concepción</v>
      </c>
      <c r="O641" s="124" t="str">
        <f>VLOOKUP(A641,BASE.!$A$1:$T$878,15,FALSE)</f>
        <v xml:space="preserve">Teléfono: 41-2293100
</v>
      </c>
      <c r="P641" s="124" t="str">
        <f>VLOOKUP(A641,BASE.!$A$1:$T$878,16,FALSE)</f>
        <v xml:space="preserve">Correo electrónico: psocialconce@gmail.com
</v>
      </c>
      <c r="Q641" s="185">
        <f>VLOOKUP(A641,BASE.!$A$1:$T$878,17,FALSE)</f>
        <v>0</v>
      </c>
      <c r="R641" s="124">
        <f>VLOOKUP(A641,BASE.!$A$1:$T$878,18,FALSE)</f>
        <v>93401</v>
      </c>
      <c r="S641" s="124" t="str">
        <f>VLOOKUP(A641,BASE.!$A$1:$T$878,19,FALSE)</f>
        <v xml:space="preserve">Se acompaña Certificado Financiero, correspondiente al año 2019, aprobado por el Sub Depto. de Supervisión Financiera Nacional.
</v>
      </c>
      <c r="T641" s="182">
        <f>VLOOKUP(A641,BASE.!$A$1:$T$878,20,FALSE)</f>
        <v>0</v>
      </c>
      <c r="U641" s="124">
        <v>7141</v>
      </c>
      <c r="V641" s="181">
        <v>19126753</v>
      </c>
      <c r="W641" s="181">
        <v>28263347</v>
      </c>
      <c r="X641" s="183">
        <v>44255</v>
      </c>
      <c r="Y641" s="166" t="s">
        <v>7879</v>
      </c>
      <c r="Z641" s="166" t="s">
        <v>7880</v>
      </c>
      <c r="AA641" s="124" t="s">
        <v>7913</v>
      </c>
    </row>
    <row r="642" spans="1:27" x14ac:dyDescent="0.2">
      <c r="A642" s="124">
        <v>7141</v>
      </c>
      <c r="B642" s="124" t="s">
        <v>8399</v>
      </c>
      <c r="C642" s="185">
        <v>650165500</v>
      </c>
      <c r="D642" s="124" t="str">
        <f>VLOOKUP(A642,BASE.!$A$1:$T$878,4,FALSE)</f>
        <v>Fundación de derecho público.</v>
      </c>
      <c r="E642" s="124" t="str">
        <f>VLOOKUP(A642,BASE.!$A$1:$T$878,5,FALSE)</f>
        <v>Erigida de acuerdo al Derecho Canónico, por Decreto Eclesiástico Nº 431/2001, del  10 de junio del 2001.</v>
      </c>
      <c r="F642" s="124" t="str">
        <f>VLOOKUP(A642,BASE.!$A$1:$T$878,6,FALSE)</f>
        <v>Indefinida.</v>
      </c>
      <c r="G642" s="124" t="str">
        <f>VLOOKUP(A642,BASE.!$A$1:$T$878,7,FALSE)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2" s="124" t="str">
        <f>VLOOKUP(A642,BASE.!$A$1:$T$878,8,FALSE)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2" s="124" t="str">
        <f>VLOOKUP(A642,BASE.!$A$1:$T$878,9,FALSE)</f>
        <v>3 años</v>
      </c>
      <c r="J642" s="124" t="str">
        <f>VLOOKUP(A642,BASE.!$A$1:$T$878,10,FALSE)</f>
        <v xml:space="preserve">Consta en Decreto de fecha 03 de enero de 2018, del Arzobispo de Concepción, que el Directorio vigente está compuesto por los integrantes señalados precedentemente. </v>
      </c>
      <c r="K642" s="124" t="str">
        <f>VLOOKUP(A642,BASE.!$A$1:$T$878,11,FALSE)</f>
        <v xml:space="preserve">Presbítero José Teodoro Cartes Gómez                        
</v>
      </c>
      <c r="L642" s="124" t="str">
        <f>VLOOKUP(A642,BASE.!$A$1:$T$878,12,FALSE)</f>
        <v xml:space="preserve">Calle Castellón Nº1438, Concepción, Región del Biobío. 
</v>
      </c>
      <c r="M642" s="124" t="str">
        <f>VLOOKUP(A642,BASE.!$A$1:$T$878,13,FALSE)</f>
        <v>VIII</v>
      </c>
      <c r="N642" s="124" t="str">
        <f>VLOOKUP(A642,BASE.!$A$1:$T$878,14,FALSE)</f>
        <v>Concepción</v>
      </c>
      <c r="O642" s="124" t="str">
        <f>VLOOKUP(A642,BASE.!$A$1:$T$878,15,FALSE)</f>
        <v xml:space="preserve">Teléfono: 41-2293100
</v>
      </c>
      <c r="P642" s="124" t="str">
        <f>VLOOKUP(A642,BASE.!$A$1:$T$878,16,FALSE)</f>
        <v xml:space="preserve">Correo electrónico: psocialconce@gmail.com
</v>
      </c>
      <c r="Q642" s="185">
        <f>VLOOKUP(A642,BASE.!$A$1:$T$878,17,FALSE)</f>
        <v>0</v>
      </c>
      <c r="R642" s="124">
        <f>VLOOKUP(A642,BASE.!$A$1:$T$878,18,FALSE)</f>
        <v>93401</v>
      </c>
      <c r="S642" s="124" t="str">
        <f>VLOOKUP(A642,BASE.!$A$1:$T$878,19,FALSE)</f>
        <v xml:space="preserve">Se acompaña Certificado Financiero, correspondiente al año 2019, aprobado por el Sub Depto. de Supervisión Financiera Nacional.
</v>
      </c>
      <c r="T642" s="182">
        <f>VLOOKUP(A642,BASE.!$A$1:$T$878,20,FALSE)</f>
        <v>0</v>
      </c>
      <c r="U642" s="124">
        <v>7141</v>
      </c>
      <c r="V642" s="181">
        <v>17832849</v>
      </c>
      <c r="W642" s="181">
        <v>25687389</v>
      </c>
      <c r="X642" s="183">
        <v>44255</v>
      </c>
      <c r="Y642" s="166" t="s">
        <v>7879</v>
      </c>
      <c r="Z642" s="166" t="s">
        <v>7880</v>
      </c>
      <c r="AA642" s="124" t="s">
        <v>7903</v>
      </c>
    </row>
    <row r="643" spans="1:27" x14ac:dyDescent="0.2">
      <c r="A643" s="124">
        <v>7141</v>
      </c>
      <c r="B643" s="124" t="s">
        <v>8399</v>
      </c>
      <c r="C643" s="185">
        <v>650165500</v>
      </c>
      <c r="D643" s="124" t="str">
        <f>VLOOKUP(A643,BASE.!$A$1:$T$878,4,FALSE)</f>
        <v>Fundación de derecho público.</v>
      </c>
      <c r="E643" s="124" t="str">
        <f>VLOOKUP(A643,BASE.!$A$1:$T$878,5,FALSE)</f>
        <v>Erigida de acuerdo al Derecho Canónico, por Decreto Eclesiástico Nº 431/2001, del  10 de junio del 2001.</v>
      </c>
      <c r="F643" s="124" t="str">
        <f>VLOOKUP(A643,BASE.!$A$1:$T$878,6,FALSE)</f>
        <v>Indefinida.</v>
      </c>
      <c r="G643" s="124" t="str">
        <f>VLOOKUP(A643,BASE.!$A$1:$T$878,7,FALSE)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3" s="124" t="str">
        <f>VLOOKUP(A643,BASE.!$A$1:$T$878,8,FALSE)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3" s="124" t="str">
        <f>VLOOKUP(A643,BASE.!$A$1:$T$878,9,FALSE)</f>
        <v>3 años</v>
      </c>
      <c r="J643" s="124" t="str">
        <f>VLOOKUP(A643,BASE.!$A$1:$T$878,10,FALSE)</f>
        <v xml:space="preserve">Consta en Decreto de fecha 03 de enero de 2018, del Arzobispo de Concepción, que el Directorio vigente está compuesto por los integrantes señalados precedentemente. </v>
      </c>
      <c r="K643" s="124" t="str">
        <f>VLOOKUP(A643,BASE.!$A$1:$T$878,11,FALSE)</f>
        <v xml:space="preserve">Presbítero José Teodoro Cartes Gómez                        
</v>
      </c>
      <c r="L643" s="124" t="str">
        <f>VLOOKUP(A643,BASE.!$A$1:$T$878,12,FALSE)</f>
        <v xml:space="preserve">Calle Castellón Nº1438, Concepción, Región del Biobío. 
</v>
      </c>
      <c r="M643" s="124" t="str">
        <f>VLOOKUP(A643,BASE.!$A$1:$T$878,13,FALSE)</f>
        <v>VIII</v>
      </c>
      <c r="N643" s="124" t="str">
        <f>VLOOKUP(A643,BASE.!$A$1:$T$878,14,FALSE)</f>
        <v>Concepción</v>
      </c>
      <c r="O643" s="124" t="str">
        <f>VLOOKUP(A643,BASE.!$A$1:$T$878,15,FALSE)</f>
        <v xml:space="preserve">Teléfono: 41-2293100
</v>
      </c>
      <c r="P643" s="124" t="str">
        <f>VLOOKUP(A643,BASE.!$A$1:$T$878,16,FALSE)</f>
        <v xml:space="preserve">Correo electrónico: psocialconce@gmail.com
</v>
      </c>
      <c r="Q643" s="185">
        <f>VLOOKUP(A643,BASE.!$A$1:$T$878,17,FALSE)</f>
        <v>0</v>
      </c>
      <c r="R643" s="124">
        <f>VLOOKUP(A643,BASE.!$A$1:$T$878,18,FALSE)</f>
        <v>93401</v>
      </c>
      <c r="S643" s="124" t="str">
        <f>VLOOKUP(A643,BASE.!$A$1:$T$878,19,FALSE)</f>
        <v xml:space="preserve">Se acompaña Certificado Financiero, correspondiente al año 2019, aprobado por el Sub Depto. de Supervisión Financiera Nacional.
</v>
      </c>
      <c r="T643" s="182">
        <f>VLOOKUP(A643,BASE.!$A$1:$T$878,20,FALSE)</f>
        <v>0</v>
      </c>
      <c r="U643" s="124">
        <v>7141</v>
      </c>
      <c r="V643" s="181">
        <v>18622510</v>
      </c>
      <c r="W643" s="181">
        <v>61918700</v>
      </c>
      <c r="X643" s="183">
        <v>44255</v>
      </c>
      <c r="Y643" s="166" t="s">
        <v>7879</v>
      </c>
      <c r="Z643" s="166" t="s">
        <v>7880</v>
      </c>
      <c r="AA643" s="124" t="s">
        <v>7991</v>
      </c>
    </row>
    <row r="644" spans="1:27" x14ac:dyDescent="0.2">
      <c r="A644" s="124">
        <v>7141</v>
      </c>
      <c r="B644" s="124" t="s">
        <v>8399</v>
      </c>
      <c r="C644" s="185">
        <v>650165500</v>
      </c>
      <c r="D644" s="124" t="str">
        <f>VLOOKUP(A644,BASE.!$A$1:$T$878,4,FALSE)</f>
        <v>Fundación de derecho público.</v>
      </c>
      <c r="E644" s="124" t="str">
        <f>VLOOKUP(A644,BASE.!$A$1:$T$878,5,FALSE)</f>
        <v>Erigida de acuerdo al Derecho Canónico, por Decreto Eclesiástico Nº 431/2001, del  10 de junio del 2001.</v>
      </c>
      <c r="F644" s="124" t="str">
        <f>VLOOKUP(A644,BASE.!$A$1:$T$878,6,FALSE)</f>
        <v>Indefinida.</v>
      </c>
      <c r="G644" s="124" t="str">
        <f>VLOOKUP(A644,BASE.!$A$1:$T$878,7,FALSE)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4" s="124" t="str">
        <f>VLOOKUP(A644,BASE.!$A$1:$T$878,8,FALSE)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4" s="124" t="str">
        <f>VLOOKUP(A644,BASE.!$A$1:$T$878,9,FALSE)</f>
        <v>3 años</v>
      </c>
      <c r="J644" s="124" t="str">
        <f>VLOOKUP(A644,BASE.!$A$1:$T$878,10,FALSE)</f>
        <v xml:space="preserve">Consta en Decreto de fecha 03 de enero de 2018, del Arzobispo de Concepción, que el Directorio vigente está compuesto por los integrantes señalados precedentemente. </v>
      </c>
      <c r="K644" s="124" t="str">
        <f>VLOOKUP(A644,BASE.!$A$1:$T$878,11,FALSE)</f>
        <v xml:space="preserve">Presbítero José Teodoro Cartes Gómez                        
</v>
      </c>
      <c r="L644" s="124" t="str">
        <f>VLOOKUP(A644,BASE.!$A$1:$T$878,12,FALSE)</f>
        <v xml:space="preserve">Calle Castellón Nº1438, Concepción, Región del Biobío. 
</v>
      </c>
      <c r="M644" s="124" t="str">
        <f>VLOOKUP(A644,BASE.!$A$1:$T$878,13,FALSE)</f>
        <v>VIII</v>
      </c>
      <c r="N644" s="124" t="str">
        <f>VLOOKUP(A644,BASE.!$A$1:$T$878,14,FALSE)</f>
        <v>Concepción</v>
      </c>
      <c r="O644" s="124" t="str">
        <f>VLOOKUP(A644,BASE.!$A$1:$T$878,15,FALSE)</f>
        <v xml:space="preserve">Teléfono: 41-2293100
</v>
      </c>
      <c r="P644" s="124" t="str">
        <f>VLOOKUP(A644,BASE.!$A$1:$T$878,16,FALSE)</f>
        <v xml:space="preserve">Correo electrónico: psocialconce@gmail.com
</v>
      </c>
      <c r="Q644" s="185">
        <f>VLOOKUP(A644,BASE.!$A$1:$T$878,17,FALSE)</f>
        <v>0</v>
      </c>
      <c r="R644" s="124">
        <f>VLOOKUP(A644,BASE.!$A$1:$T$878,18,FALSE)</f>
        <v>93401</v>
      </c>
      <c r="S644" s="124" t="str">
        <f>VLOOKUP(A644,BASE.!$A$1:$T$878,19,FALSE)</f>
        <v xml:space="preserve">Se acompaña Certificado Financiero, correspondiente al año 2019, aprobado por el Sub Depto. de Supervisión Financiera Nacional.
</v>
      </c>
      <c r="T644" s="182">
        <f>VLOOKUP(A644,BASE.!$A$1:$T$878,20,FALSE)</f>
        <v>0</v>
      </c>
      <c r="U644" s="124">
        <v>7141</v>
      </c>
      <c r="V644" s="181">
        <v>9138924</v>
      </c>
      <c r="W644" s="181">
        <v>23578424</v>
      </c>
      <c r="X644" s="183">
        <v>44255</v>
      </c>
      <c r="Y644" s="166" t="s">
        <v>7879</v>
      </c>
      <c r="Z644" s="166" t="s">
        <v>7880</v>
      </c>
      <c r="AA644" s="124" t="s">
        <v>7965</v>
      </c>
    </row>
    <row r="645" spans="1:27" x14ac:dyDescent="0.2">
      <c r="A645" s="124">
        <v>7143</v>
      </c>
      <c r="B645" s="124" t="s">
        <v>8400</v>
      </c>
      <c r="C645" s="185">
        <v>692101006</v>
      </c>
      <c r="D645" s="124" t="str">
        <f>VLOOKUP(A645,BASE.!$A$1:$T$878,4,FALSE)</f>
        <v>Municipalidad</v>
      </c>
      <c r="E645" s="124" t="str">
        <f>VLOOKUP(A645,BASE.!$A$1:$T$878,5,FALSE)</f>
        <v>Constitución Política de la República, art. 107.</v>
      </c>
      <c r="F645" s="124" t="str">
        <f>VLOOKUP(A645,BASE.!$A$1:$T$878,6,FALSE)</f>
        <v>Indefinida.</v>
      </c>
      <c r="G645" s="124" t="str">
        <f>VLOOKUP(A645,BASE.!$A$1:$T$878,7,FALSE)</f>
        <v>Según Ley Orgánica Constitucional Nº 18.695, arts. 1º al 4º.</v>
      </c>
      <c r="H645" s="124" t="str">
        <f>VLOOKUP(A645,BASE.!$A$1:$T$878,8,FALSE)</f>
        <v>no tiene</v>
      </c>
      <c r="I645" s="124">
        <f>VLOOKUP(A645,BASE.!$A$1:$T$878,9,FALSE)</f>
        <v>0</v>
      </c>
      <c r="J645" s="124">
        <f>VLOOKUP(A645,BASE.!$A$1:$T$878,10,FALSE)</f>
        <v>0</v>
      </c>
      <c r="K645" s="124" t="str">
        <f>VLOOKUP(A645,BASE.!$A$1:$T$878,11,FALSE)</f>
        <v xml:space="preserve">Jaime Alberto Bertin Valenzuela   
</v>
      </c>
      <c r="L645" s="124" t="str">
        <f>VLOOKUP(A645,BASE.!$A$1:$T$878,12,FALSE)</f>
        <v>Mackenna Nº 851, comuna de Osorno, Décima Región</v>
      </c>
      <c r="M645" s="124" t="str">
        <f>VLOOKUP(A645,BASE.!$A$1:$T$878,13,FALSE)</f>
        <v>X</v>
      </c>
      <c r="N645" s="124" t="str">
        <f>VLOOKUP(A645,BASE.!$A$1:$T$878,14,FALSE)</f>
        <v>Osorno</v>
      </c>
      <c r="O645" s="124" t="str">
        <f>VLOOKUP(A645,BASE.!$A$1:$T$878,15,FALSE)</f>
        <v xml:space="preserve">Fono: (64) 2264200/ (64) 2264201/ (64) 2264204
</v>
      </c>
      <c r="P645" s="124" t="str">
        <f>VLOOKUP(A645,BASE.!$A$1:$T$878,16,FALSE)</f>
        <v>Correo electrónico: alcaldia@imo.cl
                             rocio.castro@imo.cl</v>
      </c>
      <c r="Q645" s="185">
        <f>VLOOKUP(A645,BASE.!$A$1:$T$878,17,FALSE)</f>
        <v>0</v>
      </c>
      <c r="R645" s="124">
        <f>VLOOKUP(A645,BASE.!$A$1:$T$878,18,FALSE)</f>
        <v>91001</v>
      </c>
      <c r="S645" s="124" t="str">
        <f>VLOOKUP(A645,BASE.!$A$1:$T$878,19,FALSE)</f>
        <v xml:space="preserve">No se acompañan. Aplica Informe Jurídico Nº 09, de  fecha 14 de marzo de 2011 del Departamento Jurídico y Dictamen Nº 070791, de 2009, de la Contraloría General de la República.  
</v>
      </c>
      <c r="T645" s="182">
        <f>VLOOKUP(A645,BASE.!$A$1:$T$878,20,FALSE)</f>
        <v>37970</v>
      </c>
      <c r="U645" s="124">
        <v>7143</v>
      </c>
      <c r="V645" s="181">
        <v>6851245</v>
      </c>
      <c r="W645" s="181">
        <v>7049947</v>
      </c>
      <c r="X645" s="183">
        <v>44255</v>
      </c>
      <c r="Y645" s="166" t="s">
        <v>7879</v>
      </c>
      <c r="Z645" s="166" t="s">
        <v>7880</v>
      </c>
      <c r="AA645" s="124" t="s">
        <v>7881</v>
      </c>
    </row>
    <row r="646" spans="1:27" x14ac:dyDescent="0.2">
      <c r="A646" s="124">
        <v>7145</v>
      </c>
      <c r="B646" s="124" t="s">
        <v>8401</v>
      </c>
      <c r="C646" s="185" t="s">
        <v>7873</v>
      </c>
      <c r="D646" s="124" t="str">
        <f>VLOOKUP(A646,BASE.!$A$1:$T$878,4,FALSE)</f>
        <v>Servicio Público</v>
      </c>
      <c r="E646" s="124" t="str">
        <f>VLOOKUP(A646,BASE.!$A$1:$T$878,5,FALSE)</f>
        <v>Según Decreto Ley Nº 2763 del año 1979, que forma los Servicios de Salud, reglamentado por el Decreto Nº 42, del año 1981.</v>
      </c>
      <c r="F646" s="124" t="str">
        <f>VLOOKUP(A646,BASE.!$A$1:$T$878,6,FALSE)</f>
        <v>Indefinida.</v>
      </c>
      <c r="G646" s="124" t="str">
        <f>VLOOKUP(A646,BASE.!$A$1:$T$878,7,FALSE)</f>
        <v>Administrar prestaciones de salud pública.</v>
      </c>
      <c r="H646" s="124" t="str">
        <f>VLOOKUP(A646,BASE.!$A$1:$T$878,8,FALSE)</f>
        <v>no tiene</v>
      </c>
      <c r="I646" s="124">
        <f>VLOOKUP(A646,BASE.!$A$1:$T$878,9,FALSE)</f>
        <v>0</v>
      </c>
      <c r="J646" s="124">
        <f>VLOOKUP(A646,BASE.!$A$1:$T$878,10,FALSE)</f>
        <v>0</v>
      </c>
      <c r="K646" s="124" t="str">
        <f>VLOOKUP(A646,BASE.!$A$1:$T$878,11,FALSE)</f>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
      <c r="L646" s="124" t="str">
        <f>VLOOKUP(A646,BASE.!$A$1:$T$878,12,FALSE)</f>
        <v xml:space="preserve">Lautaro Navarro Nº1223, comuna y provincia de Punta Arenas.  
</v>
      </c>
      <c r="M646" s="124" t="str">
        <f>VLOOKUP(A646,BASE.!$A$1:$T$878,13,FALSE)</f>
        <v>XII</v>
      </c>
      <c r="N646" s="124" t="str">
        <f>VLOOKUP(A646,BASE.!$A$1:$T$878,14,FALSE)</f>
        <v>Punta Arenas</v>
      </c>
      <c r="O646" s="124" t="str">
        <f>VLOOKUP(A646,BASE.!$A$1:$T$878,15,FALSE)</f>
        <v xml:space="preserve">F:291100-291117
</v>
      </c>
      <c r="P646" s="124">
        <f>VLOOKUP(A646,BASE.!$A$1:$T$878,16,FALSE)</f>
        <v>0</v>
      </c>
      <c r="Q646" s="185">
        <f>VLOOKUP(A646,BASE.!$A$1:$T$878,17,FALSE)</f>
        <v>0</v>
      </c>
      <c r="R646" s="124">
        <f>VLOOKUP(A646,BASE.!$A$1:$T$878,18,FALSE)</f>
        <v>91001</v>
      </c>
      <c r="S646" s="124" t="str">
        <f>VLOOKUP(A646,BASE.!$A$1:$T$878,19,FALSE)</f>
        <v>No se acompañan. Aplica Informe Jurídico Nº 09, de  fecha 14 de marzo de 2011 del Departamento Jurídico y Dictamen Nº 070791, de 2009, de la Contraloría General de la República</v>
      </c>
      <c r="T646" s="182">
        <f>VLOOKUP(A646,BASE.!$A$1:$T$878,20,FALSE)</f>
        <v>38266</v>
      </c>
      <c r="U646" s="124">
        <v>7145</v>
      </c>
      <c r="V646" s="181">
        <v>11255306</v>
      </c>
      <c r="W646" s="181">
        <v>22510612</v>
      </c>
      <c r="X646" s="183">
        <v>44255</v>
      </c>
      <c r="Y646" s="166" t="s">
        <v>7879</v>
      </c>
      <c r="Z646" s="166" t="s">
        <v>7880</v>
      </c>
      <c r="AA646" s="124" t="s">
        <v>7958</v>
      </c>
    </row>
    <row r="647" spans="1:27" x14ac:dyDescent="0.2">
      <c r="A647" s="124">
        <v>7146</v>
      </c>
      <c r="B647" s="124" t="s">
        <v>8402</v>
      </c>
      <c r="C647" s="185">
        <v>652115705</v>
      </c>
      <c r="D647" s="124" t="str">
        <f>VLOOKUP(A647,BASE.!$A$1:$T$878,4,FALSE)</f>
        <v>Organización Comunitaria Funcional.</v>
      </c>
      <c r="E647" s="124" t="str">
        <f>VLOOKUP(A647,BASE.!$A$1:$T$878,5,FALSE)</f>
        <v>Regida por la Ley 19.418, e inscrita bajo el Nº 338 con fecha 29 de abril de 2003, en los Registros de la Secretaría de la I. Municipalidad de San Pedro de la Paz.</v>
      </c>
      <c r="F647" s="124" t="str">
        <f>VLOOKUP(A647,BASE.!$A$1:$T$878,6,FALSE)</f>
        <v xml:space="preserve">Certificado Nº 417 emitido por Renzo Riffo Lillo, Secretario Municipal de la I. Municipalidad de San Pedro de la Paz, de fecha 18 de noviembre de 2019. </v>
      </c>
      <c r="G647" s="124" t="str">
        <f>VLOOKUP(A647,BASE.!$A$1:$T$878,7,FALSE)</f>
        <v xml:space="preserve">a) Brindar atención integral a los niños en riesgo social.
b) Lograr la reinserción del niño en su familia de origen.
c) Favorecer la toma de conciencia de la realidad familiar.
</v>
      </c>
      <c r="H647" s="124" t="str">
        <f>VLOOKUP(A647,BASE.!$A$1:$T$878,8,FALSE)</f>
        <v xml:space="preserve">
Presidente: Giovanni Pastorini Riquelme,
Secretaria: Rossana Tapia Paredes, 
Tesorera: Valentina Paz Sandoval Díaz, 
Suplente: Verónica Pastorini Riquelme, 
Suplente: Sergio Bermedo Pérez, 
Suplente: Gisela Sanhueza Tapia, 
</v>
      </c>
      <c r="I647" s="124" t="str">
        <f>VLOOKUP(A647,BASE.!$A$1:$T$878,9,FALSE)</f>
        <v>Durarán dos años en sus cargos</v>
      </c>
      <c r="J647" s="124" t="str">
        <f>VLOOKUP(A647,BASE.!$A$1:$T$878,10,FALSE)</f>
        <v>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v>
      </c>
      <c r="K647" s="124" t="str">
        <f>VLOOKUP(A647,BASE.!$A$1:$T$878,11,FALSE)</f>
        <v xml:space="preserve">Giovanni Pastorini Riquelme                
</v>
      </c>
      <c r="L647" s="124" t="str">
        <f>VLOOKUP(A647,BASE.!$A$1:$T$878,12,FALSE)</f>
        <v>Enrique Soro 1998, San Pedro de la Paz, Octava Región.</v>
      </c>
      <c r="M647" s="124" t="str">
        <f>VLOOKUP(A647,BASE.!$A$1:$T$878,13,FALSE)</f>
        <v>VIII</v>
      </c>
      <c r="N647" s="124" t="str">
        <f>VLOOKUP(A647,BASE.!$A$1:$T$878,14,FALSE)</f>
        <v>San Pedro de la Paz</v>
      </c>
      <c r="O647" s="124" t="str">
        <f>VLOOKUP(A647,BASE.!$A$1:$T$878,15,FALSE)</f>
        <v>041-2947165</v>
      </c>
      <c r="P647" s="124">
        <f>VLOOKUP(A647,BASE.!$A$1:$T$878,16,FALSE)</f>
        <v>0</v>
      </c>
      <c r="Q647" s="185">
        <f>VLOOKUP(A647,BASE.!$A$1:$T$878,17,FALSE)</f>
        <v>0</v>
      </c>
      <c r="R647" s="124" t="str">
        <f>VLOOKUP(A647,BASE.!$A$1:$T$878,18,FALSE)</f>
        <v>93401: Institución de Asistencia Social</v>
      </c>
      <c r="S647" s="124" t="str">
        <f>VLOOKUP(A647,BASE.!$A$1:$T$878,19,FALSE)</f>
        <v xml:space="preserve">Se acompaña Certificado correspondiente a los antecedentes financieros del año 2019, aprobados por el Subdepartamento de Supervisión Financiera Nacional. </v>
      </c>
      <c r="T647" s="182">
        <f>VLOOKUP(A647,BASE.!$A$1:$T$878,20,FALSE)</f>
        <v>38228</v>
      </c>
      <c r="U647" s="124">
        <v>7146</v>
      </c>
      <c r="V647" s="181">
        <v>25027990</v>
      </c>
      <c r="W647" s="181">
        <v>48788082</v>
      </c>
      <c r="X647" s="183">
        <v>44255</v>
      </c>
      <c r="Y647" s="166" t="s">
        <v>7879</v>
      </c>
      <c r="Z647" s="166" t="s">
        <v>7880</v>
      </c>
      <c r="AA647" s="124" t="s">
        <v>7935</v>
      </c>
    </row>
    <row r="648" spans="1:27" x14ac:dyDescent="0.2">
      <c r="A648" s="124">
        <v>7147</v>
      </c>
      <c r="B648" s="124" t="s">
        <v>8403</v>
      </c>
      <c r="C648" s="185">
        <v>691104001</v>
      </c>
      <c r="D648" s="124" t="str">
        <f>VLOOKUP(A648,BASE.!$A$1:$T$878,4,FALSE)</f>
        <v>Municipalidad</v>
      </c>
      <c r="E648" s="124" t="str">
        <f>VLOOKUP(A648,BASE.!$A$1:$T$878,5,FALSE)</f>
        <v>Constitución Política de la República, art. 107.</v>
      </c>
      <c r="F648" s="124" t="str">
        <f>VLOOKUP(A648,BASE.!$A$1:$T$878,6,FALSE)</f>
        <v>Indefinida.</v>
      </c>
      <c r="G648" s="124" t="str">
        <f>VLOOKUP(A648,BASE.!$A$1:$T$878,7,FALSE)</f>
        <v>Según Ley Orgánica Constitucional Nº 18.695, arts. 1º al 4º.</v>
      </c>
      <c r="H648" s="124" t="str">
        <f>VLOOKUP(A648,BASE.!$A$1:$T$878,8,FALSE)</f>
        <v>no tiene</v>
      </c>
      <c r="I648" s="124">
        <f>VLOOKUP(A648,BASE.!$A$1:$T$878,9,FALSE)</f>
        <v>0</v>
      </c>
      <c r="J648" s="124">
        <f>VLOOKUP(A648,BASE.!$A$1:$T$878,10,FALSE)</f>
        <v>0</v>
      </c>
      <c r="K648" s="124" t="str">
        <f>VLOOKUP(A648,BASE.!$A$1:$T$878,11,FALSE)</f>
        <v xml:space="preserve">Juan Carlos Díaz Avendaño </v>
      </c>
      <c r="L648" s="124" t="str">
        <f>VLOOKUP(A648,BASE.!$A$1:$T$878,12,FALSE)</f>
        <v>1 Norte Nº 797, comuna de Talca, Séptima Región.</v>
      </c>
      <c r="M648" s="124" t="str">
        <f>VLOOKUP(A648,BASE.!$A$1:$T$878,13,FALSE)</f>
        <v>VII</v>
      </c>
      <c r="N648" s="124" t="str">
        <f>VLOOKUP(A648,BASE.!$A$1:$T$878,14,FALSE)</f>
        <v xml:space="preserve"> Talca</v>
      </c>
      <c r="O648" s="124" t="str">
        <f>VLOOKUP(A648,BASE.!$A$1:$T$878,15,FALSE)</f>
        <v>Teléfonos: (71) 2212344 / (71) 2203651</v>
      </c>
      <c r="P648" s="124" t="str">
        <f>VLOOKUP(A648,BASE.!$A$1:$T$878,16,FALSE)</f>
        <v>Correo Electrónico: jdiaz@talca.cl / alcaldia@talca.cl</v>
      </c>
      <c r="Q648" s="185">
        <f>VLOOKUP(A648,BASE.!$A$1:$T$878,17,FALSE)</f>
        <v>0</v>
      </c>
      <c r="R648" s="124">
        <f>VLOOKUP(A648,BASE.!$A$1:$T$878,18,FALSE)</f>
        <v>91001</v>
      </c>
      <c r="S648" s="124" t="str">
        <f>VLOOKUP(A648,BASE.!$A$1:$T$878,19,FALSE)</f>
        <v>No se acompañan. Aplica Informe Jurídico Nº 09, de  fecha 14 de marzo de 2011 del Departamento Jurídico y Dictamen Nº 070791, de 2009, de la Contraloría General de la República</v>
      </c>
      <c r="T648" s="182">
        <f>VLOOKUP(A648,BASE.!$A$1:$T$878,20,FALSE)</f>
        <v>38287</v>
      </c>
      <c r="U648" s="124">
        <v>7147</v>
      </c>
      <c r="V648" s="181">
        <v>9014796</v>
      </c>
      <c r="W648" s="181">
        <v>9276246</v>
      </c>
      <c r="X648" s="183">
        <v>44255</v>
      </c>
      <c r="Y648" s="166" t="s">
        <v>7879</v>
      </c>
      <c r="Z648" s="166" t="s">
        <v>7880</v>
      </c>
      <c r="AA648" s="124" t="s">
        <v>7899</v>
      </c>
    </row>
    <row r="649" spans="1:27" x14ac:dyDescent="0.2">
      <c r="A649" s="124">
        <v>7154</v>
      </c>
      <c r="B649" s="124" t="s">
        <v>8631</v>
      </c>
      <c r="C649" s="185" t="s">
        <v>8630</v>
      </c>
      <c r="D649" s="124" t="str">
        <f>VLOOKUP(A649,BASE.!$A$1:$T$878,4,FALSE)</f>
        <v xml:space="preserve">Corporación de Derecho Privado
</v>
      </c>
      <c r="E649" s="124" t="str">
        <f>VLOOKUP(A649,BASE.!$A$1:$T$878,5,FALSE)</f>
        <v>Otorgado por Decreto Supremo Nº 930, de fecha 27 de febrero de 2004, del Ministerio de Justicia</v>
      </c>
      <c r="F649" s="124" t="str">
        <f>VLOOKUP(A649,BASE.!$A$1:$T$878,6,FALSE)</f>
        <v xml:space="preserve">Certificado de Vigencia de Persona Jurídica sin fines de Lucro, Folio Nº 500231278060, de fecha 05 de junio de 2019 del Servicio de Registro Civil e Identificación.
</v>
      </c>
      <c r="G649" s="124" t="str">
        <f>VLOOKUP(A649,BASE.!$A$1:$T$878,7,FALSE)</f>
        <v>Promoción del desarrollo, especialmente de las personas, familias, grupos y comunidades que viven en condiciones de pobreza y/o marginalidad</v>
      </c>
      <c r="H649" s="124" t="str">
        <f>VLOOKUP(A649,BASE.!$A$1:$T$878,8,FALSE)</f>
        <v xml:space="preserve">Presidenta: María Isabel León González
Vice presidenta: Mylene Isabel D’Alencon Benecke 
Tesorera: Blanca de las Mercedes Benecke Gallegos 
Secretaria Ejecutiva: Carolina González Benecke
</v>
      </c>
      <c r="I649" s="124" t="str">
        <f>VLOOKUP(A649,BASE.!$A$1:$T$878,9,FALSE)</f>
        <v>Durarán tres años en los cargos</v>
      </c>
      <c r="J649" s="124" t="str">
        <f>VLOOKUP(A649,BASE.!$A$1:$T$878,10,FALSE)</f>
        <v>De 30 de abril de 2018 hasta 30 de abril de 2021.</v>
      </c>
      <c r="K649" s="124" t="str">
        <f>VLOOKUP(A649,BASE.!$A$1:$T$878,11,FALSE)</f>
        <v xml:space="preserve">
Secretaria Ejecutiva: Carolina González Benecke
Presidenta: María Isabel León González
</v>
      </c>
      <c r="L649" s="124" t="str">
        <f>VLOOKUP(A649,BASE.!$A$1:$T$878,12,FALSE)</f>
        <v>Av. Carlos Shorr N° 324, Talca.</v>
      </c>
      <c r="M649" s="124" t="str">
        <f>VLOOKUP(A649,BASE.!$A$1:$T$878,13,FALSE)</f>
        <v>VII</v>
      </c>
      <c r="N649" s="124" t="str">
        <f>VLOOKUP(A649,BASE.!$A$1:$T$878,14,FALSE)</f>
        <v>Talca</v>
      </c>
      <c r="O649" s="124" t="str">
        <f>VLOOKUP(A649,BASE.!$A$1:$T$878,15,FALSE)</f>
        <v>712-2146440</v>
      </c>
      <c r="P649" s="124" t="str">
        <f>VLOOKUP(A649,BASE.!$A$1:$T$878,16,FALSE)</f>
        <v>rquillagua@gmail.com</v>
      </c>
      <c r="Q649" s="185">
        <f>VLOOKUP(A649,BASE.!$A$1:$T$878,17,FALSE)</f>
        <v>0</v>
      </c>
      <c r="R649" s="124" t="str">
        <f>VLOOKUP(A649,BASE.!$A$1:$T$878,18,FALSE)</f>
        <v>93401: Institución de Asistencia Social</v>
      </c>
      <c r="S649" s="124" t="str">
        <f>VLOOKUP(A649,BASE.!$A$1:$T$878,19,FALSE)</f>
        <v xml:space="preserve">
Certificado financiero correspondiente al año 2018, Aprobado por el Sub-Departamento de Supervisión Financiera Nacional del SENAME.
</v>
      </c>
      <c r="T649" s="182">
        <f>VLOOKUP(A649,BASE.!$A$1:$T$878,20,FALSE)</f>
        <v>38376</v>
      </c>
      <c r="U649" s="124">
        <v>7154</v>
      </c>
      <c r="V649" s="181">
        <v>0</v>
      </c>
      <c r="W649" s="181">
        <v>0</v>
      </c>
      <c r="X649" s="183">
        <v>44255</v>
      </c>
      <c r="Y649" s="166" t="s">
        <v>7879</v>
      </c>
      <c r="Z649" s="166" t="s">
        <v>7880</v>
      </c>
      <c r="AA649" s="124" t="s">
        <v>7899</v>
      </c>
    </row>
    <row r="650" spans="1:27" x14ac:dyDescent="0.2">
      <c r="A650" s="124">
        <v>7158</v>
      </c>
      <c r="B650" s="124" t="s">
        <v>8404</v>
      </c>
      <c r="C650" s="185">
        <v>652041302</v>
      </c>
      <c r="D650" s="124" t="str">
        <f>VLOOKUP(A650,BASE.!$A$1:$T$878,4,FALSE)</f>
        <v>Fundación de Derecho Privado.</v>
      </c>
      <c r="E650" s="124" t="str">
        <f>VLOOKUP(A650,BASE.!$A$1:$T$878,5,FALSE)</f>
        <v xml:space="preserve">Decreto Supremo Nº 372, de 31 de marzo de 2003, del Ministerio de Justicia. </v>
      </c>
      <c r="F650" s="124" t="str">
        <f>VLOOKUP(A650,BASE.!$A$1:$T$878,6,FALSE)</f>
        <v>Certificado de Vigencia Folio Nº 80431062, de 10 de noviembre de 2020, emitido por el Servicio de Registro Civil e Identificación.</v>
      </c>
      <c r="G650" s="124" t="str">
        <f>VLOOKUP(A650,BASE.!$A$1:$T$878,7,FALSE)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50" s="124" t="str">
        <f>VLOOKUP(A650,BASE.!$A$1:$T$878,8,FALSE)</f>
        <v>no tiene</v>
      </c>
      <c r="I650" s="124" t="str">
        <f>VLOOKUP(A650,BASE.!$A$1:$T$878,9,FALSE)</f>
        <v>No tiene</v>
      </c>
      <c r="J650" s="124" t="str">
        <f>VLOOKUP(A650,BASE.!$A$1:$T$878,10,FALSE)</f>
        <v>no tiene</v>
      </c>
      <c r="K650" s="124" t="str">
        <f>VLOOKUP(A650,BASE.!$A$1:$T$878,11,FALSE)</f>
        <v xml:space="preserve">Germán Enrique Briceño Molina,  
</v>
      </c>
      <c r="L650" s="124" t="str">
        <f>VLOOKUP(A650,BASE.!$A$1:$T$878,12,FALSE)</f>
        <v xml:space="preserve">Angachilla, Km. 5, Parcela Arquenco, S/N,  Valdivia, 
</v>
      </c>
      <c r="M650" s="124" t="str">
        <f>VLOOKUP(A650,BASE.!$A$1:$T$878,13,FALSE)</f>
        <v>XIV</v>
      </c>
      <c r="N650" s="124" t="str">
        <f>VLOOKUP(A650,BASE.!$A$1:$T$878,14,FALSE)</f>
        <v>Valdivia</v>
      </c>
      <c r="O650" s="124" t="str">
        <f>VLOOKUP(A650,BASE.!$A$1:$T$878,15,FALSE)</f>
        <v>Fono: 63-2204154</v>
      </c>
      <c r="P650" s="124" t="str">
        <f>VLOOKUP(A650,BASE.!$A$1:$T$878,16,FALSE)</f>
        <v xml:space="preserve">parras@terra.cl    residencialaspasrras@gmail.com
</v>
      </c>
      <c r="Q650" s="185">
        <f>VLOOKUP(A650,BASE.!$A$1:$T$878,17,FALSE)</f>
        <v>0</v>
      </c>
      <c r="R650" s="124">
        <f>VLOOKUP(A650,BASE.!$A$1:$T$878,18,FALSE)</f>
        <v>93401</v>
      </c>
      <c r="S650" s="124" t="str">
        <f>VLOOKUP(A650,BASE.!$A$1:$T$878,19,FALSE)</f>
        <v xml:space="preserve">Antecedentes Financieros correspondientes al año 2019, aprobados por el Subdepartamento de Supervisión Financiera de la Dirección Nacional.
</v>
      </c>
      <c r="T650" s="182">
        <f>VLOOKUP(A650,BASE.!$A$1:$T$878,20,FALSE)</f>
        <v>38412</v>
      </c>
      <c r="U650" s="124">
        <v>7158</v>
      </c>
      <c r="V650" s="181">
        <v>18424730</v>
      </c>
      <c r="W650" s="181">
        <v>34017758</v>
      </c>
      <c r="X650" s="183">
        <v>44255</v>
      </c>
      <c r="Y650" s="166" t="s">
        <v>7879</v>
      </c>
      <c r="Z650" s="166" t="s">
        <v>7880</v>
      </c>
      <c r="AA650" s="124" t="s">
        <v>7924</v>
      </c>
    </row>
    <row r="651" spans="1:27" x14ac:dyDescent="0.2">
      <c r="A651" s="124">
        <v>7158</v>
      </c>
      <c r="B651" s="124" t="s">
        <v>8404</v>
      </c>
      <c r="C651" s="185">
        <v>652041302</v>
      </c>
      <c r="D651" s="124" t="str">
        <f>VLOOKUP(A651,BASE.!$A$1:$T$878,4,FALSE)</f>
        <v>Fundación de Derecho Privado.</v>
      </c>
      <c r="E651" s="124" t="str">
        <f>VLOOKUP(A651,BASE.!$A$1:$T$878,5,FALSE)</f>
        <v xml:space="preserve">Decreto Supremo Nº 372, de 31 de marzo de 2003, del Ministerio de Justicia. </v>
      </c>
      <c r="F651" s="124" t="str">
        <f>VLOOKUP(A651,BASE.!$A$1:$T$878,6,FALSE)</f>
        <v>Certificado de Vigencia Folio Nº 80431062, de 10 de noviembre de 2020, emitido por el Servicio de Registro Civil e Identificación.</v>
      </c>
      <c r="G651" s="124" t="str">
        <f>VLOOKUP(A651,BASE.!$A$1:$T$878,7,FALSE)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51" s="124" t="str">
        <f>VLOOKUP(A651,BASE.!$A$1:$T$878,8,FALSE)</f>
        <v>no tiene</v>
      </c>
      <c r="I651" s="124" t="str">
        <f>VLOOKUP(A651,BASE.!$A$1:$T$878,9,FALSE)</f>
        <v>No tiene</v>
      </c>
      <c r="J651" s="124" t="str">
        <f>VLOOKUP(A651,BASE.!$A$1:$T$878,10,FALSE)</f>
        <v>no tiene</v>
      </c>
      <c r="K651" s="124" t="str">
        <f>VLOOKUP(A651,BASE.!$A$1:$T$878,11,FALSE)</f>
        <v xml:space="preserve">Germán Enrique Briceño Molina,  
</v>
      </c>
      <c r="L651" s="124" t="str">
        <f>VLOOKUP(A651,BASE.!$A$1:$T$878,12,FALSE)</f>
        <v xml:space="preserve">Angachilla, Km. 5, Parcela Arquenco, S/N,  Valdivia, 
</v>
      </c>
      <c r="M651" s="124" t="str">
        <f>VLOOKUP(A651,BASE.!$A$1:$T$878,13,FALSE)</f>
        <v>XIV</v>
      </c>
      <c r="N651" s="124" t="str">
        <f>VLOOKUP(A651,BASE.!$A$1:$T$878,14,FALSE)</f>
        <v>Valdivia</v>
      </c>
      <c r="O651" s="124" t="str">
        <f>VLOOKUP(A651,BASE.!$A$1:$T$878,15,FALSE)</f>
        <v>Fono: 63-2204154</v>
      </c>
      <c r="P651" s="124" t="str">
        <f>VLOOKUP(A651,BASE.!$A$1:$T$878,16,FALSE)</f>
        <v xml:space="preserve">parras@terra.cl    residencialaspasrras@gmail.com
</v>
      </c>
      <c r="Q651" s="185">
        <f>VLOOKUP(A651,BASE.!$A$1:$T$878,17,FALSE)</f>
        <v>0</v>
      </c>
      <c r="R651" s="124">
        <f>VLOOKUP(A651,BASE.!$A$1:$T$878,18,FALSE)</f>
        <v>93401</v>
      </c>
      <c r="S651" s="124" t="str">
        <f>VLOOKUP(A651,BASE.!$A$1:$T$878,19,FALSE)</f>
        <v xml:space="preserve">Antecedentes Financieros correspondientes al año 2019, aprobados por el Subdepartamento de Supervisión Financiera de la Dirección Nacional.
</v>
      </c>
      <c r="T651" s="182">
        <f>VLOOKUP(A651,BASE.!$A$1:$T$878,20,FALSE)</f>
        <v>38412</v>
      </c>
      <c r="U651" s="124">
        <v>7158</v>
      </c>
      <c r="V651" s="181">
        <v>15100321</v>
      </c>
      <c r="W651" s="181">
        <v>22882522</v>
      </c>
      <c r="X651" s="183">
        <v>44255</v>
      </c>
      <c r="Y651" s="166" t="s">
        <v>7879</v>
      </c>
      <c r="Z651" s="166" t="s">
        <v>7880</v>
      </c>
      <c r="AA651" s="124" t="s">
        <v>7938</v>
      </c>
    </row>
    <row r="652" spans="1:27" x14ac:dyDescent="0.2">
      <c r="A652" s="124">
        <v>7159</v>
      </c>
      <c r="B652" s="124" t="s">
        <v>8405</v>
      </c>
      <c r="C652" s="185">
        <v>653932502</v>
      </c>
      <c r="D652" s="124" t="str">
        <f>VLOOKUP(A652,BASE.!$A$1:$T$878,4,FALSE)</f>
        <v>Corporación de Derecho Privado.</v>
      </c>
      <c r="E652" s="124" t="str">
        <f>VLOOKUP(A652,BASE.!$A$1:$T$878,5,FALSE)</f>
        <v xml:space="preserve">Otorgada por Decreto Exento Nº 31, de fecha 12 de enero de 2004,  por el Ministerio de Justicia.  </v>
      </c>
      <c r="F652" s="124" t="str">
        <f>VLOOKUP(A652,BASE.!$A$1:$T$878,6,FALSE)</f>
        <v>Certificado de vigencia Nº 728/2019, de fecha 03 de mayo de 2019 del Secretario Municipal de la Ilustre Municipalidad de Antofagasta.</v>
      </c>
      <c r="G652" s="124" t="str">
        <f>VLOOKUP(A652,BASE.!$A$1:$T$878,7,FALSE)</f>
        <v>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v>
      </c>
      <c r="H652" s="124" t="str">
        <f>VLOOKUP(A652,BASE.!$A$1:$T$878,8,FALSE)</f>
        <v xml:space="preserve">Presidenta: Patricia González Bravo 
Vicepresidente: Raúl Rodríguez Cortés
Secretaria: Edith Reyes Villazón
Tesorero: Herman Mundaca Alfaro
</v>
      </c>
      <c r="I652" s="124" t="str">
        <f>VLOOKUP(A652,BASE.!$A$1:$T$878,9,FALSE)</f>
        <v>Durarán dos años en sus cargos</v>
      </c>
      <c r="J652" s="124" t="str">
        <f>VLOOKUP(A652,BASE.!$A$1:$T$878,10,FALSE)</f>
        <v>16 de abril de 2021</v>
      </c>
      <c r="K652" s="124" t="str">
        <f>VLOOKUP(A652,BASE.!$A$1:$T$878,11,FALSE)</f>
        <v xml:space="preserve">Presidenta: Patricia González Bravo 
Vicepresidente: Raúl Rodríguez Cortés
Secretaria: Edith Reyes Villazón
Tesorero: Herman Mundaca Alfaro
</v>
      </c>
      <c r="L652" s="124" t="str">
        <f>VLOOKUP(A652,BASE.!$A$1:$T$878,12,FALSE)</f>
        <v>Washington N° 2675, Depto.  702, Antofagasta</v>
      </c>
      <c r="M652" s="124" t="str">
        <f>VLOOKUP(A652,BASE.!$A$1:$T$878,13,FALSE)</f>
        <v>II</v>
      </c>
      <c r="N652" s="124" t="str">
        <f>VLOOKUP(A652,BASE.!$A$1:$T$878,14,FALSE)</f>
        <v>Antofagasta</v>
      </c>
      <c r="O652" s="124">
        <f>VLOOKUP(A652,BASE.!$A$1:$T$878,15,FALSE)</f>
        <v>0</v>
      </c>
      <c r="P652" s="124">
        <f>VLOOKUP(A652,BASE.!$A$1:$T$878,16,FALSE)</f>
        <v>0</v>
      </c>
      <c r="Q652" s="185">
        <f>VLOOKUP(A652,BASE.!$A$1:$T$878,17,FALSE)</f>
        <v>0</v>
      </c>
      <c r="R652" s="124" t="str">
        <f>VLOOKUP(A652,BASE.!$A$1:$T$878,18,FALSE)</f>
        <v>93401: Institución de Asistencia Social</v>
      </c>
      <c r="S652" s="124" t="str">
        <f>VLOOKUP(A652,BASE.!$A$1:$T$878,19,FALSE)</f>
        <v xml:space="preserve">Se acompaña Certificado de antecedentes financieros correspondientes al año 2016, aprobados por el Subdepartamento de Supervisión Financiera. </v>
      </c>
      <c r="T652" s="182">
        <f>VLOOKUP(A652,BASE.!$A$1:$T$878,20,FALSE)</f>
        <v>38414</v>
      </c>
      <c r="U652" s="124">
        <v>7159</v>
      </c>
      <c r="V652" s="181">
        <v>5335849</v>
      </c>
      <c r="W652" s="181">
        <v>42958710</v>
      </c>
      <c r="X652" s="183">
        <v>44255</v>
      </c>
      <c r="Y652" s="166" t="s">
        <v>7879</v>
      </c>
      <c r="Z652" s="166" t="s">
        <v>7880</v>
      </c>
      <c r="AA652" s="124" t="s">
        <v>7882</v>
      </c>
    </row>
    <row r="653" spans="1:27" x14ac:dyDescent="0.2">
      <c r="A653" s="124">
        <v>7160</v>
      </c>
      <c r="B653" s="124" t="s">
        <v>8406</v>
      </c>
      <c r="C653" s="185">
        <v>712091002</v>
      </c>
      <c r="D653" s="124" t="str">
        <f>VLOOKUP(A653,BASE.!$A$1:$T$878,4,FALSE)</f>
        <v>Corporación de Derecho Privado.</v>
      </c>
      <c r="E653" s="124" t="str">
        <f>VLOOKUP(A653,BASE.!$A$1:$T$878,5,FALSE)</f>
        <v>Otorgada por Decreto Supremo Nº 1042, de fecha 30 de noviembre de 1984, del Ministerio de Justicia, publicado en el Diario Oficial el día  29 de diciembre de 1984.</v>
      </c>
      <c r="F653" s="124" t="str">
        <f>VLOOKUP(A653,BASE.!$A$1:$T$878,6,FALSE)</f>
        <v xml:space="preserve">Certificado de vigencia, folio Nº50330996275, de 21 de julio de 2020, del Servicio de Registro Civil e Identificación. </v>
      </c>
      <c r="G653" s="124" t="str">
        <f>VLOOKUP(A653,BASE.!$A$1:$T$878,7,FALSE)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3" s="124" t="str">
        <f>VLOOKUP(A653,BASE.!$A$1:$T$878,8,FALSE)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3" s="124" t="str">
        <f>VLOOKUP(A653,BASE.!$A$1:$T$878,9,FALSE)</f>
        <v>Durarán 02 años en sus cargos. En caso de que no se nombre Asamblea, permanece la que esta nombrada.</v>
      </c>
      <c r="J653" s="124" t="str">
        <f>VLOOKUP(A653,BASE.!$A$1:$T$878,10,FALSE)</f>
        <v>30 de mayo de 2018</v>
      </c>
      <c r="K653" s="124" t="str">
        <f>VLOOKUP(A653,BASE.!$A$1:$T$878,11,FALSE)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3" s="124" t="str">
        <f>VLOOKUP(A653,BASE.!$A$1:$T$878,12,FALSE)</f>
        <v>Colombia Nº 7742, comuna de La Florida, Región Metropolitana.</v>
      </c>
      <c r="M653" s="124" t="str">
        <f>VLOOKUP(A653,BASE.!$A$1:$T$878,13,FALSE)</f>
        <v>XIII</v>
      </c>
      <c r="N653" s="124" t="str">
        <f>VLOOKUP(A653,BASE.!$A$1:$T$878,14,FALSE)</f>
        <v>La Florida</v>
      </c>
      <c r="O653" s="124" t="str">
        <f>VLOOKUP(A653,BASE.!$A$1:$T$878,15,FALSE)</f>
        <v xml:space="preserve">02) 23280100, </v>
      </c>
      <c r="P653" s="124" t="str">
        <f>VLOOKUP(A653,BASE.!$A$1:$T$878,16,FALSE)</f>
        <v xml:space="preserve">mariaayuda@mariaayuda.cl
www.mariaayuda.cl
</v>
      </c>
      <c r="Q653" s="185">
        <f>VLOOKUP(A653,BASE.!$A$1:$T$878,17,FALSE)</f>
        <v>0</v>
      </c>
      <c r="R653" s="124" t="str">
        <f>VLOOKUP(A653,BASE.!$A$1:$T$878,18,FALSE)</f>
        <v>93401: Institución de Asistencia Social</v>
      </c>
      <c r="S653" s="124" t="str">
        <f>VLOOKUP(A653,BASE.!$A$1:$T$878,19,FALSE)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3" s="182">
        <f>VLOOKUP(A653,BASE.!$A$1:$T$878,20,FALSE)</f>
        <v>38344</v>
      </c>
      <c r="U653" s="124">
        <v>7160</v>
      </c>
      <c r="V653" s="181">
        <v>27093538</v>
      </c>
      <c r="W653" s="181">
        <v>35322421</v>
      </c>
      <c r="X653" s="183">
        <v>44255</v>
      </c>
      <c r="Y653" s="166" t="s">
        <v>7879</v>
      </c>
      <c r="Z653" s="166" t="s">
        <v>7880</v>
      </c>
      <c r="AA653" s="124" t="s">
        <v>7882</v>
      </c>
    </row>
    <row r="654" spans="1:27" x14ac:dyDescent="0.2">
      <c r="A654" s="124">
        <v>7160</v>
      </c>
      <c r="B654" s="124" t="s">
        <v>8406</v>
      </c>
      <c r="C654" s="185">
        <v>712091002</v>
      </c>
      <c r="D654" s="124" t="str">
        <f>VLOOKUP(A654,BASE.!$A$1:$T$878,4,FALSE)</f>
        <v>Corporación de Derecho Privado.</v>
      </c>
      <c r="E654" s="124" t="str">
        <f>VLOOKUP(A654,BASE.!$A$1:$T$878,5,FALSE)</f>
        <v>Otorgada por Decreto Supremo Nº 1042, de fecha 30 de noviembre de 1984, del Ministerio de Justicia, publicado en el Diario Oficial el día  29 de diciembre de 1984.</v>
      </c>
      <c r="F654" s="124" t="str">
        <f>VLOOKUP(A654,BASE.!$A$1:$T$878,6,FALSE)</f>
        <v xml:space="preserve">Certificado de vigencia, folio Nº50330996275, de 21 de julio de 2020, del Servicio de Registro Civil e Identificación. </v>
      </c>
      <c r="G654" s="124" t="str">
        <f>VLOOKUP(A654,BASE.!$A$1:$T$878,7,FALSE)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4" s="124" t="str">
        <f>VLOOKUP(A654,BASE.!$A$1:$T$878,8,FALSE)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4" s="124" t="str">
        <f>VLOOKUP(A654,BASE.!$A$1:$T$878,9,FALSE)</f>
        <v>Durarán 02 años en sus cargos. En caso de que no se nombre Asamblea, permanece la que esta nombrada.</v>
      </c>
      <c r="J654" s="124" t="str">
        <f>VLOOKUP(A654,BASE.!$A$1:$T$878,10,FALSE)</f>
        <v>30 de mayo de 2018</v>
      </c>
      <c r="K654" s="124" t="str">
        <f>VLOOKUP(A654,BASE.!$A$1:$T$878,11,FALSE)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4" s="124" t="str">
        <f>VLOOKUP(A654,BASE.!$A$1:$T$878,12,FALSE)</f>
        <v>Colombia Nº 7742, comuna de La Florida, Región Metropolitana.</v>
      </c>
      <c r="M654" s="124" t="str">
        <f>VLOOKUP(A654,BASE.!$A$1:$T$878,13,FALSE)</f>
        <v>XIII</v>
      </c>
      <c r="N654" s="124" t="str">
        <f>VLOOKUP(A654,BASE.!$A$1:$T$878,14,FALSE)</f>
        <v>La Florida</v>
      </c>
      <c r="O654" s="124" t="str">
        <f>VLOOKUP(A654,BASE.!$A$1:$T$878,15,FALSE)</f>
        <v xml:space="preserve">02) 23280100, </v>
      </c>
      <c r="P654" s="124" t="str">
        <f>VLOOKUP(A654,BASE.!$A$1:$T$878,16,FALSE)</f>
        <v xml:space="preserve">mariaayuda@mariaayuda.cl
www.mariaayuda.cl
</v>
      </c>
      <c r="Q654" s="185">
        <f>VLOOKUP(A654,BASE.!$A$1:$T$878,17,FALSE)</f>
        <v>0</v>
      </c>
      <c r="R654" s="124" t="str">
        <f>VLOOKUP(A654,BASE.!$A$1:$T$878,18,FALSE)</f>
        <v>93401: Institución de Asistencia Social</v>
      </c>
      <c r="S654" s="124" t="str">
        <f>VLOOKUP(A654,BASE.!$A$1:$T$878,19,FALSE)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4" s="182">
        <f>VLOOKUP(A654,BASE.!$A$1:$T$878,20,FALSE)</f>
        <v>38344</v>
      </c>
      <c r="U654" s="124">
        <v>7160</v>
      </c>
      <c r="V654" s="181">
        <v>5810956</v>
      </c>
      <c r="W654" s="181">
        <v>26505069</v>
      </c>
      <c r="X654" s="183">
        <v>44255</v>
      </c>
      <c r="Y654" s="166" t="s">
        <v>7879</v>
      </c>
      <c r="Z654" s="166" t="s">
        <v>7880</v>
      </c>
      <c r="AA654" s="124" t="s">
        <v>8057</v>
      </c>
    </row>
    <row r="655" spans="1:27" x14ac:dyDescent="0.2">
      <c r="A655" s="124">
        <v>7160</v>
      </c>
      <c r="B655" s="124" t="s">
        <v>8406</v>
      </c>
      <c r="C655" s="185">
        <v>712091002</v>
      </c>
      <c r="D655" s="124" t="str">
        <f>VLOOKUP(A655,BASE.!$A$1:$T$878,4,FALSE)</f>
        <v>Corporación de Derecho Privado.</v>
      </c>
      <c r="E655" s="124" t="str">
        <f>VLOOKUP(A655,BASE.!$A$1:$T$878,5,FALSE)</f>
        <v>Otorgada por Decreto Supremo Nº 1042, de fecha 30 de noviembre de 1984, del Ministerio de Justicia, publicado en el Diario Oficial el día  29 de diciembre de 1984.</v>
      </c>
      <c r="F655" s="124" t="str">
        <f>VLOOKUP(A655,BASE.!$A$1:$T$878,6,FALSE)</f>
        <v xml:space="preserve">Certificado de vigencia, folio Nº50330996275, de 21 de julio de 2020, del Servicio de Registro Civil e Identificación. </v>
      </c>
      <c r="G655" s="124" t="str">
        <f>VLOOKUP(A655,BASE.!$A$1:$T$878,7,FALSE)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5" s="124" t="str">
        <f>VLOOKUP(A655,BASE.!$A$1:$T$878,8,FALSE)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5" s="124" t="str">
        <f>VLOOKUP(A655,BASE.!$A$1:$T$878,9,FALSE)</f>
        <v>Durarán 02 años en sus cargos. En caso de que no se nombre Asamblea, permanece la que esta nombrada.</v>
      </c>
      <c r="J655" s="124" t="str">
        <f>VLOOKUP(A655,BASE.!$A$1:$T$878,10,FALSE)</f>
        <v>30 de mayo de 2018</v>
      </c>
      <c r="K655" s="124" t="str">
        <f>VLOOKUP(A655,BASE.!$A$1:$T$878,11,FALSE)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5" s="124" t="str">
        <f>VLOOKUP(A655,BASE.!$A$1:$T$878,12,FALSE)</f>
        <v>Colombia Nº 7742, comuna de La Florida, Región Metropolitana.</v>
      </c>
      <c r="M655" s="124" t="str">
        <f>VLOOKUP(A655,BASE.!$A$1:$T$878,13,FALSE)</f>
        <v>XIII</v>
      </c>
      <c r="N655" s="124" t="str">
        <f>VLOOKUP(A655,BASE.!$A$1:$T$878,14,FALSE)</f>
        <v>La Florida</v>
      </c>
      <c r="O655" s="124" t="str">
        <f>VLOOKUP(A655,BASE.!$A$1:$T$878,15,FALSE)</f>
        <v xml:space="preserve">02) 23280100, </v>
      </c>
      <c r="P655" s="124" t="str">
        <f>VLOOKUP(A655,BASE.!$A$1:$T$878,16,FALSE)</f>
        <v xml:space="preserve">mariaayuda@mariaayuda.cl
www.mariaayuda.cl
</v>
      </c>
      <c r="Q655" s="185">
        <f>VLOOKUP(A655,BASE.!$A$1:$T$878,17,FALSE)</f>
        <v>0</v>
      </c>
      <c r="R655" s="124" t="str">
        <f>VLOOKUP(A655,BASE.!$A$1:$T$878,18,FALSE)</f>
        <v>93401: Institución de Asistencia Social</v>
      </c>
      <c r="S655" s="124" t="str">
        <f>VLOOKUP(A655,BASE.!$A$1:$T$878,19,FALSE)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5" s="182">
        <f>VLOOKUP(A655,BASE.!$A$1:$T$878,20,FALSE)</f>
        <v>38344</v>
      </c>
      <c r="U655" s="124">
        <v>7160</v>
      </c>
      <c r="V655" s="181">
        <v>3107234</v>
      </c>
      <c r="W655" s="181">
        <v>25477735</v>
      </c>
      <c r="X655" s="183">
        <v>44255</v>
      </c>
      <c r="Y655" s="166" t="s">
        <v>7879</v>
      </c>
      <c r="Z655" s="166" t="s">
        <v>7880</v>
      </c>
      <c r="AA655" s="124" t="s">
        <v>162</v>
      </c>
    </row>
    <row r="656" spans="1:27" x14ac:dyDescent="0.2">
      <c r="A656" s="124">
        <v>7160</v>
      </c>
      <c r="B656" s="124" t="s">
        <v>8406</v>
      </c>
      <c r="C656" s="185">
        <v>712091002</v>
      </c>
      <c r="D656" s="124" t="str">
        <f>VLOOKUP(A656,BASE.!$A$1:$T$878,4,FALSE)</f>
        <v>Corporación de Derecho Privado.</v>
      </c>
      <c r="E656" s="124" t="str">
        <f>VLOOKUP(A656,BASE.!$A$1:$T$878,5,FALSE)</f>
        <v>Otorgada por Decreto Supremo Nº 1042, de fecha 30 de noviembre de 1984, del Ministerio de Justicia, publicado en el Diario Oficial el día  29 de diciembre de 1984.</v>
      </c>
      <c r="F656" s="124" t="str">
        <f>VLOOKUP(A656,BASE.!$A$1:$T$878,6,FALSE)</f>
        <v xml:space="preserve">Certificado de vigencia, folio Nº50330996275, de 21 de julio de 2020, del Servicio de Registro Civil e Identificación. </v>
      </c>
      <c r="G656" s="124" t="str">
        <f>VLOOKUP(A656,BASE.!$A$1:$T$878,7,FALSE)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6" s="124" t="str">
        <f>VLOOKUP(A656,BASE.!$A$1:$T$878,8,FALSE)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6" s="124" t="str">
        <f>VLOOKUP(A656,BASE.!$A$1:$T$878,9,FALSE)</f>
        <v>Durarán 02 años en sus cargos. En caso de que no se nombre Asamblea, permanece la que esta nombrada.</v>
      </c>
      <c r="J656" s="124" t="str">
        <f>VLOOKUP(A656,BASE.!$A$1:$T$878,10,FALSE)</f>
        <v>30 de mayo de 2018</v>
      </c>
      <c r="K656" s="124" t="str">
        <f>VLOOKUP(A656,BASE.!$A$1:$T$878,11,FALSE)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6" s="124" t="str">
        <f>VLOOKUP(A656,BASE.!$A$1:$T$878,12,FALSE)</f>
        <v>Colombia Nº 7742, comuna de La Florida, Región Metropolitana.</v>
      </c>
      <c r="M656" s="124" t="str">
        <f>VLOOKUP(A656,BASE.!$A$1:$T$878,13,FALSE)</f>
        <v>XIII</v>
      </c>
      <c r="N656" s="124" t="str">
        <f>VLOOKUP(A656,BASE.!$A$1:$T$878,14,FALSE)</f>
        <v>La Florida</v>
      </c>
      <c r="O656" s="124" t="str">
        <f>VLOOKUP(A656,BASE.!$A$1:$T$878,15,FALSE)</f>
        <v xml:space="preserve">02) 23280100, </v>
      </c>
      <c r="P656" s="124" t="str">
        <f>VLOOKUP(A656,BASE.!$A$1:$T$878,16,FALSE)</f>
        <v xml:space="preserve">mariaayuda@mariaayuda.cl
www.mariaayuda.cl
</v>
      </c>
      <c r="Q656" s="185">
        <f>VLOOKUP(A656,BASE.!$A$1:$T$878,17,FALSE)</f>
        <v>0</v>
      </c>
      <c r="R656" s="124" t="str">
        <f>VLOOKUP(A656,BASE.!$A$1:$T$878,18,FALSE)</f>
        <v>93401: Institución de Asistencia Social</v>
      </c>
      <c r="S656" s="124" t="str">
        <f>VLOOKUP(A656,BASE.!$A$1:$T$878,19,FALSE)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6" s="182">
        <f>VLOOKUP(A656,BASE.!$A$1:$T$878,20,FALSE)</f>
        <v>38344</v>
      </c>
      <c r="U656" s="124">
        <v>7160</v>
      </c>
      <c r="V656" s="181">
        <v>45634498</v>
      </c>
      <c r="W656" s="181">
        <v>53830090</v>
      </c>
      <c r="X656" s="183">
        <v>44255</v>
      </c>
      <c r="Y656" s="166" t="s">
        <v>7879</v>
      </c>
      <c r="Z656" s="166" t="s">
        <v>7880</v>
      </c>
      <c r="AA656" s="124" t="s">
        <v>187</v>
      </c>
    </row>
    <row r="657" spans="1:27" x14ac:dyDescent="0.2">
      <c r="A657" s="124">
        <v>7160</v>
      </c>
      <c r="B657" s="124" t="s">
        <v>8406</v>
      </c>
      <c r="C657" s="185">
        <v>712091002</v>
      </c>
      <c r="D657" s="124" t="str">
        <f>VLOOKUP(A657,BASE.!$A$1:$T$878,4,FALSE)</f>
        <v>Corporación de Derecho Privado.</v>
      </c>
      <c r="E657" s="124" t="str">
        <f>VLOOKUP(A657,BASE.!$A$1:$T$878,5,FALSE)</f>
        <v>Otorgada por Decreto Supremo Nº 1042, de fecha 30 de noviembre de 1984, del Ministerio de Justicia, publicado en el Diario Oficial el día  29 de diciembre de 1984.</v>
      </c>
      <c r="F657" s="124" t="str">
        <f>VLOOKUP(A657,BASE.!$A$1:$T$878,6,FALSE)</f>
        <v xml:space="preserve">Certificado de vigencia, folio Nº50330996275, de 21 de julio de 2020, del Servicio de Registro Civil e Identificación. </v>
      </c>
      <c r="G657" s="124" t="str">
        <f>VLOOKUP(A657,BASE.!$A$1:$T$878,7,FALSE)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7" s="124" t="str">
        <f>VLOOKUP(A657,BASE.!$A$1:$T$878,8,FALSE)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7" s="124" t="str">
        <f>VLOOKUP(A657,BASE.!$A$1:$T$878,9,FALSE)</f>
        <v>Durarán 02 años en sus cargos. En caso de que no se nombre Asamblea, permanece la que esta nombrada.</v>
      </c>
      <c r="J657" s="124" t="str">
        <f>VLOOKUP(A657,BASE.!$A$1:$T$878,10,FALSE)</f>
        <v>30 de mayo de 2018</v>
      </c>
      <c r="K657" s="124" t="str">
        <f>VLOOKUP(A657,BASE.!$A$1:$T$878,11,FALSE)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7" s="124" t="str">
        <f>VLOOKUP(A657,BASE.!$A$1:$T$878,12,FALSE)</f>
        <v>Colombia Nº 7742, comuna de La Florida, Región Metropolitana.</v>
      </c>
      <c r="M657" s="124" t="str">
        <f>VLOOKUP(A657,BASE.!$A$1:$T$878,13,FALSE)</f>
        <v>XIII</v>
      </c>
      <c r="N657" s="124" t="str">
        <f>VLOOKUP(A657,BASE.!$A$1:$T$878,14,FALSE)</f>
        <v>La Florida</v>
      </c>
      <c r="O657" s="124" t="str">
        <f>VLOOKUP(A657,BASE.!$A$1:$T$878,15,FALSE)</f>
        <v xml:space="preserve">02) 23280100, </v>
      </c>
      <c r="P657" s="124" t="str">
        <f>VLOOKUP(A657,BASE.!$A$1:$T$878,16,FALSE)</f>
        <v xml:space="preserve">mariaayuda@mariaayuda.cl
www.mariaayuda.cl
</v>
      </c>
      <c r="Q657" s="185">
        <f>VLOOKUP(A657,BASE.!$A$1:$T$878,17,FALSE)</f>
        <v>0</v>
      </c>
      <c r="R657" s="124" t="str">
        <f>VLOOKUP(A657,BASE.!$A$1:$T$878,18,FALSE)</f>
        <v>93401: Institución de Asistencia Social</v>
      </c>
      <c r="S657" s="124" t="str">
        <f>VLOOKUP(A657,BASE.!$A$1:$T$878,19,FALSE)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7" s="182">
        <f>VLOOKUP(A657,BASE.!$A$1:$T$878,20,FALSE)</f>
        <v>38344</v>
      </c>
      <c r="U657" s="124">
        <v>7160</v>
      </c>
      <c r="V657" s="181">
        <v>22151001</v>
      </c>
      <c r="W657" s="181">
        <v>22151001</v>
      </c>
      <c r="X657" s="183">
        <v>44255</v>
      </c>
      <c r="Y657" s="166" t="s">
        <v>7879</v>
      </c>
      <c r="Z657" s="166" t="s">
        <v>7880</v>
      </c>
      <c r="AA657" s="124" t="s">
        <v>7960</v>
      </c>
    </row>
    <row r="658" spans="1:27" x14ac:dyDescent="0.2">
      <c r="A658" s="124">
        <v>7160</v>
      </c>
      <c r="B658" s="124" t="s">
        <v>8406</v>
      </c>
      <c r="C658" s="185">
        <v>712091002</v>
      </c>
      <c r="D658" s="124" t="str">
        <f>VLOOKUP(A658,BASE.!$A$1:$T$878,4,FALSE)</f>
        <v>Corporación de Derecho Privado.</v>
      </c>
      <c r="E658" s="124" t="str">
        <f>VLOOKUP(A658,BASE.!$A$1:$T$878,5,FALSE)</f>
        <v>Otorgada por Decreto Supremo Nº 1042, de fecha 30 de noviembre de 1984, del Ministerio de Justicia, publicado en el Diario Oficial el día  29 de diciembre de 1984.</v>
      </c>
      <c r="F658" s="124" t="str">
        <f>VLOOKUP(A658,BASE.!$A$1:$T$878,6,FALSE)</f>
        <v xml:space="preserve">Certificado de vigencia, folio Nº50330996275, de 21 de julio de 2020, del Servicio de Registro Civil e Identificación. </v>
      </c>
      <c r="G658" s="124" t="str">
        <f>VLOOKUP(A658,BASE.!$A$1:$T$878,7,FALSE)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8" s="124" t="str">
        <f>VLOOKUP(A658,BASE.!$A$1:$T$878,8,FALSE)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8" s="124" t="str">
        <f>VLOOKUP(A658,BASE.!$A$1:$T$878,9,FALSE)</f>
        <v>Durarán 02 años en sus cargos. En caso de que no se nombre Asamblea, permanece la que esta nombrada.</v>
      </c>
      <c r="J658" s="124" t="str">
        <f>VLOOKUP(A658,BASE.!$A$1:$T$878,10,FALSE)</f>
        <v>30 de mayo de 2018</v>
      </c>
      <c r="K658" s="124" t="str">
        <f>VLOOKUP(A658,BASE.!$A$1:$T$878,11,FALSE)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8" s="124" t="str">
        <f>VLOOKUP(A658,BASE.!$A$1:$T$878,12,FALSE)</f>
        <v>Colombia Nº 7742, comuna de La Florida, Región Metropolitana.</v>
      </c>
      <c r="M658" s="124" t="str">
        <f>VLOOKUP(A658,BASE.!$A$1:$T$878,13,FALSE)</f>
        <v>XIII</v>
      </c>
      <c r="N658" s="124" t="str">
        <f>VLOOKUP(A658,BASE.!$A$1:$T$878,14,FALSE)</f>
        <v>La Florida</v>
      </c>
      <c r="O658" s="124" t="str">
        <f>VLOOKUP(A658,BASE.!$A$1:$T$878,15,FALSE)</f>
        <v xml:space="preserve">02) 23280100, </v>
      </c>
      <c r="P658" s="124" t="str">
        <f>VLOOKUP(A658,BASE.!$A$1:$T$878,16,FALSE)</f>
        <v xml:space="preserve">mariaayuda@mariaayuda.cl
www.mariaayuda.cl
</v>
      </c>
      <c r="Q658" s="185">
        <f>VLOOKUP(A658,BASE.!$A$1:$T$878,17,FALSE)</f>
        <v>0</v>
      </c>
      <c r="R658" s="124" t="str">
        <f>VLOOKUP(A658,BASE.!$A$1:$T$878,18,FALSE)</f>
        <v>93401: Institución de Asistencia Social</v>
      </c>
      <c r="S658" s="124" t="str">
        <f>VLOOKUP(A658,BASE.!$A$1:$T$878,19,FALSE)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8" s="182">
        <f>VLOOKUP(A658,BASE.!$A$1:$T$878,20,FALSE)</f>
        <v>38344</v>
      </c>
      <c r="U658" s="124">
        <v>7160</v>
      </c>
      <c r="V658" s="181">
        <v>0</v>
      </c>
      <c r="W658" s="181">
        <v>3897986</v>
      </c>
      <c r="X658" s="183">
        <v>44255</v>
      </c>
      <c r="Y658" s="166" t="s">
        <v>7879</v>
      </c>
      <c r="Z658" s="166" t="s">
        <v>7880</v>
      </c>
      <c r="AA658" s="124" t="s">
        <v>7893</v>
      </c>
    </row>
    <row r="659" spans="1:27" x14ac:dyDescent="0.2">
      <c r="A659" s="124">
        <v>7160</v>
      </c>
      <c r="B659" s="124" t="s">
        <v>8406</v>
      </c>
      <c r="C659" s="185">
        <v>712091002</v>
      </c>
      <c r="D659" s="124" t="str">
        <f>VLOOKUP(A659,BASE.!$A$1:$T$878,4,FALSE)</f>
        <v>Corporación de Derecho Privado.</v>
      </c>
      <c r="E659" s="124" t="str">
        <f>VLOOKUP(A659,BASE.!$A$1:$T$878,5,FALSE)</f>
        <v>Otorgada por Decreto Supremo Nº 1042, de fecha 30 de noviembre de 1984, del Ministerio de Justicia, publicado en el Diario Oficial el día  29 de diciembre de 1984.</v>
      </c>
      <c r="F659" s="124" t="str">
        <f>VLOOKUP(A659,BASE.!$A$1:$T$878,6,FALSE)</f>
        <v xml:space="preserve">Certificado de vigencia, folio Nº50330996275, de 21 de julio de 2020, del Servicio de Registro Civil e Identificación. </v>
      </c>
      <c r="G659" s="124" t="str">
        <f>VLOOKUP(A659,BASE.!$A$1:$T$878,7,FALSE)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9" s="124" t="str">
        <f>VLOOKUP(A659,BASE.!$A$1:$T$878,8,FALSE)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59" s="124" t="str">
        <f>VLOOKUP(A659,BASE.!$A$1:$T$878,9,FALSE)</f>
        <v>Durarán 02 años en sus cargos. En caso de que no se nombre Asamblea, permanece la que esta nombrada.</v>
      </c>
      <c r="J659" s="124" t="str">
        <f>VLOOKUP(A659,BASE.!$A$1:$T$878,10,FALSE)</f>
        <v>30 de mayo de 2018</v>
      </c>
      <c r="K659" s="124" t="str">
        <f>VLOOKUP(A659,BASE.!$A$1:$T$878,11,FALSE)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9" s="124" t="str">
        <f>VLOOKUP(A659,BASE.!$A$1:$T$878,12,FALSE)</f>
        <v>Colombia Nº 7742, comuna de La Florida, Región Metropolitana.</v>
      </c>
      <c r="M659" s="124" t="str">
        <f>VLOOKUP(A659,BASE.!$A$1:$T$878,13,FALSE)</f>
        <v>XIII</v>
      </c>
      <c r="N659" s="124" t="str">
        <f>VLOOKUP(A659,BASE.!$A$1:$T$878,14,FALSE)</f>
        <v>La Florida</v>
      </c>
      <c r="O659" s="124" t="str">
        <f>VLOOKUP(A659,BASE.!$A$1:$T$878,15,FALSE)</f>
        <v xml:space="preserve">02) 23280100, </v>
      </c>
      <c r="P659" s="124" t="str">
        <f>VLOOKUP(A659,BASE.!$A$1:$T$878,16,FALSE)</f>
        <v xml:space="preserve">mariaayuda@mariaayuda.cl
www.mariaayuda.cl
</v>
      </c>
      <c r="Q659" s="185">
        <f>VLOOKUP(A659,BASE.!$A$1:$T$878,17,FALSE)</f>
        <v>0</v>
      </c>
      <c r="R659" s="124" t="str">
        <f>VLOOKUP(A659,BASE.!$A$1:$T$878,18,FALSE)</f>
        <v>93401: Institución de Asistencia Social</v>
      </c>
      <c r="S659" s="124" t="str">
        <f>VLOOKUP(A659,BASE.!$A$1:$T$878,19,FALSE)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59" s="182">
        <f>VLOOKUP(A659,BASE.!$A$1:$T$878,20,FALSE)</f>
        <v>38344</v>
      </c>
      <c r="U659" s="124">
        <v>7160</v>
      </c>
      <c r="V659" s="181">
        <v>22958508</v>
      </c>
      <c r="W659" s="181">
        <v>28973411</v>
      </c>
      <c r="X659" s="183">
        <v>44255</v>
      </c>
      <c r="Y659" s="166" t="s">
        <v>7879</v>
      </c>
      <c r="Z659" s="166" t="s">
        <v>7880</v>
      </c>
      <c r="AA659" s="124" t="s">
        <v>8023</v>
      </c>
    </row>
    <row r="660" spans="1:27" x14ac:dyDescent="0.2">
      <c r="A660" s="124">
        <v>7160</v>
      </c>
      <c r="B660" s="124" t="s">
        <v>8406</v>
      </c>
      <c r="C660" s="185">
        <v>712091002</v>
      </c>
      <c r="D660" s="124" t="str">
        <f>VLOOKUP(A660,BASE.!$A$1:$T$878,4,FALSE)</f>
        <v>Corporación de Derecho Privado.</v>
      </c>
      <c r="E660" s="124" t="str">
        <f>VLOOKUP(A660,BASE.!$A$1:$T$878,5,FALSE)</f>
        <v>Otorgada por Decreto Supremo Nº 1042, de fecha 30 de noviembre de 1984, del Ministerio de Justicia, publicado en el Diario Oficial el día  29 de diciembre de 1984.</v>
      </c>
      <c r="F660" s="124" t="str">
        <f>VLOOKUP(A660,BASE.!$A$1:$T$878,6,FALSE)</f>
        <v xml:space="preserve">Certificado de vigencia, folio Nº50330996275, de 21 de julio de 2020, del Servicio de Registro Civil e Identificación. </v>
      </c>
      <c r="G660" s="124" t="str">
        <f>VLOOKUP(A660,BASE.!$A$1:$T$878,7,FALSE)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0" s="124" t="str">
        <f>VLOOKUP(A660,BASE.!$A$1:$T$878,8,FALSE)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60" s="124" t="str">
        <f>VLOOKUP(A660,BASE.!$A$1:$T$878,9,FALSE)</f>
        <v>Durarán 02 años en sus cargos. En caso de que no se nombre Asamblea, permanece la que esta nombrada.</v>
      </c>
      <c r="J660" s="124" t="str">
        <f>VLOOKUP(A660,BASE.!$A$1:$T$878,10,FALSE)</f>
        <v>30 de mayo de 2018</v>
      </c>
      <c r="K660" s="124" t="str">
        <f>VLOOKUP(A660,BASE.!$A$1:$T$878,11,FALSE)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0" s="124" t="str">
        <f>VLOOKUP(A660,BASE.!$A$1:$T$878,12,FALSE)</f>
        <v>Colombia Nº 7742, comuna de La Florida, Región Metropolitana.</v>
      </c>
      <c r="M660" s="124" t="str">
        <f>VLOOKUP(A660,BASE.!$A$1:$T$878,13,FALSE)</f>
        <v>XIII</v>
      </c>
      <c r="N660" s="124" t="str">
        <f>VLOOKUP(A660,BASE.!$A$1:$T$878,14,FALSE)</f>
        <v>La Florida</v>
      </c>
      <c r="O660" s="124" t="str">
        <f>VLOOKUP(A660,BASE.!$A$1:$T$878,15,FALSE)</f>
        <v xml:space="preserve">02) 23280100, </v>
      </c>
      <c r="P660" s="124" t="str">
        <f>VLOOKUP(A660,BASE.!$A$1:$T$878,16,FALSE)</f>
        <v xml:space="preserve">mariaayuda@mariaayuda.cl
www.mariaayuda.cl
</v>
      </c>
      <c r="Q660" s="185">
        <f>VLOOKUP(A660,BASE.!$A$1:$T$878,17,FALSE)</f>
        <v>0</v>
      </c>
      <c r="R660" s="124" t="str">
        <f>VLOOKUP(A660,BASE.!$A$1:$T$878,18,FALSE)</f>
        <v>93401: Institución de Asistencia Social</v>
      </c>
      <c r="S660" s="124" t="str">
        <f>VLOOKUP(A660,BASE.!$A$1:$T$878,19,FALSE)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60" s="182">
        <f>VLOOKUP(A660,BASE.!$A$1:$T$878,20,FALSE)</f>
        <v>38344</v>
      </c>
      <c r="U660" s="124">
        <v>7160</v>
      </c>
      <c r="V660" s="181">
        <v>11538779</v>
      </c>
      <c r="W660" s="181">
        <v>20551376</v>
      </c>
      <c r="X660" s="183">
        <v>44255</v>
      </c>
      <c r="Y660" s="166" t="s">
        <v>7879</v>
      </c>
      <c r="Z660" s="166" t="s">
        <v>7880</v>
      </c>
      <c r="AA660" s="124" t="s">
        <v>7956</v>
      </c>
    </row>
    <row r="661" spans="1:27" x14ac:dyDescent="0.2">
      <c r="A661" s="124">
        <v>7160</v>
      </c>
      <c r="B661" s="124" t="s">
        <v>8406</v>
      </c>
      <c r="C661" s="185">
        <v>712091002</v>
      </c>
      <c r="D661" s="124" t="str">
        <f>VLOOKUP(A661,BASE.!$A$1:$T$878,4,FALSE)</f>
        <v>Corporación de Derecho Privado.</v>
      </c>
      <c r="E661" s="124" t="str">
        <f>VLOOKUP(A661,BASE.!$A$1:$T$878,5,FALSE)</f>
        <v>Otorgada por Decreto Supremo Nº 1042, de fecha 30 de noviembre de 1984, del Ministerio de Justicia, publicado en el Diario Oficial el día  29 de diciembre de 1984.</v>
      </c>
      <c r="F661" s="124" t="str">
        <f>VLOOKUP(A661,BASE.!$A$1:$T$878,6,FALSE)</f>
        <v xml:space="preserve">Certificado de vigencia, folio Nº50330996275, de 21 de julio de 2020, del Servicio de Registro Civil e Identificación. </v>
      </c>
      <c r="G661" s="124" t="str">
        <f>VLOOKUP(A661,BASE.!$A$1:$T$878,7,FALSE)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1" s="124" t="str">
        <f>VLOOKUP(A661,BASE.!$A$1:$T$878,8,FALSE)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61" s="124" t="str">
        <f>VLOOKUP(A661,BASE.!$A$1:$T$878,9,FALSE)</f>
        <v>Durarán 02 años en sus cargos. En caso de que no se nombre Asamblea, permanece la que esta nombrada.</v>
      </c>
      <c r="J661" s="124" t="str">
        <f>VLOOKUP(A661,BASE.!$A$1:$T$878,10,FALSE)</f>
        <v>30 de mayo de 2018</v>
      </c>
      <c r="K661" s="124" t="str">
        <f>VLOOKUP(A661,BASE.!$A$1:$T$878,11,FALSE)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1" s="124" t="str">
        <f>VLOOKUP(A661,BASE.!$A$1:$T$878,12,FALSE)</f>
        <v>Colombia Nº 7742, comuna de La Florida, Región Metropolitana.</v>
      </c>
      <c r="M661" s="124" t="str">
        <f>VLOOKUP(A661,BASE.!$A$1:$T$878,13,FALSE)</f>
        <v>XIII</v>
      </c>
      <c r="N661" s="124" t="str">
        <f>VLOOKUP(A661,BASE.!$A$1:$T$878,14,FALSE)</f>
        <v>La Florida</v>
      </c>
      <c r="O661" s="124" t="str">
        <f>VLOOKUP(A661,BASE.!$A$1:$T$878,15,FALSE)</f>
        <v xml:space="preserve">02) 23280100, </v>
      </c>
      <c r="P661" s="124" t="str">
        <f>VLOOKUP(A661,BASE.!$A$1:$T$878,16,FALSE)</f>
        <v xml:space="preserve">mariaayuda@mariaayuda.cl
www.mariaayuda.cl
</v>
      </c>
      <c r="Q661" s="185">
        <f>VLOOKUP(A661,BASE.!$A$1:$T$878,17,FALSE)</f>
        <v>0</v>
      </c>
      <c r="R661" s="124" t="str">
        <f>VLOOKUP(A661,BASE.!$A$1:$T$878,18,FALSE)</f>
        <v>93401: Institución de Asistencia Social</v>
      </c>
      <c r="S661" s="124" t="str">
        <f>VLOOKUP(A661,BASE.!$A$1:$T$878,19,FALSE)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61" s="182">
        <f>VLOOKUP(A661,BASE.!$A$1:$T$878,20,FALSE)</f>
        <v>38344</v>
      </c>
      <c r="U661" s="124">
        <v>7160</v>
      </c>
      <c r="V661" s="181">
        <v>36983110</v>
      </c>
      <c r="W661" s="181">
        <v>51047031</v>
      </c>
      <c r="X661" s="183">
        <v>44255</v>
      </c>
      <c r="Y661" s="166" t="s">
        <v>7879</v>
      </c>
      <c r="Z661" s="166" t="s">
        <v>7880</v>
      </c>
      <c r="AA661" s="124" t="s">
        <v>7898</v>
      </c>
    </row>
    <row r="662" spans="1:27" x14ac:dyDescent="0.2">
      <c r="A662" s="124">
        <v>7160</v>
      </c>
      <c r="B662" s="124" t="s">
        <v>8406</v>
      </c>
      <c r="C662" s="185">
        <v>712091002</v>
      </c>
      <c r="D662" s="124" t="str">
        <f>VLOOKUP(A662,BASE.!$A$1:$T$878,4,FALSE)</f>
        <v>Corporación de Derecho Privado.</v>
      </c>
      <c r="E662" s="124" t="str">
        <f>VLOOKUP(A662,BASE.!$A$1:$T$878,5,FALSE)</f>
        <v>Otorgada por Decreto Supremo Nº 1042, de fecha 30 de noviembre de 1984, del Ministerio de Justicia, publicado en el Diario Oficial el día  29 de diciembre de 1984.</v>
      </c>
      <c r="F662" s="124" t="str">
        <f>VLOOKUP(A662,BASE.!$A$1:$T$878,6,FALSE)</f>
        <v xml:space="preserve">Certificado de vigencia, folio Nº50330996275, de 21 de julio de 2020, del Servicio de Registro Civil e Identificación. </v>
      </c>
      <c r="G662" s="124" t="str">
        <f>VLOOKUP(A662,BASE.!$A$1:$T$878,7,FALSE)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2" s="124" t="str">
        <f>VLOOKUP(A662,BASE.!$A$1:$T$878,8,FALSE)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62" s="124" t="str">
        <f>VLOOKUP(A662,BASE.!$A$1:$T$878,9,FALSE)</f>
        <v>Durarán 02 años en sus cargos. En caso de que no se nombre Asamblea, permanece la que esta nombrada.</v>
      </c>
      <c r="J662" s="124" t="str">
        <f>VLOOKUP(A662,BASE.!$A$1:$T$878,10,FALSE)</f>
        <v>30 de mayo de 2018</v>
      </c>
      <c r="K662" s="124" t="str">
        <f>VLOOKUP(A662,BASE.!$A$1:$T$878,11,FALSE)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2" s="124" t="str">
        <f>VLOOKUP(A662,BASE.!$A$1:$T$878,12,FALSE)</f>
        <v>Colombia Nº 7742, comuna de La Florida, Región Metropolitana.</v>
      </c>
      <c r="M662" s="124" t="str">
        <f>VLOOKUP(A662,BASE.!$A$1:$T$878,13,FALSE)</f>
        <v>XIII</v>
      </c>
      <c r="N662" s="124" t="str">
        <f>VLOOKUP(A662,BASE.!$A$1:$T$878,14,FALSE)</f>
        <v>La Florida</v>
      </c>
      <c r="O662" s="124" t="str">
        <f>VLOOKUP(A662,BASE.!$A$1:$T$878,15,FALSE)</f>
        <v xml:space="preserve">02) 23280100, </v>
      </c>
      <c r="P662" s="124" t="str">
        <f>VLOOKUP(A662,BASE.!$A$1:$T$878,16,FALSE)</f>
        <v xml:space="preserve">mariaayuda@mariaayuda.cl
www.mariaayuda.cl
</v>
      </c>
      <c r="Q662" s="185">
        <f>VLOOKUP(A662,BASE.!$A$1:$T$878,17,FALSE)</f>
        <v>0</v>
      </c>
      <c r="R662" s="124" t="str">
        <f>VLOOKUP(A662,BASE.!$A$1:$T$878,18,FALSE)</f>
        <v>93401: Institución de Asistencia Social</v>
      </c>
      <c r="S662" s="124" t="str">
        <f>VLOOKUP(A662,BASE.!$A$1:$T$878,19,FALSE)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62" s="182">
        <f>VLOOKUP(A662,BASE.!$A$1:$T$878,20,FALSE)</f>
        <v>38344</v>
      </c>
      <c r="U662" s="124">
        <v>7160</v>
      </c>
      <c r="V662" s="181">
        <v>54240462</v>
      </c>
      <c r="W662" s="181">
        <v>84815642</v>
      </c>
      <c r="X662" s="183">
        <v>44255</v>
      </c>
      <c r="Y662" s="166" t="s">
        <v>7879</v>
      </c>
      <c r="Z662" s="166" t="s">
        <v>7880</v>
      </c>
      <c r="AA662" s="124" t="s">
        <v>7887</v>
      </c>
    </row>
    <row r="663" spans="1:27" x14ac:dyDescent="0.2">
      <c r="A663" s="124">
        <v>7160</v>
      </c>
      <c r="B663" s="124" t="s">
        <v>8406</v>
      </c>
      <c r="C663" s="185">
        <v>712091002</v>
      </c>
      <c r="D663" s="124" t="str">
        <f>VLOOKUP(A663,BASE.!$A$1:$T$878,4,FALSE)</f>
        <v>Corporación de Derecho Privado.</v>
      </c>
      <c r="E663" s="124" t="str">
        <f>VLOOKUP(A663,BASE.!$A$1:$T$878,5,FALSE)</f>
        <v>Otorgada por Decreto Supremo Nº 1042, de fecha 30 de noviembre de 1984, del Ministerio de Justicia, publicado en el Diario Oficial el día  29 de diciembre de 1984.</v>
      </c>
      <c r="F663" s="124" t="str">
        <f>VLOOKUP(A663,BASE.!$A$1:$T$878,6,FALSE)</f>
        <v xml:space="preserve">Certificado de vigencia, folio Nº50330996275, de 21 de julio de 2020, del Servicio de Registro Civil e Identificación. </v>
      </c>
      <c r="G663" s="124" t="str">
        <f>VLOOKUP(A663,BASE.!$A$1:$T$878,7,FALSE)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3" s="124" t="str">
        <f>VLOOKUP(A663,BASE.!$A$1:$T$878,8,FALSE)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63" s="124" t="str">
        <f>VLOOKUP(A663,BASE.!$A$1:$T$878,9,FALSE)</f>
        <v>Durarán 02 años en sus cargos. En caso de que no se nombre Asamblea, permanece la que esta nombrada.</v>
      </c>
      <c r="J663" s="124" t="str">
        <f>VLOOKUP(A663,BASE.!$A$1:$T$878,10,FALSE)</f>
        <v>30 de mayo de 2018</v>
      </c>
      <c r="K663" s="124" t="str">
        <f>VLOOKUP(A663,BASE.!$A$1:$T$878,11,FALSE)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3" s="124" t="str">
        <f>VLOOKUP(A663,BASE.!$A$1:$T$878,12,FALSE)</f>
        <v>Colombia Nº 7742, comuna de La Florida, Región Metropolitana.</v>
      </c>
      <c r="M663" s="124" t="str">
        <f>VLOOKUP(A663,BASE.!$A$1:$T$878,13,FALSE)</f>
        <v>XIII</v>
      </c>
      <c r="N663" s="124" t="str">
        <f>VLOOKUP(A663,BASE.!$A$1:$T$878,14,FALSE)</f>
        <v>La Florida</v>
      </c>
      <c r="O663" s="124" t="str">
        <f>VLOOKUP(A663,BASE.!$A$1:$T$878,15,FALSE)</f>
        <v xml:space="preserve">02) 23280100, </v>
      </c>
      <c r="P663" s="124" t="str">
        <f>VLOOKUP(A663,BASE.!$A$1:$T$878,16,FALSE)</f>
        <v xml:space="preserve">mariaayuda@mariaayuda.cl
www.mariaayuda.cl
</v>
      </c>
      <c r="Q663" s="185">
        <f>VLOOKUP(A663,BASE.!$A$1:$T$878,17,FALSE)</f>
        <v>0</v>
      </c>
      <c r="R663" s="124" t="str">
        <f>VLOOKUP(A663,BASE.!$A$1:$T$878,18,FALSE)</f>
        <v>93401: Institución de Asistencia Social</v>
      </c>
      <c r="S663" s="124" t="str">
        <f>VLOOKUP(A663,BASE.!$A$1:$T$878,19,FALSE)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63" s="182">
        <f>VLOOKUP(A663,BASE.!$A$1:$T$878,20,FALSE)</f>
        <v>38344</v>
      </c>
      <c r="U663" s="124">
        <v>7160</v>
      </c>
      <c r="V663" s="181">
        <v>0</v>
      </c>
      <c r="W663" s="181">
        <v>0</v>
      </c>
      <c r="X663" s="183">
        <v>44255</v>
      </c>
      <c r="Y663" s="166" t="s">
        <v>7879</v>
      </c>
      <c r="Z663" s="166" t="s">
        <v>7880</v>
      </c>
      <c r="AA663" s="124" t="s">
        <v>6479</v>
      </c>
    </row>
    <row r="664" spans="1:27" x14ac:dyDescent="0.2">
      <c r="A664" s="124">
        <v>7160</v>
      </c>
      <c r="B664" s="124" t="s">
        <v>8406</v>
      </c>
      <c r="C664" s="185">
        <v>712091002</v>
      </c>
      <c r="D664" s="124" t="str">
        <f>VLOOKUP(A664,BASE.!$A$1:$T$878,4,FALSE)</f>
        <v>Corporación de Derecho Privado.</v>
      </c>
      <c r="E664" s="124" t="str">
        <f>VLOOKUP(A664,BASE.!$A$1:$T$878,5,FALSE)</f>
        <v>Otorgada por Decreto Supremo Nº 1042, de fecha 30 de noviembre de 1984, del Ministerio de Justicia, publicado en el Diario Oficial el día  29 de diciembre de 1984.</v>
      </c>
      <c r="F664" s="124" t="str">
        <f>VLOOKUP(A664,BASE.!$A$1:$T$878,6,FALSE)</f>
        <v xml:space="preserve">Certificado de vigencia, folio Nº50330996275, de 21 de julio de 2020, del Servicio de Registro Civil e Identificación. </v>
      </c>
      <c r="G664" s="124" t="str">
        <f>VLOOKUP(A664,BASE.!$A$1:$T$878,7,FALSE)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4" s="124" t="str">
        <f>VLOOKUP(A664,BASE.!$A$1:$T$878,8,FALSE)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64" s="124" t="str">
        <f>VLOOKUP(A664,BASE.!$A$1:$T$878,9,FALSE)</f>
        <v>Durarán 02 años en sus cargos. En caso de que no se nombre Asamblea, permanece la que esta nombrada.</v>
      </c>
      <c r="J664" s="124" t="str">
        <f>VLOOKUP(A664,BASE.!$A$1:$T$878,10,FALSE)</f>
        <v>30 de mayo de 2018</v>
      </c>
      <c r="K664" s="124" t="str">
        <f>VLOOKUP(A664,BASE.!$A$1:$T$878,11,FALSE)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4" s="124" t="str">
        <f>VLOOKUP(A664,BASE.!$A$1:$T$878,12,FALSE)</f>
        <v>Colombia Nº 7742, comuna de La Florida, Región Metropolitana.</v>
      </c>
      <c r="M664" s="124" t="str">
        <f>VLOOKUP(A664,BASE.!$A$1:$T$878,13,FALSE)</f>
        <v>XIII</v>
      </c>
      <c r="N664" s="124" t="str">
        <f>VLOOKUP(A664,BASE.!$A$1:$T$878,14,FALSE)</f>
        <v>La Florida</v>
      </c>
      <c r="O664" s="124" t="str">
        <f>VLOOKUP(A664,BASE.!$A$1:$T$878,15,FALSE)</f>
        <v xml:space="preserve">02) 23280100, </v>
      </c>
      <c r="P664" s="124" t="str">
        <f>VLOOKUP(A664,BASE.!$A$1:$T$878,16,FALSE)</f>
        <v xml:space="preserve">mariaayuda@mariaayuda.cl
www.mariaayuda.cl
</v>
      </c>
      <c r="Q664" s="185">
        <f>VLOOKUP(A664,BASE.!$A$1:$T$878,17,FALSE)</f>
        <v>0</v>
      </c>
      <c r="R664" s="124" t="str">
        <f>VLOOKUP(A664,BASE.!$A$1:$T$878,18,FALSE)</f>
        <v>93401: Institución de Asistencia Social</v>
      </c>
      <c r="S664" s="124" t="str">
        <f>VLOOKUP(A664,BASE.!$A$1:$T$878,19,FALSE)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64" s="182">
        <f>VLOOKUP(A664,BASE.!$A$1:$T$878,20,FALSE)</f>
        <v>38344</v>
      </c>
      <c r="U664" s="124">
        <v>7160</v>
      </c>
      <c r="V664" s="181">
        <v>28084961</v>
      </c>
      <c r="W664" s="181">
        <v>42363227</v>
      </c>
      <c r="X664" s="183">
        <v>44255</v>
      </c>
      <c r="Y664" s="166" t="s">
        <v>7879</v>
      </c>
      <c r="Z664" s="166" t="s">
        <v>7880</v>
      </c>
      <c r="AA664" s="124" t="s">
        <v>198</v>
      </c>
    </row>
    <row r="665" spans="1:27" x14ac:dyDescent="0.2">
      <c r="A665" s="124">
        <v>7160</v>
      </c>
      <c r="B665" s="124" t="s">
        <v>8406</v>
      </c>
      <c r="C665" s="185">
        <v>712091002</v>
      </c>
      <c r="D665" s="124" t="str">
        <f>VLOOKUP(A665,BASE.!$A$1:$T$878,4,FALSE)</f>
        <v>Corporación de Derecho Privado.</v>
      </c>
      <c r="E665" s="124" t="str">
        <f>VLOOKUP(A665,BASE.!$A$1:$T$878,5,FALSE)</f>
        <v>Otorgada por Decreto Supremo Nº 1042, de fecha 30 de noviembre de 1984, del Ministerio de Justicia, publicado en el Diario Oficial el día  29 de diciembre de 1984.</v>
      </c>
      <c r="F665" s="124" t="str">
        <f>VLOOKUP(A665,BASE.!$A$1:$T$878,6,FALSE)</f>
        <v xml:space="preserve">Certificado de vigencia, folio Nº50330996275, de 21 de julio de 2020, del Servicio de Registro Civil e Identificación. </v>
      </c>
      <c r="G665" s="124" t="str">
        <f>VLOOKUP(A665,BASE.!$A$1:$T$878,7,FALSE)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5" s="124" t="str">
        <f>VLOOKUP(A665,BASE.!$A$1:$T$878,8,FALSE)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65" s="124" t="str">
        <f>VLOOKUP(A665,BASE.!$A$1:$T$878,9,FALSE)</f>
        <v>Durarán 02 años en sus cargos. En caso de que no se nombre Asamblea, permanece la que esta nombrada.</v>
      </c>
      <c r="J665" s="124" t="str">
        <f>VLOOKUP(A665,BASE.!$A$1:$T$878,10,FALSE)</f>
        <v>30 de mayo de 2018</v>
      </c>
      <c r="K665" s="124" t="str">
        <f>VLOOKUP(A665,BASE.!$A$1:$T$878,11,FALSE)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5" s="124" t="str">
        <f>VLOOKUP(A665,BASE.!$A$1:$T$878,12,FALSE)</f>
        <v>Colombia Nº 7742, comuna de La Florida, Región Metropolitana.</v>
      </c>
      <c r="M665" s="124" t="str">
        <f>VLOOKUP(A665,BASE.!$A$1:$T$878,13,FALSE)</f>
        <v>XIII</v>
      </c>
      <c r="N665" s="124" t="str">
        <f>VLOOKUP(A665,BASE.!$A$1:$T$878,14,FALSE)</f>
        <v>La Florida</v>
      </c>
      <c r="O665" s="124" t="str">
        <f>VLOOKUP(A665,BASE.!$A$1:$T$878,15,FALSE)</f>
        <v xml:space="preserve">02) 23280100, </v>
      </c>
      <c r="P665" s="124" t="str">
        <f>VLOOKUP(A665,BASE.!$A$1:$T$878,16,FALSE)</f>
        <v xml:space="preserve">mariaayuda@mariaayuda.cl
www.mariaayuda.cl
</v>
      </c>
      <c r="Q665" s="185">
        <f>VLOOKUP(A665,BASE.!$A$1:$T$878,17,FALSE)</f>
        <v>0</v>
      </c>
      <c r="R665" s="124" t="str">
        <f>VLOOKUP(A665,BASE.!$A$1:$T$878,18,FALSE)</f>
        <v>93401: Institución de Asistencia Social</v>
      </c>
      <c r="S665" s="124" t="str">
        <f>VLOOKUP(A665,BASE.!$A$1:$T$878,19,FALSE)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65" s="182">
        <f>VLOOKUP(A665,BASE.!$A$1:$T$878,20,FALSE)</f>
        <v>38344</v>
      </c>
      <c r="U665" s="124">
        <v>7160</v>
      </c>
      <c r="V665" s="181">
        <v>18355101</v>
      </c>
      <c r="W665" s="181">
        <v>18355101</v>
      </c>
      <c r="X665" s="183">
        <v>44255</v>
      </c>
      <c r="Y665" s="166" t="s">
        <v>7879</v>
      </c>
      <c r="Z665" s="166" t="s">
        <v>7880</v>
      </c>
      <c r="AA665" s="124" t="s">
        <v>7889</v>
      </c>
    </row>
    <row r="666" spans="1:27" x14ac:dyDescent="0.2">
      <c r="A666" s="124">
        <v>7162</v>
      </c>
      <c r="B666" s="124" t="s">
        <v>8407</v>
      </c>
      <c r="C666" s="185" t="s">
        <v>7830</v>
      </c>
      <c r="D666" s="124" t="str">
        <f>VLOOKUP(A666,BASE.!$A$1:$T$878,4,FALSE)</f>
        <v>Municipalidad</v>
      </c>
      <c r="E666" s="124" t="str">
        <f>VLOOKUP(A666,BASE.!$A$1:$T$878,5,FALSE)</f>
        <v>Constitución Política de la República, art. 107.</v>
      </c>
      <c r="F666" s="124" t="str">
        <f>VLOOKUP(A666,BASE.!$A$1:$T$878,6,FALSE)</f>
        <v>Indefinida.</v>
      </c>
      <c r="G666" s="124" t="str">
        <f>VLOOKUP(A666,BASE.!$A$1:$T$878,7,FALSE)</f>
        <v>Según Ley Orgánica Nº 18.695, arts. 1º al 4º.</v>
      </c>
      <c r="H666" s="124" t="str">
        <f>VLOOKUP(A666,BASE.!$A$1:$T$878,8,FALSE)</f>
        <v>no tiene</v>
      </c>
      <c r="I666" s="124">
        <f>VLOOKUP(A666,BASE.!$A$1:$T$878,9,FALSE)</f>
        <v>0</v>
      </c>
      <c r="J666" s="124">
        <f>VLOOKUP(A666,BASE.!$A$1:$T$878,10,FALSE)</f>
        <v>0</v>
      </c>
      <c r="K666" s="124" t="str">
        <f>VLOOKUP(A666,BASE.!$A$1:$T$878,11,FALSE)</f>
        <v xml:space="preserve">Ana María Silva Gutiérrez      </v>
      </c>
      <c r="L666" s="124" t="str">
        <f>VLOOKUP(A666,BASE.!$A$1:$T$878,12,FALSE)</f>
        <v xml:space="preserve">O’Higgins Nº 376, Codegua, provincia de Cachapoal, Sexta Región.
</v>
      </c>
      <c r="M666" s="124" t="str">
        <f>VLOOKUP(A666,BASE.!$A$1:$T$878,13,FALSE)</f>
        <v>VI</v>
      </c>
      <c r="N666" s="124" t="str">
        <f>VLOOKUP(A666,BASE.!$A$1:$T$878,14,FALSE)</f>
        <v>Codegua</v>
      </c>
      <c r="O666" s="124" t="str">
        <f>VLOOKUP(A666,BASE.!$A$1:$T$878,15,FALSE)</f>
        <v xml:space="preserve">Alcaldía: 1) alcalde@municipalidaddecodegua.cl 2) alcaldia@municipalidaddecodegua.cl. Fono: (72)-2 973500 y (72)-2 973513.
POD: opdconveniocordillera@gmail.com. Fono: (72)-2 973521 y Fono: (72)-2 973522
</v>
      </c>
      <c r="P666" s="124" t="str">
        <f>VLOOKUP(A666,BASE.!$A$1:$T$878,16,FALSE)</f>
        <v xml:space="preserve"> soporte@municipalidaddecodegua.cl</v>
      </c>
      <c r="Q666" s="185">
        <f>VLOOKUP(A666,BASE.!$A$1:$T$878,17,FALSE)</f>
        <v>0</v>
      </c>
      <c r="R666" s="124">
        <f>VLOOKUP(A666,BASE.!$A$1:$T$878,18,FALSE)</f>
        <v>91001</v>
      </c>
      <c r="S666" s="124" t="str">
        <f>VLOOKUP(A666,BASE.!$A$1:$T$878,19,FALSE)</f>
        <v xml:space="preserve">No se acompañan. Aplica Informe Jurídico Nº 09, de  fecha 14 de marzo de 2011 del Departamento Jurídico y Dictamen Nº 070791, de 2009, de la Contraloría General de la República.  
</v>
      </c>
      <c r="T666" s="182">
        <f>VLOOKUP(A666,BASE.!$A$1:$T$878,20,FALSE)</f>
        <v>38443</v>
      </c>
      <c r="U666" s="124">
        <v>7162</v>
      </c>
      <c r="V666" s="181">
        <v>3434208</v>
      </c>
      <c r="W666" s="181">
        <v>3533808</v>
      </c>
      <c r="X666" s="183">
        <v>44255</v>
      </c>
      <c r="Y666" s="166" t="s">
        <v>7879</v>
      </c>
      <c r="Z666" s="166" t="s">
        <v>7880</v>
      </c>
      <c r="AA666" s="124" t="s">
        <v>8058</v>
      </c>
    </row>
    <row r="667" spans="1:27" x14ac:dyDescent="0.2">
      <c r="A667" s="124">
        <v>7163</v>
      </c>
      <c r="B667" s="124" t="s">
        <v>8408</v>
      </c>
      <c r="C667" s="185">
        <v>744943000</v>
      </c>
      <c r="D667" s="124" t="str">
        <f>VLOOKUP(A667,BASE.!$A$1:$T$878,4,FALSE)</f>
        <v>Corporación de Derecho Privado.</v>
      </c>
      <c r="E667" s="124" t="str">
        <f>VLOOKUP(A667,BASE.!$A$1:$T$878,5,FALSE)</f>
        <v>Otorgado por Decreto Supremo Nº 1285, de fecha 2 de diciembre de 1998, del Ministerio de Justicia.</v>
      </c>
      <c r="F667" s="124" t="str">
        <f>VLOOKUP(A667,BASE.!$A$1:$T$878,6,FALSE)</f>
        <v xml:space="preserve">Certificado de Directorio de Persona Jurídica sin fines de Lucro Nº de Folio 500340274468, de 12 de agosto del 2020, del Servicio de Registro Civil e Identificación.
</v>
      </c>
      <c r="G667" s="124" t="str">
        <f>VLOOKUP(A667,BASE.!$A$1:$T$878,7,FALSE)</f>
        <v>Promoción del desarrollo, especialmente de las personas, familias, grupos y comunidades que viven en condiciones de pobreza y/o marginalidad.</v>
      </c>
      <c r="H667" s="124" t="str">
        <f>VLOOKUP(A667,BASE.!$A$1:$T$878,8,FALSE)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67" s="124" t="str">
        <f>VLOOKUP(A667,BASE.!$A$1:$T$878,9,FALSE)</f>
        <v>Cada 5 Años</v>
      </c>
      <c r="J667" s="124" t="str">
        <f>VLOOKUP(A667,BASE.!$A$1:$T$878,10,FALSE)</f>
        <v>De fecha 12 de marzo de 2019 a 12 de marzo de 2024.</v>
      </c>
      <c r="K667" s="124" t="str">
        <f>VLOOKUP(A667,BASE.!$A$1:$T$878,11,FALSE)</f>
        <v xml:space="preserve">Presidenta: Rosa Parissi Morales, 
Secretaria Ejecutiva: Denisse Araya Castelli, 
</v>
      </c>
      <c r="L667" s="124" t="str">
        <f>VLOOKUP(A667,BASE.!$A$1:$T$878,12,FALSE)</f>
        <v xml:space="preserve">Moneda Nº 812, oficina 1014, Santiago, Región Metropolitana Situación CORONAVIRUS: Calle Santa Isabel, N° 41, departamento 607. Comuna de Santiago, Stgo
</v>
      </c>
      <c r="M667" s="124" t="str">
        <f>VLOOKUP(A667,BASE.!$A$1:$T$878,13,FALSE)</f>
        <v>XIII</v>
      </c>
      <c r="N667" s="124" t="str">
        <f>VLOOKUP(A667,BASE.!$A$1:$T$878,14,FALSE)</f>
        <v>Santiago</v>
      </c>
      <c r="O667" s="124">
        <f>VLOOKUP(A667,BASE.!$A$1:$T$878,15,FALSE)</f>
        <v>0</v>
      </c>
      <c r="P667" s="124" t="str">
        <f>VLOOKUP(A667,BASE.!$A$1:$T$878,16,FALSE)</f>
        <v>raices@tie.cl
www.ongraices.org</v>
      </c>
      <c r="Q667" s="185">
        <f>VLOOKUP(A667,BASE.!$A$1:$T$878,17,FALSE)</f>
        <v>0</v>
      </c>
      <c r="R667" s="124" t="str">
        <f>VLOOKUP(A667,BASE.!$A$1:$T$878,18,FALSE)</f>
        <v>93401: Institución de Asistencia Social</v>
      </c>
      <c r="S667" s="124" t="str">
        <f>VLOOKUP(A667,BASE.!$A$1:$T$878,19,FALSE)</f>
        <v xml:space="preserve">
Certificado financiero correspondiente al año 2019, aprobado  por el Sub Departamento de Supervisión Nacional de SENAME.
</v>
      </c>
      <c r="T667" s="182">
        <f>VLOOKUP(A667,BASE.!$A$1:$T$878,20,FALSE)</f>
        <v>37970</v>
      </c>
      <c r="U667" s="124">
        <v>7163</v>
      </c>
      <c r="V667" s="181">
        <v>29739000</v>
      </c>
      <c r="W667" s="181">
        <v>29739000</v>
      </c>
      <c r="X667" s="183">
        <v>44255</v>
      </c>
      <c r="Y667" s="166" t="s">
        <v>7879</v>
      </c>
      <c r="Z667" s="166" t="s">
        <v>7880</v>
      </c>
      <c r="AA667" s="124" t="s">
        <v>7926</v>
      </c>
    </row>
    <row r="668" spans="1:27" x14ac:dyDescent="0.2">
      <c r="A668" s="124">
        <v>7163</v>
      </c>
      <c r="B668" s="124" t="s">
        <v>8408</v>
      </c>
      <c r="C668" s="185">
        <v>744943000</v>
      </c>
      <c r="D668" s="124" t="str">
        <f>VLOOKUP(A668,BASE.!$A$1:$T$878,4,FALSE)</f>
        <v>Corporación de Derecho Privado.</v>
      </c>
      <c r="E668" s="124" t="str">
        <f>VLOOKUP(A668,BASE.!$A$1:$T$878,5,FALSE)</f>
        <v>Otorgado por Decreto Supremo Nº 1285, de fecha 2 de diciembre de 1998, del Ministerio de Justicia.</v>
      </c>
      <c r="F668" s="124" t="str">
        <f>VLOOKUP(A668,BASE.!$A$1:$T$878,6,FALSE)</f>
        <v xml:space="preserve">Certificado de Directorio de Persona Jurídica sin fines de Lucro Nº de Folio 500340274468, de 12 de agosto del 2020, del Servicio de Registro Civil e Identificación.
</v>
      </c>
      <c r="G668" s="124" t="str">
        <f>VLOOKUP(A668,BASE.!$A$1:$T$878,7,FALSE)</f>
        <v>Promoción del desarrollo, especialmente de las personas, familias, grupos y comunidades que viven en condiciones de pobreza y/o marginalidad.</v>
      </c>
      <c r="H668" s="124" t="str">
        <f>VLOOKUP(A668,BASE.!$A$1:$T$878,8,FALSE)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68" s="124" t="str">
        <f>VLOOKUP(A668,BASE.!$A$1:$T$878,9,FALSE)</f>
        <v>Cada 5 Años</v>
      </c>
      <c r="J668" s="124" t="str">
        <f>VLOOKUP(A668,BASE.!$A$1:$T$878,10,FALSE)</f>
        <v>De fecha 12 de marzo de 2019 a 12 de marzo de 2024.</v>
      </c>
      <c r="K668" s="124" t="str">
        <f>VLOOKUP(A668,BASE.!$A$1:$T$878,11,FALSE)</f>
        <v xml:space="preserve">Presidenta: Rosa Parissi Morales, 
Secretaria Ejecutiva: Denisse Araya Castelli, 
</v>
      </c>
      <c r="L668" s="124" t="str">
        <f>VLOOKUP(A668,BASE.!$A$1:$T$878,12,FALSE)</f>
        <v xml:space="preserve">Moneda Nº 812, oficina 1014, Santiago, Región Metropolitana Situación CORONAVIRUS: Calle Santa Isabel, N° 41, departamento 607. Comuna de Santiago, Stgo
</v>
      </c>
      <c r="M668" s="124" t="str">
        <f>VLOOKUP(A668,BASE.!$A$1:$T$878,13,FALSE)</f>
        <v>XIII</v>
      </c>
      <c r="N668" s="124" t="str">
        <f>VLOOKUP(A668,BASE.!$A$1:$T$878,14,FALSE)</f>
        <v>Santiago</v>
      </c>
      <c r="O668" s="124">
        <f>VLOOKUP(A668,BASE.!$A$1:$T$878,15,FALSE)</f>
        <v>0</v>
      </c>
      <c r="P668" s="124" t="str">
        <f>VLOOKUP(A668,BASE.!$A$1:$T$878,16,FALSE)</f>
        <v>raices@tie.cl
www.ongraices.org</v>
      </c>
      <c r="Q668" s="185">
        <f>VLOOKUP(A668,BASE.!$A$1:$T$878,17,FALSE)</f>
        <v>0</v>
      </c>
      <c r="R668" s="124" t="str">
        <f>VLOOKUP(A668,BASE.!$A$1:$T$878,18,FALSE)</f>
        <v>93401: Institución de Asistencia Social</v>
      </c>
      <c r="S668" s="124" t="str">
        <f>VLOOKUP(A668,BASE.!$A$1:$T$878,19,FALSE)</f>
        <v xml:space="preserve">
Certificado financiero correspondiente al año 2019, aprobado  por el Sub Departamento de Supervisión Nacional de SENAME.
</v>
      </c>
      <c r="T668" s="182">
        <f>VLOOKUP(A668,BASE.!$A$1:$T$878,20,FALSE)</f>
        <v>37970</v>
      </c>
      <c r="U668" s="124">
        <v>7163</v>
      </c>
      <c r="V668" s="181">
        <v>32644423</v>
      </c>
      <c r="W668" s="181">
        <v>58357301</v>
      </c>
      <c r="X668" s="183">
        <v>44255</v>
      </c>
      <c r="Y668" s="166" t="s">
        <v>7879</v>
      </c>
      <c r="Z668" s="166" t="s">
        <v>7880</v>
      </c>
      <c r="AA668" s="124" t="s">
        <v>7958</v>
      </c>
    </row>
    <row r="669" spans="1:27" x14ac:dyDescent="0.2">
      <c r="A669" s="124">
        <v>7163</v>
      </c>
      <c r="B669" s="124" t="s">
        <v>8408</v>
      </c>
      <c r="C669" s="185">
        <v>744943000</v>
      </c>
      <c r="D669" s="124" t="str">
        <f>VLOOKUP(A669,BASE.!$A$1:$T$878,4,FALSE)</f>
        <v>Corporación de Derecho Privado.</v>
      </c>
      <c r="E669" s="124" t="str">
        <f>VLOOKUP(A669,BASE.!$A$1:$T$878,5,FALSE)</f>
        <v>Otorgado por Decreto Supremo Nº 1285, de fecha 2 de diciembre de 1998, del Ministerio de Justicia.</v>
      </c>
      <c r="F669" s="124" t="str">
        <f>VLOOKUP(A669,BASE.!$A$1:$T$878,6,FALSE)</f>
        <v xml:space="preserve">Certificado de Directorio de Persona Jurídica sin fines de Lucro Nº de Folio 500340274468, de 12 de agosto del 2020, del Servicio de Registro Civil e Identificación.
</v>
      </c>
      <c r="G669" s="124" t="str">
        <f>VLOOKUP(A669,BASE.!$A$1:$T$878,7,FALSE)</f>
        <v>Promoción del desarrollo, especialmente de las personas, familias, grupos y comunidades que viven en condiciones de pobreza y/o marginalidad.</v>
      </c>
      <c r="H669" s="124" t="str">
        <f>VLOOKUP(A669,BASE.!$A$1:$T$878,8,FALSE)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69" s="124" t="str">
        <f>VLOOKUP(A669,BASE.!$A$1:$T$878,9,FALSE)</f>
        <v>Cada 5 Años</v>
      </c>
      <c r="J669" s="124" t="str">
        <f>VLOOKUP(A669,BASE.!$A$1:$T$878,10,FALSE)</f>
        <v>De fecha 12 de marzo de 2019 a 12 de marzo de 2024.</v>
      </c>
      <c r="K669" s="124" t="str">
        <f>VLOOKUP(A669,BASE.!$A$1:$T$878,11,FALSE)</f>
        <v xml:space="preserve">Presidenta: Rosa Parissi Morales, 
Secretaria Ejecutiva: Denisse Araya Castelli, 
</v>
      </c>
      <c r="L669" s="124" t="str">
        <f>VLOOKUP(A669,BASE.!$A$1:$T$878,12,FALSE)</f>
        <v xml:space="preserve">Moneda Nº 812, oficina 1014, Santiago, Región Metropolitana Situación CORONAVIRUS: Calle Santa Isabel, N° 41, departamento 607. Comuna de Santiago, Stgo
</v>
      </c>
      <c r="M669" s="124" t="str">
        <f>VLOOKUP(A669,BASE.!$A$1:$T$878,13,FALSE)</f>
        <v>XIII</v>
      </c>
      <c r="N669" s="124" t="str">
        <f>VLOOKUP(A669,BASE.!$A$1:$T$878,14,FALSE)</f>
        <v>Santiago</v>
      </c>
      <c r="O669" s="124">
        <f>VLOOKUP(A669,BASE.!$A$1:$T$878,15,FALSE)</f>
        <v>0</v>
      </c>
      <c r="P669" s="124" t="str">
        <f>VLOOKUP(A669,BASE.!$A$1:$T$878,16,FALSE)</f>
        <v>raices@tie.cl
www.ongraices.org</v>
      </c>
      <c r="Q669" s="185">
        <f>VLOOKUP(A669,BASE.!$A$1:$T$878,17,FALSE)</f>
        <v>0</v>
      </c>
      <c r="R669" s="124" t="str">
        <f>VLOOKUP(A669,BASE.!$A$1:$T$878,18,FALSE)</f>
        <v>93401: Institución de Asistencia Social</v>
      </c>
      <c r="S669" s="124" t="str">
        <f>VLOOKUP(A669,BASE.!$A$1:$T$878,19,FALSE)</f>
        <v xml:space="preserve">
Certificado financiero correspondiente al año 2019, aprobado  por el Sub Departamento de Supervisión Nacional de SENAME.
</v>
      </c>
      <c r="T669" s="182">
        <f>VLOOKUP(A669,BASE.!$A$1:$T$878,20,FALSE)</f>
        <v>37970</v>
      </c>
      <c r="U669" s="124">
        <v>7163</v>
      </c>
      <c r="V669" s="181">
        <v>0</v>
      </c>
      <c r="W669" s="181">
        <v>0</v>
      </c>
      <c r="X669" s="183">
        <v>44255</v>
      </c>
      <c r="Y669" s="166" t="s">
        <v>7879</v>
      </c>
      <c r="Z669" s="166" t="s">
        <v>7880</v>
      </c>
      <c r="AA669" s="124" t="s">
        <v>8000</v>
      </c>
    </row>
    <row r="670" spans="1:27" x14ac:dyDescent="0.2">
      <c r="A670" s="124">
        <v>7168</v>
      </c>
      <c r="B670" s="124" t="s">
        <v>8409</v>
      </c>
      <c r="C670" s="185" t="s">
        <v>7844</v>
      </c>
      <c r="D670" s="124" t="str">
        <f>VLOOKUP(A670,BASE.!$A$1:$T$878,4,FALSE)</f>
        <v>Municipalidad</v>
      </c>
      <c r="E670" s="124" t="str">
        <f>VLOOKUP(A670,BASE.!$A$1:$T$878,5,FALSE)</f>
        <v>Constitución Política de la República, artículo 107</v>
      </c>
      <c r="F670" s="124" t="str">
        <f>VLOOKUP(A670,BASE.!$A$1:$T$878,6,FALSE)</f>
        <v>Indefinida</v>
      </c>
      <c r="G670" s="124" t="str">
        <f>VLOOKUP(A670,BASE.!$A$1:$T$878,7,FALSE)</f>
        <v>Según ley Orgánica N° 18.695, artículos 1° al 4°</v>
      </c>
      <c r="H670" s="124" t="str">
        <f>VLOOKUP(A670,BASE.!$A$1:$T$878,8,FALSE)</f>
        <v>no tiene</v>
      </c>
      <c r="I670" s="124">
        <f>VLOOKUP(A670,BASE.!$A$1:$T$878,9,FALSE)</f>
        <v>0</v>
      </c>
      <c r="J670" s="124">
        <f>VLOOKUP(A670,BASE.!$A$1:$T$878,10,FALSE)</f>
        <v>0</v>
      </c>
      <c r="K670" s="124" t="str">
        <f>VLOOKUP(A670,BASE.!$A$1:$T$878,11,FALSE)</f>
        <v xml:space="preserve">Carolina Leitao Alvarez Salamanca, 
</v>
      </c>
      <c r="L670" s="124" t="str">
        <f>VLOOKUP(A670,BASE.!$A$1:$T$878,12,FALSE)</f>
        <v xml:space="preserve">Avda. Grecia N° 8735, comuna de Peñalolén, Región Metropolitana.
</v>
      </c>
      <c r="M670" s="124" t="str">
        <f>VLOOKUP(A670,BASE.!$A$1:$T$878,13,FALSE)</f>
        <v>XIII</v>
      </c>
      <c r="N670" s="124" t="str">
        <f>VLOOKUP(A670,BASE.!$A$1:$T$878,14,FALSE)</f>
        <v>Peñalolén</v>
      </c>
      <c r="O670" s="124" t="str">
        <f>VLOOKUP(A670,BASE.!$A$1:$T$878,15,FALSE)</f>
        <v>224868052/ 2248688050/ 224868051</v>
      </c>
      <c r="P670" s="124" t="str">
        <f>VLOOKUP(A670,BASE.!$A$1:$T$878,16,FALSE)</f>
        <v xml:space="preserve">Correo electrónico: alcaldesa@penalolen.cl
                            nmaray@penalolen.cl
</v>
      </c>
      <c r="Q670" s="185">
        <f>VLOOKUP(A670,BASE.!$A$1:$T$878,17,FALSE)</f>
        <v>0</v>
      </c>
      <c r="R670" s="124">
        <f>VLOOKUP(A670,BASE.!$A$1:$T$878,18,FALSE)</f>
        <v>91001</v>
      </c>
      <c r="S670" s="124" t="str">
        <f>VLOOKUP(A670,BASE.!$A$1:$T$878,19,FALSE)</f>
        <v xml:space="preserve">No se acompañan. Aplica Informe Jurídico Nº 09, de  fecha 14 de marzo de 2011 del Departamento Jurídico y Dictamen Nº 070791, de 2009, de la Contraloría General de la República.  
</v>
      </c>
      <c r="T670" s="182">
        <f>VLOOKUP(A670,BASE.!$A$1:$T$878,20,FALSE)</f>
        <v>38478</v>
      </c>
      <c r="U670" s="124">
        <v>7168</v>
      </c>
      <c r="V670" s="181">
        <v>32186473</v>
      </c>
      <c r="W670" s="181">
        <v>42959598</v>
      </c>
      <c r="X670" s="183">
        <v>44255</v>
      </c>
      <c r="Y670" s="166" t="s">
        <v>7879</v>
      </c>
      <c r="Z670" s="166" t="s">
        <v>7880</v>
      </c>
      <c r="AA670" s="124" t="s">
        <v>7961</v>
      </c>
    </row>
    <row r="671" spans="1:27" x14ac:dyDescent="0.2">
      <c r="A671" s="124">
        <v>7169</v>
      </c>
      <c r="B671" s="124" t="s">
        <v>8632</v>
      </c>
      <c r="C671" s="185">
        <v>692651006</v>
      </c>
      <c r="D671" s="124" t="str">
        <f>VLOOKUP(A671,BASE.!$A$1:$T$878,4,FALSE)</f>
        <v>Municipalidad</v>
      </c>
      <c r="E671" s="124" t="str">
        <f>VLOOKUP(A671,BASE.!$A$1:$T$878,5,FALSE)</f>
        <v>Constitución Política de la República, art. 107.</v>
      </c>
      <c r="F671" s="124" t="str">
        <f>VLOOKUP(A671,BASE.!$A$1:$T$878,6,FALSE)</f>
        <v>Indefinida.</v>
      </c>
      <c r="G671" s="124" t="str">
        <f>VLOOKUP(A671,BASE.!$A$1:$T$878,7,FALSE)</f>
        <v>Según Ley Orgánica Nº 18.695, arts. 1º al 4º.</v>
      </c>
      <c r="H671" s="124" t="str">
        <f>VLOOKUP(A671,BASE.!$A$1:$T$878,8,FALSE)</f>
        <v>no tiene</v>
      </c>
      <c r="I671" s="124">
        <f>VLOOKUP(A671,BASE.!$A$1:$T$878,9,FALSE)</f>
        <v>0</v>
      </c>
      <c r="J671" s="124">
        <f>VLOOKUP(A671,BASE.!$A$1:$T$878,10,FALSE)</f>
        <v>0</v>
      </c>
      <c r="K671" s="124" t="str">
        <f>VLOOKUP(A671,BASE.!$A$1:$T$878,11,FALSE)</f>
        <v xml:space="preserve">Patricio Ferreira Rivera  </v>
      </c>
      <c r="L671" s="124" t="str">
        <f>VLOOKUP(A671,BASE.!$A$1:$T$878,12,FALSE)</f>
        <v>Avenida Los Álamos esquina calle Los Nogales, S/N, Alto Hospicio</v>
      </c>
      <c r="M671" s="124" t="str">
        <f>VLOOKUP(A671,BASE.!$A$1:$T$878,13,FALSE)</f>
        <v>I</v>
      </c>
      <c r="N671" s="124">
        <f>VLOOKUP(A671,BASE.!$A$1:$T$878,14,FALSE)</f>
        <v>0</v>
      </c>
      <c r="O671" s="124">
        <f>VLOOKUP(A671,BASE.!$A$1:$T$878,15,FALSE)</f>
        <v>0</v>
      </c>
      <c r="P671" s="124">
        <f>VLOOKUP(A671,BASE.!$A$1:$T$878,16,FALSE)</f>
        <v>0</v>
      </c>
      <c r="Q671" s="185">
        <f>VLOOKUP(A671,BASE.!$A$1:$T$878,17,FALSE)</f>
        <v>0</v>
      </c>
      <c r="R671" s="124">
        <f>VLOOKUP(A671,BASE.!$A$1:$T$878,18,FALSE)</f>
        <v>91001</v>
      </c>
      <c r="S671" s="124" t="str">
        <f>VLOOKUP(A671,BASE.!$A$1:$T$878,19,FALSE)</f>
        <v xml:space="preserve">No se acompañan. Aplica Informe Jurídico Nº 09, de  fecha 14 de marzo de 2011 del Departamento Jurídico y Dictamen Nº 070791, de 2009, de la Contraloría General de la República.  
</v>
      </c>
      <c r="T671" s="182">
        <f>VLOOKUP(A671,BASE.!$A$1:$T$878,20,FALSE)</f>
        <v>38488</v>
      </c>
      <c r="U671" s="124">
        <v>7169</v>
      </c>
      <c r="V671" s="181">
        <v>9423488</v>
      </c>
      <c r="W671" s="181">
        <v>9423488</v>
      </c>
      <c r="X671" s="183">
        <v>44255</v>
      </c>
      <c r="Y671" s="166" t="s">
        <v>7879</v>
      </c>
      <c r="Z671" s="166" t="s">
        <v>7880</v>
      </c>
      <c r="AA671" s="124" t="s">
        <v>187</v>
      </c>
    </row>
    <row r="672" spans="1:27" x14ac:dyDescent="0.2">
      <c r="A672" s="124">
        <v>7172</v>
      </c>
      <c r="B672" s="124" t="s">
        <v>8633</v>
      </c>
      <c r="C672" s="185">
        <v>690733005</v>
      </c>
      <c r="D672" s="124" t="str">
        <f>VLOOKUP(A672,BASE.!$A$1:$T$878,4,FALSE)</f>
        <v>Municipalidad</v>
      </c>
      <c r="E672" s="124" t="str">
        <f>VLOOKUP(A672,BASE.!$A$1:$T$878,5,FALSE)</f>
        <v>Constitución Política de la República, art. 107.</v>
      </c>
      <c r="F672" s="124" t="str">
        <f>VLOOKUP(A672,BASE.!$A$1:$T$878,6,FALSE)</f>
        <v>Indefinida.</v>
      </c>
      <c r="G672" s="124" t="str">
        <f>VLOOKUP(A672,BASE.!$A$1:$T$878,7,FALSE)</f>
        <v>Según Ley Orgánica Nº 18.695, arts. 1º al 4º.</v>
      </c>
      <c r="H672" s="124" t="str">
        <f>VLOOKUP(A672,BASE.!$A$1:$T$878,8,FALSE)</f>
        <v>no tiene</v>
      </c>
      <c r="I672" s="124">
        <f>VLOOKUP(A672,BASE.!$A$1:$T$878,9,FALSE)</f>
        <v>0</v>
      </c>
      <c r="J672" s="124">
        <f>VLOOKUP(A672,BASE.!$A$1:$T$878,10,FALSE)</f>
        <v>0</v>
      </c>
      <c r="K672" s="124" t="str">
        <f>VLOOKUP(A672,BASE.!$A$1:$T$878,11,FALSE)</f>
        <v xml:space="preserve">Jessica Paola del Carmen Mualim Fajuri.
</v>
      </c>
      <c r="L672" s="124" t="str">
        <f>VLOOKUP(A672,BASE.!$A$1:$T$878,12,FALSE)</f>
        <v xml:space="preserve">Francisco Costabal Nº 78, comuna de María Pinto, Región Metropolitana. 
</v>
      </c>
      <c r="M672" s="124" t="str">
        <f>VLOOKUP(A672,BASE.!$A$1:$T$878,13,FALSE)</f>
        <v>XIII</v>
      </c>
      <c r="N672" s="124" t="str">
        <f>VLOOKUP(A672,BASE.!$A$1:$T$878,14,FALSE)</f>
        <v>María Pinto</v>
      </c>
      <c r="O672" s="124" t="str">
        <f>VLOOKUP(A672,BASE.!$A$1:$T$878,15,FALSE)</f>
        <v>Fonos: 8354252/8351936</v>
      </c>
      <c r="P672" s="124" t="str">
        <f>VLOOKUP(A672,BASE.!$A$1:$T$878,16,FALSE)</f>
        <v>www.municipalidaddemariapinto.cl</v>
      </c>
      <c r="Q672" s="185">
        <f>VLOOKUP(A672,BASE.!$A$1:$T$878,17,FALSE)</f>
        <v>0</v>
      </c>
      <c r="R672" s="124">
        <f>VLOOKUP(A672,BASE.!$A$1:$T$878,18,FALSE)</f>
        <v>91001</v>
      </c>
      <c r="S672" s="124" t="str">
        <f>VLOOKUP(A672,BASE.!$A$1:$T$878,19,FALSE)</f>
        <v xml:space="preserve">No se acompañan. Aplica Informe Jurídico Nº 09, de  fecha 14 de marzo de 2011 del Departamento Jurídico y Dictamen Nº 070791, de 2009, de la Contraloría General de la República.  
</v>
      </c>
      <c r="T672" s="182">
        <f>VLOOKUP(A672,BASE.!$A$1:$T$878,20,FALSE)</f>
        <v>38509</v>
      </c>
      <c r="U672" s="124">
        <v>7172</v>
      </c>
      <c r="V672" s="181">
        <v>3681050</v>
      </c>
      <c r="W672" s="181">
        <v>3681050</v>
      </c>
      <c r="X672" s="183">
        <v>44255</v>
      </c>
      <c r="Y672" s="166" t="s">
        <v>7879</v>
      </c>
      <c r="Z672" s="166" t="s">
        <v>7880</v>
      </c>
      <c r="AA672" s="124" t="s">
        <v>8658</v>
      </c>
    </row>
    <row r="673" spans="1:27" x14ac:dyDescent="0.2">
      <c r="A673" s="124">
        <v>7173</v>
      </c>
      <c r="B673" s="124" t="s">
        <v>8410</v>
      </c>
      <c r="C673" s="185">
        <v>653686706</v>
      </c>
      <c r="D673" s="124" t="str">
        <f>VLOOKUP(A673,BASE.!$A$1:$T$878,4,FALSE)</f>
        <v>Corporación de Derecho Privado</v>
      </c>
      <c r="E673" s="124" t="str">
        <f>VLOOKUP(A673,BASE.!$A$1:$T$878,5,FALSE)</f>
        <v xml:space="preserve">Otorgada por Decreto Supremo N° 1803, de fecha 11 de mayo de 2004, del Ministerio de Justicia.
</v>
      </c>
      <c r="F673" s="124" t="str">
        <f>VLOOKUP(A673,BASE.!$A$1:$T$878,6,FALSE)</f>
        <v xml:space="preserve">Certificado de Vigencia Folio N°500355226907, de 09 de noviembre de 2020, del Registro Civil e Identificación                                                                                                                                                                                                                                       </v>
      </c>
      <c r="G673" s="124" t="str">
        <f>VLOOKUP(A673,BASE.!$A$1:$T$878,7,FALSE)</f>
        <v xml:space="preserve">Fundación y mantenimiento de obras de beneficencia y educación al servicio de los más postergados, principalmente de los niños que han abandonado sus estudios formales o están en peligro de hacerlo. </v>
      </c>
      <c r="H673" s="124" t="str">
        <f>VLOOKUP(A673,BASE.!$A$1:$T$878,8,FALSE)</f>
        <v xml:space="preserve">Presidente: Christian Abud Cabrera, 
Vicepresidenta: Silvia Montserrat Sittler Roig,
Secretario: Juan Sebastián Cardemil Oportus, 
Tesorera: Alejandra Patricia Ortuzar Sainz, 
Directores:
María del Pilar Heinsohn Salvo, 
Jaime Mauricio Necochea Aspillaga,
Claudio Rodrigo Sánchez Rossier, 
Administradora General: Alejandra Patricia Ortuzar Sainz, 
Consta en Certificado de directorio de persona jurídica sin fines de lucro, folio N°500355226915, de 09 de noviembre de 2020, del Registro Civil e Identificación
</v>
      </c>
      <c r="I673" s="124" t="str">
        <f>VLOOKUP(A673,BASE.!$A$1:$T$878,9,FALSE)</f>
        <v>: 2 años en sus cargos.</v>
      </c>
      <c r="J673" s="124" t="str">
        <f>VLOOKUP(A673,BASE.!$A$1:$T$878,10,FALSE)</f>
        <v>19 de febrero de 2019 a 19 de febrero de 2021.</v>
      </c>
      <c r="K673" s="124" t="str">
        <f>VLOOKUP(A673,BASE.!$A$1:$T$878,11,FALSE)</f>
        <v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v>
      </c>
      <c r="L673" s="124" t="str">
        <f>VLOOKUP(A673,BASE.!$A$1:$T$878,12,FALSE)</f>
        <v xml:space="preserve">Avenida Licantén S/N, Población Aguas Negras, comuna de Curicó, Región del Maule.
</v>
      </c>
      <c r="M673" s="124" t="str">
        <f>VLOOKUP(A673,BASE.!$A$1:$T$878,13,FALSE)</f>
        <v>VII</v>
      </c>
      <c r="N673" s="124" t="str">
        <f>VLOOKUP(A673,BASE.!$A$1:$T$878,14,FALSE)</f>
        <v>Curicó</v>
      </c>
      <c r="O673" s="124" t="str">
        <f>VLOOKUP(A673,BASE.!$A$1:$T$878,15,FALSE)</f>
        <v xml:space="preserve">75-325297, 
</v>
      </c>
      <c r="P673" s="124" t="str">
        <f>VLOOKUP(A673,BASE.!$A$1:$T$878,16,FALSE)</f>
        <v xml:space="preserve">naimcurico@gmail.com
</v>
      </c>
      <c r="Q673" s="185">
        <f>VLOOKUP(A673,BASE.!$A$1:$T$878,17,FALSE)</f>
        <v>0</v>
      </c>
      <c r="R673" s="124" t="str">
        <f>VLOOKUP(A673,BASE.!$A$1:$T$878,18,FALSE)</f>
        <v>93401: Instituciones de Asistencia Social</v>
      </c>
      <c r="S673" s="124" t="str">
        <f>VLOOKUP(A673,BASE.!$A$1:$T$878,19,FALSE)</f>
        <v>Se acompaña Certificado Financiero de la Institución, correspondiente al año 2019, aprobado por el Subdepartamento de Supervisión Financiera Nacional.</v>
      </c>
      <c r="T673" s="182">
        <f>VLOOKUP(A673,BASE.!$A$1:$T$878,20,FALSE)</f>
        <v>38523</v>
      </c>
      <c r="U673" s="124">
        <v>7173</v>
      </c>
      <c r="V673" s="181">
        <v>6206400</v>
      </c>
      <c r="W673" s="181">
        <v>15981479</v>
      </c>
      <c r="X673" s="183">
        <v>44255</v>
      </c>
      <c r="Y673" s="166" t="s">
        <v>7879</v>
      </c>
      <c r="Z673" s="166" t="s">
        <v>7880</v>
      </c>
      <c r="AA673" s="124" t="s">
        <v>7914</v>
      </c>
    </row>
    <row r="674" spans="1:27" x14ac:dyDescent="0.2">
      <c r="A674" s="124">
        <v>7174</v>
      </c>
      <c r="B674" s="124" t="s">
        <v>8411</v>
      </c>
      <c r="C674" s="185">
        <v>691912000</v>
      </c>
      <c r="D674" s="124" t="str">
        <f>VLOOKUP(A674,BASE.!$A$1:$T$878,4,FALSE)</f>
        <v>Municipalidad</v>
      </c>
      <c r="E674" s="124" t="str">
        <f>VLOOKUP(A674,BASE.!$A$1:$T$878,5,FALSE)</f>
        <v>Constitución Política de la República, art. 107.</v>
      </c>
      <c r="F674" s="124" t="str">
        <f>VLOOKUP(A674,BASE.!$A$1:$T$878,6,FALSE)</f>
        <v>Indefinida.</v>
      </c>
      <c r="G674" s="124" t="str">
        <f>VLOOKUP(A674,BASE.!$A$1:$T$878,7,FALSE)</f>
        <v>Según Ley Orgánica Nº 18.695, arts. 1º al 4º.</v>
      </c>
      <c r="H674" s="124" t="str">
        <f>VLOOKUP(A674,BASE.!$A$1:$T$878,8,FALSE)</f>
        <v>no tiene</v>
      </c>
      <c r="I674" s="124">
        <f>VLOOKUP(A674,BASE.!$A$1:$T$878,9,FALSE)</f>
        <v>0</v>
      </c>
      <c r="J674" s="124">
        <f>VLOOKUP(A674,BASE.!$A$1:$T$878,10,FALSE)</f>
        <v>0</v>
      </c>
      <c r="K674" s="124" t="str">
        <f>VLOOKUP(A674,BASE.!$A$1:$T$878,11,FALSE)</f>
        <v xml:space="preserve">Guido Germán Siegmund González, </v>
      </c>
      <c r="L674" s="124" t="str">
        <f>VLOOKUP(A674,BASE.!$A$1:$T$878,12,FALSE)</f>
        <v xml:space="preserve">Ramón Freire Nº 590, comuna de Gorbea, Provincia de Cautín, IX Región.
</v>
      </c>
      <c r="M674" s="124" t="str">
        <f>VLOOKUP(A674,BASE.!$A$1:$T$878,13,FALSE)</f>
        <v>IX</v>
      </c>
      <c r="N674" s="124" t="str">
        <f>VLOOKUP(A674,BASE.!$A$1:$T$878,14,FALSE)</f>
        <v xml:space="preserve"> Gorbea</v>
      </c>
      <c r="O674" s="124" t="str">
        <f>VLOOKUP(A674,BASE.!$A$1:$T$878,15,FALSE)</f>
        <v xml:space="preserve">Teléfonos: (45) 201900 </v>
      </c>
      <c r="P674" s="124">
        <f>VLOOKUP(A674,BASE.!$A$1:$T$878,16,FALSE)</f>
        <v>0</v>
      </c>
      <c r="Q674" s="185">
        <f>VLOOKUP(A674,BASE.!$A$1:$T$878,17,FALSE)</f>
        <v>0</v>
      </c>
      <c r="R674" s="124">
        <f>VLOOKUP(A674,BASE.!$A$1:$T$878,18,FALSE)</f>
        <v>91001</v>
      </c>
      <c r="S674" s="124" t="str">
        <f>VLOOKUP(A674,BASE.!$A$1:$T$878,19,FALSE)</f>
        <v xml:space="preserve">No se acompañan. Aplica Informe Jurídico Nº 09, de  fecha 14 de marzo de 2011 del Departamento Jurídico y Dictamen Nº 070791, de 2009, de la Contraloría General de la República.  
</v>
      </c>
      <c r="T674" s="182">
        <f>VLOOKUP(A674,BASE.!$A$1:$T$878,20,FALSE)</f>
        <v>38518</v>
      </c>
      <c r="U674" s="124">
        <v>7174</v>
      </c>
      <c r="V674" s="181">
        <v>6361870</v>
      </c>
      <c r="W674" s="181">
        <v>6546379</v>
      </c>
      <c r="X674" s="183">
        <v>44255</v>
      </c>
      <c r="Y674" s="166" t="s">
        <v>7879</v>
      </c>
      <c r="Z674" s="166" t="s">
        <v>7880</v>
      </c>
      <c r="AA674" s="124" t="s">
        <v>8059</v>
      </c>
    </row>
    <row r="675" spans="1:27" x14ac:dyDescent="0.2">
      <c r="A675" s="124">
        <v>7175</v>
      </c>
      <c r="B675" s="124" t="s">
        <v>8412</v>
      </c>
      <c r="C675" s="185">
        <v>690407000</v>
      </c>
      <c r="D675" s="124" t="str">
        <f>VLOOKUP(A675,BASE.!$A$1:$T$878,4,FALSE)</f>
        <v>Municipalidad</v>
      </c>
      <c r="E675" s="124" t="str">
        <f>VLOOKUP(A675,BASE.!$A$1:$T$878,5,FALSE)</f>
        <v>Constitución Política de la República, art. 107.</v>
      </c>
      <c r="F675" s="124" t="str">
        <f>VLOOKUP(A675,BASE.!$A$1:$T$878,6,FALSE)</f>
        <v>Indefinida.</v>
      </c>
      <c r="G675" s="124" t="str">
        <f>VLOOKUP(A675,BASE.!$A$1:$T$878,7,FALSE)</f>
        <v>Según Ley Orgánica Nº 18.695, arts. 1º al 4º.</v>
      </c>
      <c r="H675" s="124" t="str">
        <f>VLOOKUP(A675,BASE.!$A$1:$T$878,8,FALSE)</f>
        <v>no tiene</v>
      </c>
      <c r="I675" s="124">
        <f>VLOOKUP(A675,BASE.!$A$1:$T$878,9,FALSE)</f>
        <v>0</v>
      </c>
      <c r="J675" s="124">
        <f>VLOOKUP(A675,BASE.!$A$1:$T$878,10,FALSE)</f>
        <v>0</v>
      </c>
      <c r="K675" s="124" t="str">
        <f>VLOOKUP(A675,BASE.!$A$1:$T$878,11,FALSE)</f>
        <v xml:space="preserve">Claudio Fermín Rentería Larrondo, </v>
      </c>
      <c r="L675" s="124" t="str">
        <f>VLOOKUP(A675,BASE.!$A$1:$T$878,12,FALSE)</f>
        <v>Vicuña Mackenna Nº441, comuna de Ovalle, provincia del Limari IV Región,</v>
      </c>
      <c r="M675" s="124" t="str">
        <f>VLOOKUP(A675,BASE.!$A$1:$T$878,13,FALSE)</f>
        <v>IV</v>
      </c>
      <c r="N675" s="124" t="str">
        <f>VLOOKUP(A675,BASE.!$A$1:$T$878,14,FALSE)</f>
        <v>Ovalle</v>
      </c>
      <c r="O675" s="124" t="str">
        <f>VLOOKUP(A675,BASE.!$A$1:$T$878,15,FALSE)</f>
        <v xml:space="preserve"> Fono: 53-2-627361/ 53-2-661202/ 53-2-661209
</v>
      </c>
      <c r="P675" s="124" t="str">
        <f>VLOOKUP(A675,BASE.!$A$1:$T$878,16,FALSE)</f>
        <v>Correo electrónico: gabineteovalle@gmail.com
                             opdmuniovaalle@gmail.com
                      hflores@municipalidaddeovallle.cl</v>
      </c>
      <c r="Q675" s="185">
        <f>VLOOKUP(A675,BASE.!$A$1:$T$878,17,FALSE)</f>
        <v>0</v>
      </c>
      <c r="R675" s="124">
        <f>VLOOKUP(A675,BASE.!$A$1:$T$878,18,FALSE)</f>
        <v>91001</v>
      </c>
      <c r="S675" s="124" t="str">
        <f>VLOOKUP(A675,BASE.!$A$1:$T$878,19,FALSE)</f>
        <v xml:space="preserve">
No se acompañan. Aplica Informe Jurídico Nº 09, de  fecha 14 de marzo de 2011 del Departamento Jurídico y Dictamen Nº 070791, de 2009, de la Contraloría General de la República.  
</v>
      </c>
      <c r="T675" s="182">
        <f>VLOOKUP(A675,BASE.!$A$1:$T$878,20,FALSE)</f>
        <v>38526</v>
      </c>
      <c r="U675" s="124">
        <v>7175</v>
      </c>
      <c r="V675" s="181">
        <v>6851245</v>
      </c>
      <c r="W675" s="181">
        <v>7049947</v>
      </c>
      <c r="X675" s="183">
        <v>44255</v>
      </c>
      <c r="Y675" s="166" t="s">
        <v>7879</v>
      </c>
      <c r="Z675" s="166" t="s">
        <v>7880</v>
      </c>
      <c r="AA675" s="124" t="s">
        <v>7956</v>
      </c>
    </row>
    <row r="676" spans="1:27" x14ac:dyDescent="0.2">
      <c r="A676" s="124">
        <v>7176</v>
      </c>
      <c r="B676" s="124" t="s">
        <v>8413</v>
      </c>
      <c r="C676" s="185">
        <v>690709007</v>
      </c>
      <c r="D676" s="124" t="str">
        <f>VLOOKUP(A676,BASE.!$A$1:$T$878,4,FALSE)</f>
        <v>Municipalidad</v>
      </c>
      <c r="E676" s="124" t="str">
        <f>VLOOKUP(A676,BASE.!$A$1:$T$878,5,FALSE)</f>
        <v>Constitución Política de la República, art. 107.</v>
      </c>
      <c r="F676" s="124" t="str">
        <f>VLOOKUP(A676,BASE.!$A$1:$T$878,6,FALSE)</f>
        <v>Indefinida.</v>
      </c>
      <c r="G676" s="124" t="str">
        <f>VLOOKUP(A676,BASE.!$A$1:$T$878,7,FALSE)</f>
        <v>Según Ley Orgánica Nº 18.695, arts. 1º al 4º.</v>
      </c>
      <c r="H676" s="124" t="str">
        <f>VLOOKUP(A676,BASE.!$A$1:$T$878,8,FALSE)</f>
        <v>no tiene</v>
      </c>
      <c r="I676" s="124">
        <f>VLOOKUP(A676,BASE.!$A$1:$T$878,9,FALSE)</f>
        <v>0</v>
      </c>
      <c r="J676" s="124">
        <f>VLOOKUP(A676,BASE.!$A$1:$T$878,10,FALSE)</f>
        <v>0</v>
      </c>
      <c r="K676" s="124" t="str">
        <f>VLOOKUP(A676,BASE.!$A$1:$T$878,11,FALSE)</f>
        <v xml:space="preserve">Cathy Carolina Barriga Guerra.   </v>
      </c>
      <c r="L676" s="124" t="str">
        <f>VLOOKUP(A676,BASE.!$A$1:$T$878,12,FALSE)</f>
        <v xml:space="preserve">Avda. 5 de abril Nº 0260, comuna Maipú, Región Metropolitana.
</v>
      </c>
      <c r="M676" s="124" t="str">
        <f>VLOOKUP(A676,BASE.!$A$1:$T$878,13,FALSE)</f>
        <v>XIII</v>
      </c>
      <c r="N676" s="124" t="str">
        <f>VLOOKUP(A676,BASE.!$A$1:$T$878,14,FALSE)</f>
        <v>Maipú</v>
      </c>
      <c r="O676" s="124" t="str">
        <f>VLOOKUP(A676,BASE.!$A$1:$T$878,15,FALSE)</f>
        <v xml:space="preserve">Teléfonos: 677 6000 – 677 6092 – 677 6095. </v>
      </c>
      <c r="P676" s="124">
        <f>VLOOKUP(A676,BASE.!$A$1:$T$878,16,FALSE)</f>
        <v>0</v>
      </c>
      <c r="Q676" s="185">
        <f>VLOOKUP(A676,BASE.!$A$1:$T$878,17,FALSE)</f>
        <v>0</v>
      </c>
      <c r="R676" s="124">
        <f>VLOOKUP(A676,BASE.!$A$1:$T$878,18,FALSE)</f>
        <v>91001</v>
      </c>
      <c r="S676" s="124" t="str">
        <f>VLOOKUP(A676,BASE.!$A$1:$T$878,19,FALSE)</f>
        <v>No se acompañan. Aplica Informe Jurídico Nº 09, de fecha 14 de marzo de 2011 del Departamento Jurídico y Dictamen Nº 070791, de 2009, de la Contraloría General de la República.</v>
      </c>
      <c r="T676" s="182">
        <f>VLOOKUP(A676,BASE.!$A$1:$T$878,20,FALSE)</f>
        <v>38531</v>
      </c>
      <c r="U676" s="124">
        <v>7176</v>
      </c>
      <c r="V676" s="181">
        <v>7297692</v>
      </c>
      <c r="W676" s="181">
        <v>7509342</v>
      </c>
      <c r="X676" s="183">
        <v>44255</v>
      </c>
      <c r="Y676" s="166" t="s">
        <v>7879</v>
      </c>
      <c r="Z676" s="166" t="s">
        <v>7880</v>
      </c>
      <c r="AA676" s="124" t="s">
        <v>7921</v>
      </c>
    </row>
    <row r="677" spans="1:27" x14ac:dyDescent="0.2">
      <c r="A677" s="124">
        <v>7177</v>
      </c>
      <c r="B677" s="124" t="s">
        <v>8634</v>
      </c>
      <c r="C677" s="185">
        <v>690305003</v>
      </c>
      <c r="D677" s="124" t="str">
        <f>VLOOKUP(A677,BASE.!$A$1:$T$878,4,FALSE)</f>
        <v>Municipalidad</v>
      </c>
      <c r="E677" s="124" t="str">
        <f>VLOOKUP(A677,BASE.!$A$1:$T$878,5,FALSE)</f>
        <v>Constitución Política de la República, art. 107.</v>
      </c>
      <c r="F677" s="124" t="str">
        <f>VLOOKUP(A677,BASE.!$A$1:$T$878,6,FALSE)</f>
        <v>Indefinida.</v>
      </c>
      <c r="G677" s="124" t="str">
        <f>VLOOKUP(A677,BASE.!$A$1:$T$878,7,FALSE)</f>
        <v>Según Ley Orgánica Nº 18.695, arts. 1º al 4º.</v>
      </c>
      <c r="H677" s="124" t="str">
        <f>VLOOKUP(A677,BASE.!$A$1:$T$878,8,FALSE)</f>
        <v>no tiene</v>
      </c>
      <c r="I677" s="124">
        <f>VLOOKUP(A677,BASE.!$A$1:$T$878,9,FALSE)</f>
        <v>0</v>
      </c>
      <c r="J677" s="124">
        <f>VLOOKUP(A677,BASE.!$A$1:$T$878,10,FALSE)</f>
        <v>0</v>
      </c>
      <c r="K677" s="124" t="str">
        <f>VLOOKUP(A677,BASE.!$A$1:$T$878,11,FALSE)</f>
        <v xml:space="preserve">Victor Manuel Isla Lutz
</v>
      </c>
      <c r="L677" s="124" t="str">
        <f>VLOOKUP(A677,BASE.!$A$1:$T$878,12,FALSE)</f>
        <v xml:space="preserve">Plaza Nº 25, comuna de Vallenar, provincia de Huasco, Tercera Región.
</v>
      </c>
      <c r="M677" s="124" t="str">
        <f>VLOOKUP(A677,BASE.!$A$1:$T$878,13,FALSE)</f>
        <v>III</v>
      </c>
      <c r="N677" s="124" t="str">
        <f>VLOOKUP(A677,BASE.!$A$1:$T$878,14,FALSE)</f>
        <v>Vallenar</v>
      </c>
      <c r="O677" s="124" t="str">
        <f>VLOOKUP(A677,BASE.!$A$1:$T$878,15,FALSE)</f>
        <v>Teléfono: (51) 611320</v>
      </c>
      <c r="P677" s="124" t="str">
        <f>VLOOKUP(A677,BASE.!$A$1:$T$878,16,FALSE)</f>
        <v xml:space="preserve">contacto@vallenar.cl
</v>
      </c>
      <c r="Q677" s="185">
        <f>VLOOKUP(A677,BASE.!$A$1:$T$878,17,FALSE)</f>
        <v>0</v>
      </c>
      <c r="R677" s="124">
        <f>VLOOKUP(A677,BASE.!$A$1:$T$878,18,FALSE)</f>
        <v>911001</v>
      </c>
      <c r="S677" s="124" t="str">
        <f>VLOOKUP(A677,BASE.!$A$1:$T$878,19,FALSE)</f>
        <v xml:space="preserve">No se acompañan. Aplica Informe Jurídico Nº 09, de  fecha 14 de marzo de 2011 del Departamento Jurídico y Dictamen Nº 070791, de 2009, de la Contraloría General de la República.  
</v>
      </c>
      <c r="T677" s="182">
        <f>VLOOKUP(A677,BASE.!$A$1:$T$878,20,FALSE)</f>
        <v>38532</v>
      </c>
      <c r="U677" s="124">
        <v>7177</v>
      </c>
      <c r="V677" s="181">
        <v>27952253</v>
      </c>
      <c r="W677" s="181">
        <v>27952253</v>
      </c>
      <c r="X677" s="183">
        <v>44255</v>
      </c>
      <c r="Y677" s="166" t="s">
        <v>7879</v>
      </c>
      <c r="Z677" s="166" t="s">
        <v>7880</v>
      </c>
      <c r="AA677" s="124" t="s">
        <v>7906</v>
      </c>
    </row>
    <row r="678" spans="1:27" x14ac:dyDescent="0.2">
      <c r="A678" s="124">
        <v>7179</v>
      </c>
      <c r="B678" s="124" t="s">
        <v>8635</v>
      </c>
      <c r="C678" s="185">
        <v>691904008</v>
      </c>
      <c r="D678" s="124" t="str">
        <f>VLOOKUP(A678,BASE.!$A$1:$T$878,4,FALSE)</f>
        <v>Municipalidad</v>
      </c>
      <c r="E678" s="124" t="str">
        <f>VLOOKUP(A678,BASE.!$A$1:$T$878,5,FALSE)</f>
        <v>Constitución Política de la República, art. 107.</v>
      </c>
      <c r="F678" s="124" t="str">
        <f>VLOOKUP(A678,BASE.!$A$1:$T$878,6,FALSE)</f>
        <v>Indefinida.</v>
      </c>
      <c r="G678" s="124" t="str">
        <f>VLOOKUP(A678,BASE.!$A$1:$T$878,7,FALSE)</f>
        <v>Según Ley Orgánica Nº 18.695, arts. 1º al 4º.</v>
      </c>
      <c r="H678" s="124" t="str">
        <f>VLOOKUP(A678,BASE.!$A$1:$T$878,8,FALSE)</f>
        <v>no tiene</v>
      </c>
      <c r="I678" s="124">
        <f>VLOOKUP(A678,BASE.!$A$1:$T$878,9,FALSE)</f>
        <v>0</v>
      </c>
      <c r="J678" s="124">
        <f>VLOOKUP(A678,BASE.!$A$1:$T$878,10,FALSE)</f>
        <v>0</v>
      </c>
      <c r="K678" s="124" t="str">
        <f>VLOOKUP(A678,BASE.!$A$1:$T$878,11,FALSE)</f>
        <v xml:space="preserve">Manuel Adolfo Salas Trautmann, </v>
      </c>
      <c r="L678" s="124" t="str">
        <f>VLOOKUP(A678,BASE.!$A$1:$T$878,12,FALSE)</f>
        <v xml:space="preserve">Arturo Prat Nº 65, comuna de Nueva Imperial, Novena Región, 
</v>
      </c>
      <c r="M678" s="124" t="str">
        <f>VLOOKUP(A678,BASE.!$A$1:$T$878,13,FALSE)</f>
        <v>IX</v>
      </c>
      <c r="N678" s="124" t="str">
        <f>VLOOKUP(A678,BASE.!$A$1:$T$878,14,FALSE)</f>
        <v xml:space="preserve"> Nueva Imperial,</v>
      </c>
      <c r="O678" s="124" t="str">
        <f>VLOOKUP(A678,BASE.!$A$1:$T$878,15,FALSE)</f>
        <v>fono (45)611006 – 611054,</v>
      </c>
      <c r="P678" s="124" t="str">
        <f>VLOOKUP(A678,BASE.!$A$1:$T$878,16,FALSE)</f>
        <v xml:space="preserve"> municipalidad@nuevaimperial.cl</v>
      </c>
      <c r="Q678" s="185">
        <f>VLOOKUP(A678,BASE.!$A$1:$T$878,17,FALSE)</f>
        <v>0</v>
      </c>
      <c r="R678" s="124">
        <f>VLOOKUP(A678,BASE.!$A$1:$T$878,18,FALSE)</f>
        <v>91001</v>
      </c>
      <c r="S678" s="124" t="str">
        <f>VLOOKUP(A678,BASE.!$A$1:$T$878,19,FALSE)</f>
        <v xml:space="preserve">No se acompañan. Aplica Informe Jurídico Nº 09, de  fecha 14 de marzo de 2011 del Departamento Jurídico y Dictamen Nº 070791, de 2009, de la Contraloría General de la República.  
</v>
      </c>
      <c r="T678" s="182">
        <f>VLOOKUP(A678,BASE.!$A$1:$T$878,20,FALSE)</f>
        <v>38568</v>
      </c>
      <c r="U678" s="124">
        <v>7179</v>
      </c>
      <c r="V678" s="181">
        <v>5203532</v>
      </c>
      <c r="W678" s="181">
        <v>5203532</v>
      </c>
      <c r="X678" s="183">
        <v>44255</v>
      </c>
      <c r="Y678" s="166" t="s">
        <v>7879</v>
      </c>
      <c r="Z678" s="166" t="s">
        <v>7880</v>
      </c>
      <c r="AA678" s="124" t="s">
        <v>8036</v>
      </c>
    </row>
    <row r="679" spans="1:27" x14ac:dyDescent="0.2">
      <c r="A679" s="124">
        <v>7180</v>
      </c>
      <c r="B679" s="124" t="s">
        <v>8414</v>
      </c>
      <c r="C679" s="185">
        <v>692525000</v>
      </c>
      <c r="D679" s="124" t="str">
        <f>VLOOKUP(A679,BASE.!$A$1:$T$878,4,FALSE)</f>
        <v>Municipalidad</v>
      </c>
      <c r="E679" s="124" t="str">
        <f>VLOOKUP(A679,BASE.!$A$1:$T$878,5,FALSE)</f>
        <v>Constitución Política de la República, art. 107.</v>
      </c>
      <c r="F679" s="124" t="str">
        <f>VLOOKUP(A679,BASE.!$A$1:$T$878,6,FALSE)</f>
        <v>Indefinida.</v>
      </c>
      <c r="G679" s="124" t="str">
        <f>VLOOKUP(A679,BASE.!$A$1:$T$878,7,FALSE)</f>
        <v>Según Ley Orgánica Nº 18.695, arts. 1º al 4º.</v>
      </c>
      <c r="H679" s="124" t="str">
        <f>VLOOKUP(A679,BASE.!$A$1:$T$878,8,FALSE)</f>
        <v>No tiene</v>
      </c>
      <c r="I679" s="124">
        <f>VLOOKUP(A679,BASE.!$A$1:$T$878,9,FALSE)</f>
        <v>0</v>
      </c>
      <c r="J679" s="124">
        <f>VLOOKUP(A679,BASE.!$A$1:$T$878,10,FALSE)</f>
        <v>0</v>
      </c>
      <c r="K679" s="124" t="str">
        <f>VLOOKUP(A679,BASE.!$A$1:$T$878,11,FALSE)</f>
        <v xml:space="preserve">Sandra Berna Martínez     </v>
      </c>
      <c r="L679" s="124" t="str">
        <f>VLOOKUP(A679,BASE.!$A$1:$T$878,12,FALSE)</f>
        <v xml:space="preserve">Gustavo Le Paige Nº 328, casco antiguo, comuna de San Pedro de Atacama, provincia El Loa, II Región de Antofagasta.
</v>
      </c>
      <c r="M679" s="124" t="str">
        <f>VLOOKUP(A679,BASE.!$A$1:$T$878,13,FALSE)</f>
        <v>III</v>
      </c>
      <c r="N679" s="124" t="str">
        <f>VLOOKUP(A679,BASE.!$A$1:$T$878,14,FALSE)</f>
        <v>San Pedro de Atacama</v>
      </c>
      <c r="O679" s="124" t="str">
        <f>VLOOKUP(A679,BASE.!$A$1:$T$878,15,FALSE)</f>
        <v>Teléfonos: (55) 851041 – 851019 – 851103 – 851316 – 851317.</v>
      </c>
      <c r="P679" s="124" t="str">
        <f>VLOOKUP(A679,BASE.!$A$1:$T$878,16,FALSE)</f>
        <v xml:space="preserve"> alcaldiaspa@gmail.com </v>
      </c>
      <c r="Q679" s="185">
        <f>VLOOKUP(A679,BASE.!$A$1:$T$878,17,FALSE)</f>
        <v>0</v>
      </c>
      <c r="R679" s="124">
        <f>VLOOKUP(A679,BASE.!$A$1:$T$878,18,FALSE)</f>
        <v>91001</v>
      </c>
      <c r="S679" s="124" t="str">
        <f>VLOOKUP(A679,BASE.!$A$1:$T$878,19,FALSE)</f>
        <v xml:space="preserve">No se acompañan. Aplica Informe Jurídico Nº 09, de  fecha 14 de marzo de 2011 del Departamento Jurídico y Dictamen Nº 070791, de 2009, de la Contraloría General de la República.  
. 
</v>
      </c>
      <c r="T679" s="182">
        <f>VLOOKUP(A679,BASE.!$A$1:$T$878,20,FALSE)</f>
        <v>38553</v>
      </c>
      <c r="U679" s="124">
        <v>7180</v>
      </c>
      <c r="V679" s="181">
        <v>10076702</v>
      </c>
      <c r="W679" s="181">
        <v>17722987</v>
      </c>
      <c r="X679" s="183">
        <v>44255</v>
      </c>
      <c r="Y679" s="166" t="s">
        <v>7879</v>
      </c>
      <c r="Z679" s="166" t="s">
        <v>7880</v>
      </c>
      <c r="AA679" s="124" t="s">
        <v>7882</v>
      </c>
    </row>
    <row r="680" spans="1:27" x14ac:dyDescent="0.2">
      <c r="A680" s="124">
        <v>7180</v>
      </c>
      <c r="B680" s="124" t="s">
        <v>8414</v>
      </c>
      <c r="C680" s="185">
        <v>692525000</v>
      </c>
      <c r="D680" s="124" t="str">
        <f>VLOOKUP(A680,BASE.!$A$1:$T$878,4,FALSE)</f>
        <v>Municipalidad</v>
      </c>
      <c r="E680" s="124" t="str">
        <f>VLOOKUP(A680,BASE.!$A$1:$T$878,5,FALSE)</f>
        <v>Constitución Política de la República, art. 107.</v>
      </c>
      <c r="F680" s="124" t="str">
        <f>VLOOKUP(A680,BASE.!$A$1:$T$878,6,FALSE)</f>
        <v>Indefinida.</v>
      </c>
      <c r="G680" s="124" t="str">
        <f>VLOOKUP(A680,BASE.!$A$1:$T$878,7,FALSE)</f>
        <v>Según Ley Orgánica Nº 18.695, arts. 1º al 4º.</v>
      </c>
      <c r="H680" s="124" t="str">
        <f>VLOOKUP(A680,BASE.!$A$1:$T$878,8,FALSE)</f>
        <v>No tiene</v>
      </c>
      <c r="I680" s="124">
        <f>VLOOKUP(A680,BASE.!$A$1:$T$878,9,FALSE)</f>
        <v>0</v>
      </c>
      <c r="J680" s="124">
        <f>VLOOKUP(A680,BASE.!$A$1:$T$878,10,FALSE)</f>
        <v>0</v>
      </c>
      <c r="K680" s="124" t="str">
        <f>VLOOKUP(A680,BASE.!$A$1:$T$878,11,FALSE)</f>
        <v xml:space="preserve">Sandra Berna Martínez     </v>
      </c>
      <c r="L680" s="124" t="str">
        <f>VLOOKUP(A680,BASE.!$A$1:$T$878,12,FALSE)</f>
        <v xml:space="preserve">Gustavo Le Paige Nº 328, casco antiguo, comuna de San Pedro de Atacama, provincia El Loa, II Región de Antofagasta.
</v>
      </c>
      <c r="M680" s="124" t="str">
        <f>VLOOKUP(A680,BASE.!$A$1:$T$878,13,FALSE)</f>
        <v>III</v>
      </c>
      <c r="N680" s="124" t="str">
        <f>VLOOKUP(A680,BASE.!$A$1:$T$878,14,FALSE)</f>
        <v>San Pedro de Atacama</v>
      </c>
      <c r="O680" s="124" t="str">
        <f>VLOOKUP(A680,BASE.!$A$1:$T$878,15,FALSE)</f>
        <v>Teléfonos: (55) 851041 – 851019 – 851103 – 851316 – 851317.</v>
      </c>
      <c r="P680" s="124" t="str">
        <f>VLOOKUP(A680,BASE.!$A$1:$T$878,16,FALSE)</f>
        <v xml:space="preserve"> alcaldiaspa@gmail.com </v>
      </c>
      <c r="Q680" s="185">
        <f>VLOOKUP(A680,BASE.!$A$1:$T$878,17,FALSE)</f>
        <v>0</v>
      </c>
      <c r="R680" s="124">
        <f>VLOOKUP(A680,BASE.!$A$1:$T$878,18,FALSE)</f>
        <v>91001</v>
      </c>
      <c r="S680" s="124" t="str">
        <f>VLOOKUP(A680,BASE.!$A$1:$T$878,19,FALSE)</f>
        <v xml:space="preserve">No se acompañan. Aplica Informe Jurídico Nº 09, de  fecha 14 de marzo de 2011 del Departamento Jurídico y Dictamen Nº 070791, de 2009, de la Contraloría General de la República.  
. 
</v>
      </c>
      <c r="T680" s="182">
        <f>VLOOKUP(A680,BASE.!$A$1:$T$878,20,FALSE)</f>
        <v>38553</v>
      </c>
      <c r="U680" s="124">
        <v>7180</v>
      </c>
      <c r="V680" s="181">
        <v>0</v>
      </c>
      <c r="W680" s="181">
        <v>0</v>
      </c>
      <c r="X680" s="183">
        <v>44255</v>
      </c>
      <c r="Y680" s="166" t="s">
        <v>7879</v>
      </c>
      <c r="Z680" s="166" t="s">
        <v>7880</v>
      </c>
      <c r="AA680" s="124" t="s">
        <v>8659</v>
      </c>
    </row>
    <row r="681" spans="1:27" x14ac:dyDescent="0.2">
      <c r="A681" s="124">
        <v>7181</v>
      </c>
      <c r="B681" s="124" t="s">
        <v>8415</v>
      </c>
      <c r="C681" s="185">
        <v>692402006</v>
      </c>
      <c r="D681" s="124" t="str">
        <f>VLOOKUP(A681,BASE.!$A$1:$T$878,4,FALSE)</f>
        <v>Municipalidad</v>
      </c>
      <c r="E681" s="124" t="str">
        <f>VLOOKUP(A681,BASE.!$A$1:$T$878,5,FALSE)</f>
        <v>Constitución Política de la República, art. 107.</v>
      </c>
      <c r="F681" s="124" t="str">
        <f>VLOOKUP(A681,BASE.!$A$1:$T$878,6,FALSE)</f>
        <v>Indefinida.</v>
      </c>
      <c r="G681" s="124" t="str">
        <f>VLOOKUP(A681,BASE.!$A$1:$T$878,7,FALSE)</f>
        <v>Según Ley Orgánica Nº 18.695, arts. 1º al 4º.</v>
      </c>
      <c r="H681" s="124" t="str">
        <f>VLOOKUP(A681,BASE.!$A$1:$T$878,8,FALSE)</f>
        <v>no tiene</v>
      </c>
      <c r="I681" s="124">
        <f>VLOOKUP(A681,BASE.!$A$1:$T$878,9,FALSE)</f>
        <v>0</v>
      </c>
      <c r="J681" s="124">
        <f>VLOOKUP(A681,BASE.!$A$1:$T$878,10,FALSE)</f>
        <v>0</v>
      </c>
      <c r="K681" s="124" t="str">
        <f>VLOOKUP(A681,BASE.!$A$1:$T$878,11,FALSE)</f>
        <v xml:space="preserve">Francisco Roncagliolo Lepio   </v>
      </c>
      <c r="L681" s="124" t="str">
        <f>VLOOKUP(A681,BASE.!$A$1:$T$878,12,FALSE)</f>
        <v>Rafael Sotomayor Nº191, comuna de Cisnes, Provincia de Aysén, Undécima Región de Aysén.</v>
      </c>
      <c r="M681" s="124" t="str">
        <f>VLOOKUP(A681,BASE.!$A$1:$T$878,13,FALSE)</f>
        <v>XI</v>
      </c>
      <c r="N681" s="124" t="str">
        <f>VLOOKUP(A681,BASE.!$A$1:$T$878,14,FALSE)</f>
        <v>Cisnes</v>
      </c>
      <c r="O681" s="124">
        <f>VLOOKUP(A681,BASE.!$A$1:$T$878,15,FALSE)</f>
        <v>0</v>
      </c>
      <c r="P681" s="124">
        <f>VLOOKUP(A681,BASE.!$A$1:$T$878,16,FALSE)</f>
        <v>0</v>
      </c>
      <c r="Q681" s="185">
        <f>VLOOKUP(A681,BASE.!$A$1:$T$878,17,FALSE)</f>
        <v>0</v>
      </c>
      <c r="R681" s="124">
        <f>VLOOKUP(A681,BASE.!$A$1:$T$878,18,FALSE)</f>
        <v>91001</v>
      </c>
      <c r="S681" s="124" t="str">
        <f>VLOOKUP(A681,BASE.!$A$1:$T$878,19,FALSE)</f>
        <v xml:space="preserve">No se acompañan. Aplica Informe Jurídico Nº 09, de fecha 14 de marzo de 2011 del Departamento Jurídico y Dictamen Nº 070791, de 2009, de la Contraloría General de la República.  
</v>
      </c>
      <c r="T681" s="182">
        <f>VLOOKUP(A681,BASE.!$A$1:$T$878,20,FALSE)</f>
        <v>38572</v>
      </c>
      <c r="U681" s="124">
        <v>7181</v>
      </c>
      <c r="V681" s="181">
        <v>5265786</v>
      </c>
      <c r="W681" s="181">
        <v>5418506</v>
      </c>
      <c r="X681" s="183">
        <v>44255</v>
      </c>
      <c r="Y681" s="166" t="s">
        <v>7879</v>
      </c>
      <c r="Z681" s="166" t="s">
        <v>7880</v>
      </c>
      <c r="AA681" s="124" t="s">
        <v>8060</v>
      </c>
    </row>
    <row r="682" spans="1:27" x14ac:dyDescent="0.2">
      <c r="A682" s="124">
        <v>7184</v>
      </c>
      <c r="B682" s="124" t="s">
        <v>8636</v>
      </c>
      <c r="C682" s="185">
        <v>691801004</v>
      </c>
      <c r="D682" s="124" t="str">
        <f>VLOOKUP(A682,BASE.!$A$1:$T$878,4,FALSE)</f>
        <v>Municipalidad</v>
      </c>
      <c r="E682" s="124" t="str">
        <f>VLOOKUP(A682,BASE.!$A$1:$T$878,5,FALSE)</f>
        <v>Constitución Política de la República, art. 107.</v>
      </c>
      <c r="F682" s="124" t="str">
        <f>VLOOKUP(A682,BASE.!$A$1:$T$878,6,FALSE)</f>
        <v>Indefinida.</v>
      </c>
      <c r="G682" s="124" t="str">
        <f>VLOOKUP(A682,BASE.!$A$1:$T$878,7,FALSE)</f>
        <v>Según Ley Orgánica Nº 18.695, arts. 1º al 4º.</v>
      </c>
      <c r="H682" s="124" t="str">
        <f>VLOOKUP(A682,BASE.!$A$1:$T$878,8,FALSE)</f>
        <v>no tiene</v>
      </c>
      <c r="I682" s="124">
        <f>VLOOKUP(A682,BASE.!$A$1:$T$878,9,FALSE)</f>
        <v>0</v>
      </c>
      <c r="J682" s="124">
        <f>VLOOKUP(A682,BASE.!$A$1:$T$878,10,FALSE)</f>
        <v>0</v>
      </c>
      <c r="K682" s="124" t="str">
        <f>VLOOKUP(A682,BASE.!$A$1:$T$878,11,FALSE)</f>
        <v xml:space="preserve">José Enrique Neira Neira    </v>
      </c>
      <c r="L682" s="124" t="str">
        <f>VLOOKUP(A682,BASE.!$A$1:$T$878,12,FALSE)</f>
        <v xml:space="preserve">Pedro Aguirre Cerda Nº509, Angol.
</v>
      </c>
      <c r="M682" s="124" t="str">
        <f>VLOOKUP(A682,BASE.!$A$1:$T$878,13,FALSE)</f>
        <v>IX</v>
      </c>
      <c r="N682" s="124" t="str">
        <f>VLOOKUP(A682,BASE.!$A$1:$T$878,14,FALSE)</f>
        <v>Angol</v>
      </c>
      <c r="O682" s="124" t="str">
        <f>VLOOKUP(A682,BASE.!$A$1:$T$878,15,FALSE)</f>
        <v xml:space="preserve">Fono (45) 2657056.
</v>
      </c>
      <c r="P682" s="124" t="str">
        <f>VLOOKUP(A682,BASE.!$A$1:$T$878,16,FALSE)</f>
        <v>E-Mail: enrique.neira@angol.cl</v>
      </c>
      <c r="Q682" s="185">
        <f>VLOOKUP(A682,BASE.!$A$1:$T$878,17,FALSE)</f>
        <v>0</v>
      </c>
      <c r="R682" s="124">
        <f>VLOOKUP(A682,BASE.!$A$1:$T$878,18,FALSE)</f>
        <v>91001</v>
      </c>
      <c r="S682" s="124" t="str">
        <f>VLOOKUP(A682,BASE.!$A$1:$T$878,19,FALSE)</f>
        <v>No se acompañan. Aplica Informe Jurídico Nº09 de  fecha 14 de marzo de 2011 del Departamento Jurídico y Dictamen Nº 070791, de 2009, de la Contraloría General de la República.</v>
      </c>
      <c r="T682" s="182">
        <f>VLOOKUP(A682,BASE.!$A$1:$T$878,20,FALSE)</f>
        <v>38568</v>
      </c>
      <c r="U682" s="124">
        <v>7184</v>
      </c>
      <c r="V682" s="181">
        <v>28537314</v>
      </c>
      <c r="W682" s="181">
        <v>28537314</v>
      </c>
      <c r="X682" s="183">
        <v>44255</v>
      </c>
      <c r="Y682" s="166" t="s">
        <v>7879</v>
      </c>
      <c r="Z682" s="166" t="s">
        <v>7880</v>
      </c>
      <c r="AA682" s="124" t="s">
        <v>230</v>
      </c>
    </row>
    <row r="683" spans="1:27" x14ac:dyDescent="0.2">
      <c r="A683" s="124">
        <v>7186</v>
      </c>
      <c r="B683" s="124" t="s">
        <v>8416</v>
      </c>
      <c r="C683" s="185">
        <v>691501000</v>
      </c>
      <c r="D683" s="124" t="str">
        <f>VLOOKUP(A683,BASE.!$A$1:$T$878,4,FALSE)</f>
        <v>Municipalidad</v>
      </c>
      <c r="E683" s="124" t="str">
        <f>VLOOKUP(A683,BASE.!$A$1:$T$878,5,FALSE)</f>
        <v>Constitución Política de la República, artículo 107.</v>
      </c>
      <c r="F683" s="124" t="str">
        <f>VLOOKUP(A683,BASE.!$A$1:$T$878,6,FALSE)</f>
        <v>Indefinida.</v>
      </c>
      <c r="G683" s="124" t="str">
        <f>VLOOKUP(A683,BASE.!$A$1:$T$878,7,FALSE)</f>
        <v>Según Ley Orgánica Constitucional Nº 18.695, arts. 1º al 4º.</v>
      </c>
      <c r="H683" s="124" t="str">
        <f>VLOOKUP(A683,BASE.!$A$1:$T$878,8,FALSE)</f>
        <v>no tiene</v>
      </c>
      <c r="I683" s="124">
        <f>VLOOKUP(A683,BASE.!$A$1:$T$878,9,FALSE)</f>
        <v>0</v>
      </c>
      <c r="J683" s="124">
        <f>VLOOKUP(A683,BASE.!$A$1:$T$878,10,FALSE)</f>
        <v>0</v>
      </c>
      <c r="K683" s="124" t="str">
        <f>VLOOKUP(A683,BASE.!$A$1:$T$878,11,FALSE)</f>
        <v xml:space="preserve">Eduardo Aguilera Aguilera 
</v>
      </c>
      <c r="L683" s="124" t="str">
        <f>VLOOKUP(A683,BASE.!$A$1:$T$878,12,FALSE)</f>
        <v xml:space="preserve">Ignacio Serrano N° 1185, , comuna de Tomé, Octava Región del Bío – Bío.
</v>
      </c>
      <c r="M683" s="124" t="str">
        <f>VLOOKUP(A683,BASE.!$A$1:$T$878,13,FALSE)</f>
        <v>VIII</v>
      </c>
      <c r="N683" s="124" t="str">
        <f>VLOOKUP(A683,BASE.!$A$1:$T$878,14,FALSE)</f>
        <v>Tomé</v>
      </c>
      <c r="O683" s="124" t="str">
        <f>VLOOKUP(A683,BASE.!$A$1:$T$878,15,FALSE)</f>
        <v>Fono: (41) 2406400 - (41) 2406410</v>
      </c>
      <c r="P683" s="124" t="str">
        <f>VLOOKUP(A683,BASE.!$A$1:$T$878,16,FALSE)</f>
        <v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
      <c r="Q683" s="185">
        <f>VLOOKUP(A683,BASE.!$A$1:$T$878,17,FALSE)</f>
        <v>0</v>
      </c>
      <c r="R683" s="124">
        <f>VLOOKUP(A683,BASE.!$A$1:$T$878,18,FALSE)</f>
        <v>91001</v>
      </c>
      <c r="S683" s="124" t="str">
        <f>VLOOKUP(A683,BASE.!$A$1:$T$878,19,FALSE)</f>
        <v>No procede</v>
      </c>
      <c r="T683" s="182">
        <f>VLOOKUP(A683,BASE.!$A$1:$T$878,20,FALSE)</f>
        <v>38572</v>
      </c>
      <c r="U683" s="124">
        <v>7186</v>
      </c>
      <c r="V683" s="181">
        <v>5056871</v>
      </c>
      <c r="W683" s="181">
        <v>5203532</v>
      </c>
      <c r="X683" s="183">
        <v>44255</v>
      </c>
      <c r="Y683" s="166" t="s">
        <v>7879</v>
      </c>
      <c r="Z683" s="166" t="s">
        <v>7880</v>
      </c>
      <c r="AA683" s="124" t="s">
        <v>8032</v>
      </c>
    </row>
    <row r="684" spans="1:27" x14ac:dyDescent="0.2">
      <c r="A684" s="124">
        <v>7189</v>
      </c>
      <c r="B684" s="124" t="s">
        <v>8417</v>
      </c>
      <c r="C684" s="185">
        <v>754634006</v>
      </c>
      <c r="D684" s="124" t="str">
        <f>VLOOKUP(A684,BASE.!$A$1:$T$878,4,FALSE)</f>
        <v>Fundación de Derecho Público.</v>
      </c>
      <c r="E684" s="124" t="str">
        <f>VLOOKUP(A684,BASE.!$A$1:$T$878,5,FALSE)</f>
        <v xml:space="preserve">Canon 114-1 del Código de Derecho Canónico y Decreto Episcopal N° 27, de 30 de noviembre de 1994, emitido por el Obispo de Linares, Monseñor Carlos Camus Larenas. </v>
      </c>
      <c r="F684" s="124" t="str">
        <f>VLOOKUP(A684,BASE.!$A$1:$T$878,6,FALSE)</f>
        <v>Indefinida. Certificado emitido por Pbro. Silvio Jara Ramírez, Vicario General del Obispado de San Ambrosio de Linares, de noviembre de 2020.</v>
      </c>
      <c r="G684" s="124" t="str">
        <f>VLOOKUP(A684,BASE.!$A$1:$T$878,7,FALSE)</f>
        <v xml:space="preserve">Promover y coordinar las obras de caridad y solidaridad cristiana, y la defensa y promoción de la vida a través de un servicio efectivo a las personas y el fortalecimiento de la familia como eje central de la sociedad.
</v>
      </c>
      <c r="H684" s="124" t="str">
        <f>VLOOKUP(A684,BASE.!$A$1:$T$878,8,FALSE)</f>
        <v xml:space="preserve">Presidente: 
Monseñor Tomislav Koljatic Maroevic, 
Consejeros:
Pbro. Luis Fuentealba Sánchez,
Judith Villagran Molina, 
Pbro. José Ulloa Oliveros, 
Rodrigo Barrera Ruz, 
</v>
      </c>
      <c r="I684" s="124" t="str">
        <f>VLOOKUP(A684,BASE.!$A$1:$T$878,9,FALSE)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84" s="124" t="str">
        <f>VLOOKUP(A684,BASE.!$A$1:$T$878,10,FALSE)</f>
        <v>04 de abril de 2018</v>
      </c>
      <c r="K684" s="124" t="str">
        <f>VLOOKUP(A684,BASE.!$A$1:$T$878,11,FALSE)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84" s="124" t="str">
        <f>VLOOKUP(A684,BASE.!$A$1:$T$878,12,FALSE)</f>
        <v xml:space="preserve">Freire N° 434, Linares
</v>
      </c>
      <c r="M684" s="124" t="str">
        <f>VLOOKUP(A684,BASE.!$A$1:$T$878,13,FALSE)</f>
        <v>VII</v>
      </c>
      <c r="N684" s="124" t="str">
        <f>VLOOKUP(A684,BASE.!$A$1:$T$878,14,FALSE)</f>
        <v>Linares</v>
      </c>
      <c r="O684" s="124" t="str">
        <f>VLOOKUP(A684,BASE.!$A$1:$T$878,15,FALSE)</f>
        <v>073-627226- 627227</v>
      </c>
      <c r="P684" s="124" t="str">
        <f>VLOOKUP(A684,BASE.!$A$1:$T$878,16,FALSE)</f>
        <v xml:space="preserve">Correo electrónico : caritas@caritaslinares.cl
</v>
      </c>
      <c r="Q684" s="185">
        <f>VLOOKUP(A684,BASE.!$A$1:$T$878,17,FALSE)</f>
        <v>0</v>
      </c>
      <c r="R684" s="124">
        <f>VLOOKUP(A684,BASE.!$A$1:$T$878,18,FALSE)</f>
        <v>93401</v>
      </c>
      <c r="S684" s="124" t="str">
        <f>VLOOKUP(A684,BASE.!$A$1:$T$878,19,FALSE)</f>
        <v>Se acompaña certificado financiero correspondiente al año 2019, aprobados por Supervisión Financiera Nacional.</v>
      </c>
      <c r="T684" s="182">
        <f>VLOOKUP(A684,BASE.!$A$1:$T$878,20,FALSE)</f>
        <v>38600</v>
      </c>
      <c r="U684" s="124">
        <v>7189</v>
      </c>
      <c r="V684" s="181">
        <v>42738572</v>
      </c>
      <c r="W684" s="181">
        <v>64555134</v>
      </c>
      <c r="X684" s="183">
        <v>44255</v>
      </c>
      <c r="Y684" s="166" t="s">
        <v>7879</v>
      </c>
      <c r="Z684" s="166" t="s">
        <v>7880</v>
      </c>
      <c r="AA684" s="124" t="s">
        <v>7993</v>
      </c>
    </row>
    <row r="685" spans="1:27" x14ac:dyDescent="0.2">
      <c r="A685" s="124">
        <v>7189</v>
      </c>
      <c r="B685" s="124" t="s">
        <v>8417</v>
      </c>
      <c r="C685" s="185">
        <v>754634006</v>
      </c>
      <c r="D685" s="124" t="str">
        <f>VLOOKUP(A685,BASE.!$A$1:$T$878,4,FALSE)</f>
        <v>Fundación de Derecho Público.</v>
      </c>
      <c r="E685" s="124" t="str">
        <f>VLOOKUP(A685,BASE.!$A$1:$T$878,5,FALSE)</f>
        <v xml:space="preserve">Canon 114-1 del Código de Derecho Canónico y Decreto Episcopal N° 27, de 30 de noviembre de 1994, emitido por el Obispo de Linares, Monseñor Carlos Camus Larenas. </v>
      </c>
      <c r="F685" s="124" t="str">
        <f>VLOOKUP(A685,BASE.!$A$1:$T$878,6,FALSE)</f>
        <v>Indefinida. Certificado emitido por Pbro. Silvio Jara Ramírez, Vicario General del Obispado de San Ambrosio de Linares, de noviembre de 2020.</v>
      </c>
      <c r="G685" s="124" t="str">
        <f>VLOOKUP(A685,BASE.!$A$1:$T$878,7,FALSE)</f>
        <v xml:space="preserve">Promover y coordinar las obras de caridad y solidaridad cristiana, y la defensa y promoción de la vida a través de un servicio efectivo a las personas y el fortalecimiento de la familia como eje central de la sociedad.
</v>
      </c>
      <c r="H685" s="124" t="str">
        <f>VLOOKUP(A685,BASE.!$A$1:$T$878,8,FALSE)</f>
        <v xml:space="preserve">Presidente: 
Monseñor Tomislav Koljatic Maroevic, 
Consejeros:
Pbro. Luis Fuentealba Sánchez,
Judith Villagran Molina, 
Pbro. José Ulloa Oliveros, 
Rodrigo Barrera Ruz, 
</v>
      </c>
      <c r="I685" s="124" t="str">
        <f>VLOOKUP(A685,BASE.!$A$1:$T$878,9,FALSE)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85" s="124" t="str">
        <f>VLOOKUP(A685,BASE.!$A$1:$T$878,10,FALSE)</f>
        <v>04 de abril de 2018</v>
      </c>
      <c r="K685" s="124" t="str">
        <f>VLOOKUP(A685,BASE.!$A$1:$T$878,11,FALSE)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85" s="124" t="str">
        <f>VLOOKUP(A685,BASE.!$A$1:$T$878,12,FALSE)</f>
        <v xml:space="preserve">Freire N° 434, Linares
</v>
      </c>
      <c r="M685" s="124" t="str">
        <f>VLOOKUP(A685,BASE.!$A$1:$T$878,13,FALSE)</f>
        <v>VII</v>
      </c>
      <c r="N685" s="124" t="str">
        <f>VLOOKUP(A685,BASE.!$A$1:$T$878,14,FALSE)</f>
        <v>Linares</v>
      </c>
      <c r="O685" s="124" t="str">
        <f>VLOOKUP(A685,BASE.!$A$1:$T$878,15,FALSE)</f>
        <v>073-627226- 627227</v>
      </c>
      <c r="P685" s="124" t="str">
        <f>VLOOKUP(A685,BASE.!$A$1:$T$878,16,FALSE)</f>
        <v xml:space="preserve">Correo electrónico : caritas@caritaslinares.cl
</v>
      </c>
      <c r="Q685" s="185">
        <f>VLOOKUP(A685,BASE.!$A$1:$T$878,17,FALSE)</f>
        <v>0</v>
      </c>
      <c r="R685" s="124">
        <f>VLOOKUP(A685,BASE.!$A$1:$T$878,18,FALSE)</f>
        <v>93401</v>
      </c>
      <c r="S685" s="124" t="str">
        <f>VLOOKUP(A685,BASE.!$A$1:$T$878,19,FALSE)</f>
        <v>Se acompaña certificado financiero correspondiente al año 2019, aprobados por Supervisión Financiera Nacional.</v>
      </c>
      <c r="T685" s="182">
        <f>VLOOKUP(A685,BASE.!$A$1:$T$878,20,FALSE)</f>
        <v>38600</v>
      </c>
      <c r="U685" s="124">
        <v>7189</v>
      </c>
      <c r="V685" s="181">
        <v>19380318</v>
      </c>
      <c r="W685" s="181">
        <v>28964015</v>
      </c>
      <c r="X685" s="183">
        <v>44255</v>
      </c>
      <c r="Y685" s="166" t="s">
        <v>7879</v>
      </c>
      <c r="Z685" s="166" t="s">
        <v>7880</v>
      </c>
      <c r="AA685" s="124" t="s">
        <v>7997</v>
      </c>
    </row>
    <row r="686" spans="1:27" x14ac:dyDescent="0.2">
      <c r="A686" s="124">
        <v>7189</v>
      </c>
      <c r="B686" s="124" t="s">
        <v>8417</v>
      </c>
      <c r="C686" s="185">
        <v>754634006</v>
      </c>
      <c r="D686" s="124" t="str">
        <f>VLOOKUP(A686,BASE.!$A$1:$T$878,4,FALSE)</f>
        <v>Fundación de Derecho Público.</v>
      </c>
      <c r="E686" s="124" t="str">
        <f>VLOOKUP(A686,BASE.!$A$1:$T$878,5,FALSE)</f>
        <v xml:space="preserve">Canon 114-1 del Código de Derecho Canónico y Decreto Episcopal N° 27, de 30 de noviembre de 1994, emitido por el Obispo de Linares, Monseñor Carlos Camus Larenas. </v>
      </c>
      <c r="F686" s="124" t="str">
        <f>VLOOKUP(A686,BASE.!$A$1:$T$878,6,FALSE)</f>
        <v>Indefinida. Certificado emitido por Pbro. Silvio Jara Ramírez, Vicario General del Obispado de San Ambrosio de Linares, de noviembre de 2020.</v>
      </c>
      <c r="G686" s="124" t="str">
        <f>VLOOKUP(A686,BASE.!$A$1:$T$878,7,FALSE)</f>
        <v xml:space="preserve">Promover y coordinar las obras de caridad y solidaridad cristiana, y la defensa y promoción de la vida a través de un servicio efectivo a las personas y el fortalecimiento de la familia como eje central de la sociedad.
</v>
      </c>
      <c r="H686" s="124" t="str">
        <f>VLOOKUP(A686,BASE.!$A$1:$T$878,8,FALSE)</f>
        <v xml:space="preserve">Presidente: 
Monseñor Tomislav Koljatic Maroevic, 
Consejeros:
Pbro. Luis Fuentealba Sánchez,
Judith Villagran Molina, 
Pbro. José Ulloa Oliveros, 
Rodrigo Barrera Ruz, 
</v>
      </c>
      <c r="I686" s="124" t="str">
        <f>VLOOKUP(A686,BASE.!$A$1:$T$878,9,FALSE)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86" s="124" t="str">
        <f>VLOOKUP(A686,BASE.!$A$1:$T$878,10,FALSE)</f>
        <v>04 de abril de 2018</v>
      </c>
      <c r="K686" s="124" t="str">
        <f>VLOOKUP(A686,BASE.!$A$1:$T$878,11,FALSE)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86" s="124" t="str">
        <f>VLOOKUP(A686,BASE.!$A$1:$T$878,12,FALSE)</f>
        <v xml:space="preserve">Freire N° 434, Linares
</v>
      </c>
      <c r="M686" s="124" t="str">
        <f>VLOOKUP(A686,BASE.!$A$1:$T$878,13,FALSE)</f>
        <v>VII</v>
      </c>
      <c r="N686" s="124" t="str">
        <f>VLOOKUP(A686,BASE.!$A$1:$T$878,14,FALSE)</f>
        <v>Linares</v>
      </c>
      <c r="O686" s="124" t="str">
        <f>VLOOKUP(A686,BASE.!$A$1:$T$878,15,FALSE)</f>
        <v>073-627226- 627227</v>
      </c>
      <c r="P686" s="124" t="str">
        <f>VLOOKUP(A686,BASE.!$A$1:$T$878,16,FALSE)</f>
        <v xml:space="preserve">Correo electrónico : caritas@caritaslinares.cl
</v>
      </c>
      <c r="Q686" s="185">
        <f>VLOOKUP(A686,BASE.!$A$1:$T$878,17,FALSE)</f>
        <v>0</v>
      </c>
      <c r="R686" s="124">
        <f>VLOOKUP(A686,BASE.!$A$1:$T$878,18,FALSE)</f>
        <v>93401</v>
      </c>
      <c r="S686" s="124" t="str">
        <f>VLOOKUP(A686,BASE.!$A$1:$T$878,19,FALSE)</f>
        <v>Se acompaña certificado financiero correspondiente al año 2019, aprobados por Supervisión Financiera Nacional.</v>
      </c>
      <c r="T686" s="182">
        <f>VLOOKUP(A686,BASE.!$A$1:$T$878,20,FALSE)</f>
        <v>38600</v>
      </c>
      <c r="U686" s="124">
        <v>7189</v>
      </c>
      <c r="V686" s="181">
        <v>18694444</v>
      </c>
      <c r="W686" s="181">
        <v>27531527</v>
      </c>
      <c r="X686" s="183">
        <v>44255</v>
      </c>
      <c r="Y686" s="166" t="s">
        <v>7879</v>
      </c>
      <c r="Z686" s="166" t="s">
        <v>7880</v>
      </c>
      <c r="AA686" s="124" t="s">
        <v>7999</v>
      </c>
    </row>
    <row r="687" spans="1:27" x14ac:dyDescent="0.2">
      <c r="A687" s="124">
        <v>7190</v>
      </c>
      <c r="B687" s="124" t="s">
        <v>8418</v>
      </c>
      <c r="C687" s="185" t="s">
        <v>7855</v>
      </c>
      <c r="D687" s="124" t="str">
        <f>VLOOKUP(A687,BASE.!$A$1:$T$878,4,FALSE)</f>
        <v xml:space="preserve">Organización comunitaria funcional.
</v>
      </c>
      <c r="E687" s="124" t="str">
        <f>VLOOKUP(A687,BASE.!$A$1:$T$878,5,FALSE)</f>
        <v xml:space="preserve">Regida por Ley Nº 19.418, e inscrita en los Registros de organizaciones comunitarias territoriales y funcionales en la Secretaría Municipal de la I. Municipalidad de Punta Arenas.
</v>
      </c>
      <c r="F687" s="124" t="str">
        <f>VLOOKUP(A687,BASE.!$A$1:$T$878,6,FALSE)</f>
        <v xml:space="preserve">Certificado de vigencia, folio 500346203845, de fecha 7 de septiembre de 2020, emitido por el Servicio de registro civil e identificación.
</v>
      </c>
      <c r="G687" s="124" t="str">
        <f>VLOOKUP(A687,BASE.!$A$1:$T$878,7,FALSE)</f>
        <v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v>
      </c>
      <c r="H687" s="124" t="str">
        <f>VLOOKUP(A687,BASE.!$A$1:$T$878,8,FALSE)</f>
        <v>Presidente: Cristóbal Bascuñán Illanes, 
Vicepresidente: Mireya Lambert Cañón, 
Tesorero: Ricardo Rivero Velarde, 
Secretario: Carlos Abarzúa Villegas, 
Directores:
Claudia Loreto Salazar Alasevic, 
Alfonso José Mancilla Avendaño, 
Belinda Ann Mac Leay Coop,</v>
      </c>
      <c r="I687" s="124" t="str">
        <f>VLOOKUP(A687,BASE.!$A$1:$T$878,9,FALSE)</f>
        <v>Dos (2) años en sus funciones, según Estatutos.</v>
      </c>
      <c r="J687" s="124" t="str">
        <f>VLOOKUP(A687,BASE.!$A$1:$T$878,10,FALSE)</f>
        <v>02 de julio de 2020 al 17 de septiembre de 2022</v>
      </c>
      <c r="K687" s="124" t="str">
        <f>VLOOKUP(A687,BASE.!$A$1:$T$878,11,FALSE)</f>
        <v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v>
      </c>
      <c r="L687" s="124" t="str">
        <f>VLOOKUP(A687,BASE.!$A$1:$T$878,12,FALSE)</f>
        <v xml:space="preserve">Avda. España N° 1101, Punta Arenas, Región de Magallanes.
</v>
      </c>
      <c r="M687" s="124" t="str">
        <f>VLOOKUP(A687,BASE.!$A$1:$T$878,13,FALSE)</f>
        <v>XII</v>
      </c>
      <c r="N687" s="124" t="str">
        <f>VLOOKUP(A687,BASE.!$A$1:$T$878,14,FALSE)</f>
        <v>Punta Arenas</v>
      </c>
      <c r="O687" s="124">
        <f>VLOOKUP(A687,BASE.!$A$1:$T$878,15,FALSE)</f>
        <v>0</v>
      </c>
      <c r="P687" s="124">
        <f>VLOOKUP(A687,BASE.!$A$1:$T$878,16,FALSE)</f>
        <v>0</v>
      </c>
      <c r="Q687" s="185">
        <f>VLOOKUP(A687,BASE.!$A$1:$T$878,17,FALSE)</f>
        <v>0</v>
      </c>
      <c r="R687" s="124" t="str">
        <f>VLOOKUP(A687,BASE.!$A$1:$T$878,18,FALSE)</f>
        <v>93401 Institución de Asistencia Social.</v>
      </c>
      <c r="S687" s="124" t="str">
        <f>VLOOKUP(A687,BASE.!$A$1:$T$878,19,FALSE)</f>
        <v xml:space="preserve">Se acompaña certificado financiero correspondiente al año 2019, aprobados por el  Subdepartamento de Supervisión Financiera Nacional.
</v>
      </c>
      <c r="T687" s="182">
        <f>VLOOKUP(A687,BASE.!$A$1:$T$878,20,FALSE)</f>
        <v>38607</v>
      </c>
      <c r="U687" s="124">
        <v>7190</v>
      </c>
      <c r="V687" s="181">
        <v>29716274</v>
      </c>
      <c r="W687" s="181">
        <v>52245662</v>
      </c>
      <c r="X687" s="183">
        <v>44255</v>
      </c>
      <c r="Y687" s="166" t="s">
        <v>7879</v>
      </c>
      <c r="Z687" s="166" t="s">
        <v>7880</v>
      </c>
      <c r="AA687" s="124" t="s">
        <v>7958</v>
      </c>
    </row>
    <row r="688" spans="1:27" x14ac:dyDescent="0.2">
      <c r="A688" s="124">
        <v>7194</v>
      </c>
      <c r="B688" s="124" t="s">
        <v>8419</v>
      </c>
      <c r="C688" s="185">
        <v>690204002</v>
      </c>
      <c r="D688" s="124" t="str">
        <f>VLOOKUP(A688,BASE.!$A$1:$T$878,4,FALSE)</f>
        <v>Municipalidad</v>
      </c>
      <c r="E688" s="124" t="str">
        <f>VLOOKUP(A688,BASE.!$A$1:$T$878,5,FALSE)</f>
        <v>Constitución Política de la República, artículo 107.</v>
      </c>
      <c r="F688" s="124" t="str">
        <f>VLOOKUP(A688,BASE.!$A$1:$T$878,6,FALSE)</f>
        <v>Indefinida.</v>
      </c>
      <c r="G688" s="124" t="str">
        <f>VLOOKUP(A688,BASE.!$A$1:$T$878,7,FALSE)</f>
        <v>Según Ley Orgánica Nº 18.695, artículos 1º al 4º.</v>
      </c>
      <c r="H688" s="124" t="str">
        <f>VLOOKUP(A688,BASE.!$A$1:$T$878,8,FALSE)</f>
        <v>no tiene</v>
      </c>
      <c r="I688" s="124">
        <f>VLOOKUP(A688,BASE.!$A$1:$T$878,9,FALSE)</f>
        <v>0</v>
      </c>
      <c r="J688" s="124">
        <f>VLOOKUP(A688,BASE.!$A$1:$T$878,10,FALSE)</f>
        <v>0</v>
      </c>
      <c r="K688" s="124" t="str">
        <f>VLOOKUP(A688,BASE.!$A$1:$T$878,11,FALSE)</f>
        <v xml:space="preserve">Alcalde Titular: Sergio Vega Venegas
</v>
      </c>
      <c r="L688" s="124" t="str">
        <f>VLOOKUP(A688,BASE.!$A$1:$T$878,12,FALSE)</f>
        <v xml:space="preserve">Francisco Antonio Pinto Nº 200, comuna de Mejillones, Región de Antofagasta.
</v>
      </c>
      <c r="M688" s="124" t="str">
        <f>VLOOKUP(A688,BASE.!$A$1:$T$878,13,FALSE)</f>
        <v>III</v>
      </c>
      <c r="N688" s="124" t="str">
        <f>VLOOKUP(A688,BASE.!$A$1:$T$878,14,FALSE)</f>
        <v>Mejillones,</v>
      </c>
      <c r="O688" s="124" t="str">
        <f>VLOOKUP(A688,BASE.!$A$1:$T$878,15,FALSE)</f>
        <v>Fonos: 55-557300 - 55-557390 - 55-557308</v>
      </c>
      <c r="P688" s="124" t="str">
        <f>VLOOKUP(A688,BASE.!$A$1:$T$878,16,FALSE)</f>
        <v xml:space="preserve"> informaciones@mejillones.cl
alcaldia@mejillones.cl</v>
      </c>
      <c r="Q688" s="185">
        <f>VLOOKUP(A688,BASE.!$A$1:$T$878,17,FALSE)</f>
        <v>0</v>
      </c>
      <c r="R688" s="124">
        <f>VLOOKUP(A688,BASE.!$A$1:$T$878,18,FALSE)</f>
        <v>91001</v>
      </c>
      <c r="S688" s="124" t="str">
        <f>VLOOKUP(A688,BASE.!$A$1:$T$878,19,FALSE)</f>
        <v>No se acompañan. Aplica Informe Jurídico Nº 09, de fecha 14 de marzo de 2011 del Departamento Jurídico y Dictamen Nº 070791, de 2009, de la Contraloría General de la República.</v>
      </c>
      <c r="T688" s="182">
        <f>VLOOKUP(A688,BASE.!$A$1:$T$878,20,FALSE)</f>
        <v>38618</v>
      </c>
      <c r="U688" s="124">
        <v>7194</v>
      </c>
      <c r="V688" s="181">
        <v>11607347</v>
      </c>
      <c r="W688" s="181">
        <v>23214694</v>
      </c>
      <c r="X688" s="183">
        <v>44255</v>
      </c>
      <c r="Y688" s="166" t="s">
        <v>7879</v>
      </c>
      <c r="Z688" s="166" t="s">
        <v>7880</v>
      </c>
      <c r="AA688" s="124" t="s">
        <v>8061</v>
      </c>
    </row>
    <row r="689" spans="1:27" x14ac:dyDescent="0.2">
      <c r="A689" s="124">
        <v>7195</v>
      </c>
      <c r="B689" s="124" t="s">
        <v>8420</v>
      </c>
      <c r="C689" s="185">
        <v>690726009</v>
      </c>
      <c r="D689" s="124" t="str">
        <f>VLOOKUP(A689,BASE.!$A$1:$T$878,4,FALSE)</f>
        <v>Municipalidad</v>
      </c>
      <c r="E689" s="124" t="str">
        <f>VLOOKUP(A689,BASE.!$A$1:$T$878,5,FALSE)</f>
        <v>Constitución Política de la República, art. 107.</v>
      </c>
      <c r="F689" s="124" t="str">
        <f>VLOOKUP(A689,BASE.!$A$1:$T$878,6,FALSE)</f>
        <v>Indefinida.</v>
      </c>
      <c r="G689" s="124" t="str">
        <f>VLOOKUP(A689,BASE.!$A$1:$T$878,7,FALSE)</f>
        <v>Según Ley Orgánica Nº 18.695, arts. 1º al 4º.</v>
      </c>
      <c r="H689" s="124" t="str">
        <f>VLOOKUP(A689,BASE.!$A$1:$T$878,8,FALSE)</f>
        <v>no tiene</v>
      </c>
      <c r="I689" s="124">
        <f>VLOOKUP(A689,BASE.!$A$1:$T$878,9,FALSE)</f>
        <v>0</v>
      </c>
      <c r="J689" s="124">
        <f>VLOOKUP(A689,BASE.!$A$1:$T$878,10,FALSE)</f>
        <v>0</v>
      </c>
      <c r="K689" s="124" t="str">
        <f>VLOOKUP(A689,BASE.!$A$1:$T$878,11,FALSE)</f>
        <v xml:space="preserve">Diego Vergara Rodríguez, 
</v>
      </c>
      <c r="L689" s="124" t="str">
        <f>VLOOKUP(A689,BASE.!$A$1:$T$878,12,FALSE)</f>
        <v xml:space="preserve">Avenida General Baquedano Nº490, Paine.
</v>
      </c>
      <c r="M689" s="124" t="str">
        <f>VLOOKUP(A689,BASE.!$A$1:$T$878,13,FALSE)</f>
        <v>XIII</v>
      </c>
      <c r="N689" s="124" t="str">
        <f>VLOOKUP(A689,BASE.!$A$1:$T$878,14,FALSE)</f>
        <v>Paine</v>
      </c>
      <c r="O689" s="124" t="str">
        <f>VLOOKUP(A689,BASE.!$A$1:$T$878,15,FALSE)</f>
        <v xml:space="preserve">Fono: 228218615
</v>
      </c>
      <c r="P689" s="124" t="str">
        <f>VLOOKUP(A689,BASE.!$A$1:$T$878,16,FALSE)</f>
        <v>Correo electrónico: alcaldia@paine.cl</v>
      </c>
      <c r="Q689" s="185">
        <f>VLOOKUP(A689,BASE.!$A$1:$T$878,17,FALSE)</f>
        <v>0</v>
      </c>
      <c r="R689" s="124">
        <f>VLOOKUP(A689,BASE.!$A$1:$T$878,18,FALSE)</f>
        <v>91001</v>
      </c>
      <c r="S689" s="124" t="str">
        <f>VLOOKUP(A689,BASE.!$A$1:$T$878,19,FALSE)</f>
        <v xml:space="preserve">No se acompañan. Aplica Informe Jurídico Nº 09, de  fecha 14 de marzo de 2011 del Departamento Jurídico y Dictamen Nº 070791, de 2009, de la Contraloría General de la República.  </v>
      </c>
      <c r="T689" s="182">
        <f>VLOOKUP(A689,BASE.!$A$1:$T$878,20,FALSE)</f>
        <v>38624</v>
      </c>
      <c r="U689" s="124">
        <v>7195</v>
      </c>
      <c r="V689" s="181">
        <v>0</v>
      </c>
      <c r="W689" s="181">
        <v>99600</v>
      </c>
      <c r="X689" s="183">
        <v>44255</v>
      </c>
      <c r="Y689" s="166" t="s">
        <v>7879</v>
      </c>
      <c r="Z689" s="166" t="s">
        <v>7880</v>
      </c>
      <c r="AA689" s="124" t="s">
        <v>7947</v>
      </c>
    </row>
    <row r="690" spans="1:27" x14ac:dyDescent="0.2">
      <c r="A690" s="124">
        <v>7196</v>
      </c>
      <c r="B690" s="124" t="s">
        <v>8421</v>
      </c>
      <c r="C690" s="185">
        <v>690720000</v>
      </c>
      <c r="D690" s="124" t="str">
        <f>VLOOKUP(A690,BASE.!$A$1:$T$878,4,FALSE)</f>
        <v>Municipalidad</v>
      </c>
      <c r="E690" s="124" t="str">
        <f>VLOOKUP(A690,BASE.!$A$1:$T$878,5,FALSE)</f>
        <v>Constitución Política de la República, art. 107.</v>
      </c>
      <c r="F690" s="124" t="str">
        <f>VLOOKUP(A690,BASE.!$A$1:$T$878,6,FALSE)</f>
        <v>Indefinida.</v>
      </c>
      <c r="G690" s="124" t="str">
        <f>VLOOKUP(A690,BASE.!$A$1:$T$878,7,FALSE)</f>
        <v>Según Ley Orgánica Nº 18.695, arts. 1º al 4º.</v>
      </c>
      <c r="H690" s="124" t="str">
        <f>VLOOKUP(A690,BASE.!$A$1:$T$878,8,FALSE)</f>
        <v>no tiene</v>
      </c>
      <c r="I690" s="124">
        <f>VLOOKUP(A690,BASE.!$A$1:$T$878,9,FALSE)</f>
        <v>0</v>
      </c>
      <c r="J690" s="124">
        <f>VLOOKUP(A690,BASE.!$A$1:$T$878,10,FALSE)</f>
        <v>0</v>
      </c>
      <c r="K690" s="124" t="str">
        <f>VLOOKUP(A690,BASE.!$A$1:$T$878,11,FALSE)</f>
        <v xml:space="preserve">Reginaldo Santiago Rebolledo Pizarro    </v>
      </c>
      <c r="L690" s="124" t="str">
        <f>VLOOKUP(A690,BASE.!$A$1:$T$878,12,FALSE)</f>
        <v xml:space="preserve">Pedro Aguirre Cerda Nº0161, La Cisterna.
</v>
      </c>
      <c r="M690" s="124" t="str">
        <f>VLOOKUP(A690,BASE.!$A$1:$T$878,13,FALSE)</f>
        <v>XIII</v>
      </c>
      <c r="N690" s="124" t="str">
        <f>VLOOKUP(A690,BASE.!$A$1:$T$878,14,FALSE)</f>
        <v>La Cisterna</v>
      </c>
      <c r="O690" s="124" t="str">
        <f>VLOOKUP(A690,BASE.!$A$1:$T$878,15,FALSE)</f>
        <v>Fono 225407541- 225407586</v>
      </c>
      <c r="P690" s="124" t="str">
        <f>VLOOKUP(A690,BASE.!$A$1:$T$878,16,FALSE)</f>
        <v>secmunicipal@cisterna.cl</v>
      </c>
      <c r="Q690" s="185">
        <f>VLOOKUP(A690,BASE.!$A$1:$T$878,17,FALSE)</f>
        <v>0</v>
      </c>
      <c r="R690" s="124">
        <f>VLOOKUP(A690,BASE.!$A$1:$T$878,18,FALSE)</f>
        <v>91001</v>
      </c>
      <c r="S690" s="124" t="str">
        <f>VLOOKUP(A690,BASE.!$A$1:$T$878,19,FALSE)</f>
        <v xml:space="preserve">No se acompañan. Aplica Informe Jurídico Nº 09, de  fecha 14 de marzo de 2011 del Departamento Jurídico y Dictamen Nº 070791, de 2009, de la Contraloría General de la República.  
</v>
      </c>
      <c r="T690" s="182">
        <f>VLOOKUP(A690,BASE.!$A$1:$T$878,20,FALSE)</f>
        <v>38624</v>
      </c>
      <c r="U690" s="124">
        <v>7196</v>
      </c>
      <c r="V690" s="181">
        <v>5008220</v>
      </c>
      <c r="W690" s="181">
        <v>5153470</v>
      </c>
      <c r="X690" s="183">
        <v>44255</v>
      </c>
      <c r="Y690" s="166" t="s">
        <v>7879</v>
      </c>
      <c r="Z690" s="166" t="s">
        <v>7880</v>
      </c>
      <c r="AA690" s="124" t="s">
        <v>7944</v>
      </c>
    </row>
    <row r="691" spans="1:27" x14ac:dyDescent="0.2">
      <c r="A691" s="124">
        <v>7197</v>
      </c>
      <c r="B691" s="124" t="s">
        <v>8422</v>
      </c>
      <c r="C691" s="185">
        <v>690414007</v>
      </c>
      <c r="D691" s="124" t="str">
        <f>VLOOKUP(A691,BASE.!$A$1:$T$878,4,FALSE)</f>
        <v>Municipalidad</v>
      </c>
      <c r="E691" s="124" t="str">
        <f>VLOOKUP(A691,BASE.!$A$1:$T$878,5,FALSE)</f>
        <v>Constitución Política de la República, art. 107.</v>
      </c>
      <c r="F691" s="124" t="str">
        <f>VLOOKUP(A691,BASE.!$A$1:$T$878,6,FALSE)</f>
        <v>Indefinida.</v>
      </c>
      <c r="G691" s="124" t="str">
        <f>VLOOKUP(A691,BASE.!$A$1:$T$878,7,FALSE)</f>
        <v>Según Ley Orgánica Nº 18.695, arts. 1º al 4º.</v>
      </c>
      <c r="H691" s="124">
        <f>VLOOKUP(A691,BASE.!$A$1:$T$878,8,FALSE)</f>
        <v>0</v>
      </c>
      <c r="I691" s="124">
        <f>VLOOKUP(A691,BASE.!$A$1:$T$878,9,FALSE)</f>
        <v>0</v>
      </c>
      <c r="J691" s="124">
        <f>VLOOKUP(A691,BASE.!$A$1:$T$878,10,FALSE)</f>
        <v>0</v>
      </c>
      <c r="K691" s="124" t="str">
        <f>VLOOKUP(A691,BASE.!$A$1:$T$878,11,FALSE)</f>
        <v xml:space="preserve">Gerardo Andrés Rojas Escudero   </v>
      </c>
      <c r="L691" s="124" t="str">
        <f>VLOOKUP(A691,BASE.!$A$1:$T$878,12,FALSE)</f>
        <v xml:space="preserve">Manuel Bulnes Nº599, comuna de Salamanca.
</v>
      </c>
      <c r="M691" s="124" t="str">
        <f>VLOOKUP(A691,BASE.!$A$1:$T$878,13,FALSE)</f>
        <v>IV</v>
      </c>
      <c r="N691" s="124" t="str">
        <f>VLOOKUP(A691,BASE.!$A$1:$T$878,14,FALSE)</f>
        <v>Salamanca.</v>
      </c>
      <c r="O691" s="124" t="str">
        <f>VLOOKUP(A691,BASE.!$A$1:$T$878,15,FALSE)</f>
        <v>Fono (53) 2448600 – (53) 2448601 – (53)-2448539</v>
      </c>
      <c r="P691" s="124" t="str">
        <f>VLOOKUP(A691,BASE.!$A$1:$T$878,16,FALSE)</f>
        <v xml:space="preserve">
oirs@salamanca.cl alcaldia@salamanca.cl ncruz@salamanca.cl</v>
      </c>
      <c r="Q691" s="185">
        <f>VLOOKUP(A691,BASE.!$A$1:$T$878,17,FALSE)</f>
        <v>0</v>
      </c>
      <c r="R691" s="124">
        <f>VLOOKUP(A691,BASE.!$A$1:$T$878,18,FALSE)</f>
        <v>91001</v>
      </c>
      <c r="S691" s="124" t="str">
        <f>VLOOKUP(A691,BASE.!$A$1:$T$878,19,FALSE)</f>
        <v xml:space="preserve">No se acompañan. Aplica Informe Jurídico Nº 09, de  fecha 14 de marzo de 2011 del Departamento Jurídico y Dictamen Nº 070791, de 2009, de la Contraloría General de la República.  
</v>
      </c>
      <c r="T691" s="182">
        <f>VLOOKUP(A691,BASE.!$A$1:$T$878,20,FALSE)</f>
        <v>38624</v>
      </c>
      <c r="U691" s="124">
        <v>7197</v>
      </c>
      <c r="V691" s="181">
        <v>4730622</v>
      </c>
      <c r="W691" s="181">
        <v>4867821</v>
      </c>
      <c r="X691" s="183">
        <v>44255</v>
      </c>
      <c r="Y691" s="166" t="s">
        <v>7879</v>
      </c>
      <c r="Z691" s="166" t="s">
        <v>7880</v>
      </c>
      <c r="AA691" s="124" t="s">
        <v>8005</v>
      </c>
    </row>
    <row r="692" spans="1:27" x14ac:dyDescent="0.2">
      <c r="A692" s="124">
        <v>7198</v>
      </c>
      <c r="B692" s="124" t="s">
        <v>8423</v>
      </c>
      <c r="C692" s="185">
        <v>690725002</v>
      </c>
      <c r="D692" s="124" t="str">
        <f>VLOOKUP(A692,BASE.!$A$1:$T$878,4,FALSE)</f>
        <v>Municipalidad</v>
      </c>
      <c r="E692" s="124" t="str">
        <f>VLOOKUP(A692,BASE.!$A$1:$T$878,5,FALSE)</f>
        <v>Constitución Política de la República, art. 107.</v>
      </c>
      <c r="F692" s="124" t="str">
        <f>VLOOKUP(A692,BASE.!$A$1:$T$878,6,FALSE)</f>
        <v>Indefinida.</v>
      </c>
      <c r="G692" s="124" t="str">
        <f>VLOOKUP(A692,BASE.!$A$1:$T$878,7,FALSE)</f>
        <v>Según Ley Orgánica Nº 18.695, arts. 1º al 4º.</v>
      </c>
      <c r="H692" s="124" t="str">
        <f>VLOOKUP(A692,BASE.!$A$1:$T$878,8,FALSE)</f>
        <v>no tiene</v>
      </c>
      <c r="I692" s="124">
        <f>VLOOKUP(A692,BASE.!$A$1:$T$878,9,FALSE)</f>
        <v>0</v>
      </c>
      <c r="J692" s="124">
        <f>VLOOKUP(A692,BASE.!$A$1:$T$878,10,FALSE)</f>
        <v>0</v>
      </c>
      <c r="K692" s="124" t="str">
        <f>VLOOKUP(A692,BASE.!$A$1:$T$878,11,FALSE)</f>
        <v xml:space="preserve">Miguel Leonardo Araya Lobos </v>
      </c>
      <c r="L692" s="124" t="str">
        <f>VLOOKUP(A692,BASE.!$A$1:$T$878,12,FALSE)</f>
        <v xml:space="preserve">Carlos Condell Nº415, comuna de Buin.
</v>
      </c>
      <c r="M692" s="124" t="str">
        <f>VLOOKUP(A692,BASE.!$A$1:$T$878,13,FALSE)</f>
        <v>XIII</v>
      </c>
      <c r="N692" s="124" t="str">
        <f>VLOOKUP(A692,BASE.!$A$1:$T$878,14,FALSE)</f>
        <v>Buin</v>
      </c>
      <c r="O692" s="124" t="str">
        <f>VLOOKUP(A692,BASE.!$A$1:$T$878,15,FALSE)</f>
        <v>Fono 28218400,</v>
      </c>
      <c r="P692" s="124">
        <f>VLOOKUP(A692,BASE.!$A$1:$T$878,16,FALSE)</f>
        <v>0</v>
      </c>
      <c r="Q692" s="185">
        <f>VLOOKUP(A692,BASE.!$A$1:$T$878,17,FALSE)</f>
        <v>0</v>
      </c>
      <c r="R692" s="124">
        <f>VLOOKUP(A692,BASE.!$A$1:$T$878,18,FALSE)</f>
        <v>91001</v>
      </c>
      <c r="S692" s="124" t="str">
        <f>VLOOKUP(A692,BASE.!$A$1:$T$878,19,FALSE)</f>
        <v xml:space="preserve">No se acompañan. Aplica Informe Jurídico Nº 09, de fecha 14 de marzo de 2011 del Departamento Jurídico y Dictamen Nº 070791, de 2009, de la Contraloría General de la República.  
</v>
      </c>
      <c r="T692" s="182">
        <f>VLOOKUP(A692,BASE.!$A$1:$T$878,20,FALSE)</f>
        <v>38624</v>
      </c>
      <c r="U692" s="124">
        <v>7198</v>
      </c>
      <c r="V692" s="181">
        <v>0</v>
      </c>
      <c r="W692" s="181">
        <v>4292760</v>
      </c>
      <c r="X692" s="183">
        <v>44255</v>
      </c>
      <c r="Y692" s="166" t="s">
        <v>7879</v>
      </c>
      <c r="Z692" s="166" t="s">
        <v>7880</v>
      </c>
      <c r="AA692" s="124" t="s">
        <v>7895</v>
      </c>
    </row>
    <row r="693" spans="1:27" x14ac:dyDescent="0.2">
      <c r="A693" s="124">
        <v>7200</v>
      </c>
      <c r="B693" s="124" t="s">
        <v>8424</v>
      </c>
      <c r="C693" s="185">
        <v>692553004</v>
      </c>
      <c r="D693" s="124" t="str">
        <f>VLOOKUP(A693,BASE.!$A$1:$T$878,4,FALSE)</f>
        <v>Municipalidad</v>
      </c>
      <c r="E693" s="124" t="str">
        <f>VLOOKUP(A693,BASE.!$A$1:$T$878,5,FALSE)</f>
        <v>Constitución Política de la República, art. 107.</v>
      </c>
      <c r="F693" s="124" t="str">
        <f>VLOOKUP(A693,BASE.!$A$1:$T$878,6,FALSE)</f>
        <v>Indefinida.</v>
      </c>
      <c r="G693" s="124" t="str">
        <f>VLOOKUP(A693,BASE.!$A$1:$T$878,7,FALSE)</f>
        <v>Según Ley Orgánica Nº 18.695, arts. 1º al 4º.</v>
      </c>
      <c r="H693" s="124" t="str">
        <f>VLOOKUP(A693,BASE.!$A$1:$T$878,8,FALSE)</f>
        <v>no tiene</v>
      </c>
      <c r="I693" s="124">
        <f>VLOOKUP(A693,BASE.!$A$1:$T$878,9,FALSE)</f>
        <v>0</v>
      </c>
      <c r="J693" s="124">
        <f>VLOOKUP(A693,BASE.!$A$1:$T$878,10,FALSE)</f>
        <v>0</v>
      </c>
      <c r="K693" s="124" t="str">
        <f>VLOOKUP(A693,BASE.!$A$1:$T$878,11,FALSE)</f>
        <v xml:space="preserve">Sadi Leonardo Melo Moya (Alcalde Titular) </v>
      </c>
      <c r="L693" s="124" t="str">
        <f>VLOOKUP(A693,BASE.!$A$1:$T$878,12,FALSE)</f>
        <v xml:space="preserve">Alejandro Guzmán Nº735, comuna de El Bosque.
</v>
      </c>
      <c r="M693" s="124" t="str">
        <f>VLOOKUP(A693,BASE.!$A$1:$T$878,13,FALSE)</f>
        <v>XIII</v>
      </c>
      <c r="N693" s="124" t="str">
        <f>VLOOKUP(A693,BASE.!$A$1:$T$878,14,FALSE)</f>
        <v>El Bosque.</v>
      </c>
      <c r="O693" s="124" t="str">
        <f>VLOOKUP(A693,BASE.!$A$1:$T$878,15,FALSE)</f>
        <v>Fono 5401600 – 5401671 – 5274299</v>
      </c>
      <c r="P693" s="124">
        <f>VLOOKUP(A693,BASE.!$A$1:$T$878,16,FALSE)</f>
        <v>0</v>
      </c>
      <c r="Q693" s="185">
        <f>VLOOKUP(A693,BASE.!$A$1:$T$878,17,FALSE)</f>
        <v>0</v>
      </c>
      <c r="R693" s="124">
        <f>VLOOKUP(A693,BASE.!$A$1:$T$878,18,FALSE)</f>
        <v>91001</v>
      </c>
      <c r="S693" s="124" t="str">
        <f>VLOOKUP(A693,BASE.!$A$1:$T$878,19,FALSE)</f>
        <v xml:space="preserve">No se acompañan. Aplica Informe Jurídico Nº 09, de  fecha 14 de marzo de 2011 del Departamento Jurídico y Dictamen Nº 070791, de 2009, de la Contraloría General de la República.  
</v>
      </c>
      <c r="T693" s="182">
        <f>VLOOKUP(A693,BASE.!$A$1:$T$878,20,FALSE)</f>
        <v>38624</v>
      </c>
      <c r="U693" s="124">
        <v>7200</v>
      </c>
      <c r="V693" s="181">
        <v>9730256</v>
      </c>
      <c r="W693" s="181">
        <v>19460512</v>
      </c>
      <c r="X693" s="183">
        <v>44255</v>
      </c>
      <c r="Y693" s="166" t="s">
        <v>7879</v>
      </c>
      <c r="Z693" s="166" t="s">
        <v>7880</v>
      </c>
      <c r="AA693" s="124" t="s">
        <v>7949</v>
      </c>
    </row>
    <row r="694" spans="1:27" x14ac:dyDescent="0.2">
      <c r="A694" s="124">
        <v>7201</v>
      </c>
      <c r="B694" s="124" t="s">
        <v>8425</v>
      </c>
      <c r="C694" s="185">
        <v>692105001</v>
      </c>
      <c r="D694" s="124" t="str">
        <f>VLOOKUP(A694,BASE.!$A$1:$T$878,4,FALSE)</f>
        <v>Municipalidad</v>
      </c>
      <c r="E694" s="124" t="str">
        <f>VLOOKUP(A694,BASE.!$A$1:$T$878,5,FALSE)</f>
        <v>Constitución Política de la República, art. 107.</v>
      </c>
      <c r="F694" s="124" t="str">
        <f>VLOOKUP(A694,BASE.!$A$1:$T$878,6,FALSE)</f>
        <v>Indefinida.</v>
      </c>
      <c r="G694" s="124" t="str">
        <f>VLOOKUP(A694,BASE.!$A$1:$T$878,7,FALSE)</f>
        <v>Según Ley Orgánica Nº 18.695, arts. 1º al 4º.</v>
      </c>
      <c r="H694" s="124" t="str">
        <f>VLOOKUP(A694,BASE.!$A$1:$T$878,8,FALSE)</f>
        <v>no tiene</v>
      </c>
      <c r="I694" s="124">
        <f>VLOOKUP(A694,BASE.!$A$1:$T$878,9,FALSE)</f>
        <v>0</v>
      </c>
      <c r="J694" s="124">
        <f>VLOOKUP(A694,BASE.!$A$1:$T$878,10,FALSE)</f>
        <v>0</v>
      </c>
      <c r="K694" s="124" t="str">
        <f>VLOOKUP(A694,BASE.!$A$1:$T$878,11,FALSE)</f>
        <v>Héctor Alejandro Barría Angulo,</v>
      </c>
      <c r="L694" s="124" t="str">
        <f>VLOOKUP(A694,BASE.!$A$1:$T$878,12,FALSE)</f>
        <v xml:space="preserve">Pedro Montt Nº249, comuna de Purranque.
</v>
      </c>
      <c r="M694" s="124" t="str">
        <f>VLOOKUP(A694,BASE.!$A$1:$T$878,13,FALSE)</f>
        <v>X</v>
      </c>
      <c r="N694" s="124" t="str">
        <f>VLOOKUP(A694,BASE.!$A$1:$T$878,14,FALSE)</f>
        <v>Purranque.</v>
      </c>
      <c r="O694" s="124" t="str">
        <f>VLOOKUP(A694,BASE.!$A$1:$T$878,15,FALSE)</f>
        <v xml:space="preserve">Fono: 642351133/ 642351129 
</v>
      </c>
      <c r="P694" s="124" t="str">
        <f>VLOOKUP(A694,BASE.!$A$1:$T$878,16,FALSE)</f>
        <v xml:space="preserve">Correo electrónico: hector.barria@purranque.cl 
                              gabinete@purranque.cl
                              partes@purranque.cl
</v>
      </c>
      <c r="Q694" s="185">
        <f>VLOOKUP(A694,BASE.!$A$1:$T$878,17,FALSE)</f>
        <v>0</v>
      </c>
      <c r="R694" s="124">
        <f>VLOOKUP(A694,BASE.!$A$1:$T$878,18,FALSE)</f>
        <v>91001</v>
      </c>
      <c r="S694" s="124" t="str">
        <f>VLOOKUP(A694,BASE.!$A$1:$T$878,19,FALSE)</f>
        <v xml:space="preserve">No se acompañan. Aplica Informe Jurídico Nº 09, de  fecha 14 de marzo de 2011 del Departamento Jurídico y Dictamen Nº 070791, de 2009, de la Contraloría General de la República.  
</v>
      </c>
      <c r="T694" s="182">
        <f>VLOOKUP(A694,BASE.!$A$1:$T$878,20,FALSE)</f>
        <v>38624</v>
      </c>
      <c r="U694" s="124">
        <v>7201</v>
      </c>
      <c r="V694" s="181">
        <v>5709371</v>
      </c>
      <c r="W694" s="181">
        <v>11418742</v>
      </c>
      <c r="X694" s="183">
        <v>44255</v>
      </c>
      <c r="Y694" s="166" t="s">
        <v>7879</v>
      </c>
      <c r="Z694" s="166" t="s">
        <v>7880</v>
      </c>
      <c r="AA694" s="124" t="s">
        <v>8062</v>
      </c>
    </row>
    <row r="695" spans="1:27" x14ac:dyDescent="0.2">
      <c r="A695" s="124">
        <v>7202</v>
      </c>
      <c r="B695" s="124" t="s">
        <v>8426</v>
      </c>
      <c r="C695" s="185">
        <v>690728001</v>
      </c>
      <c r="D695" s="124" t="str">
        <f>VLOOKUP(A695,BASE.!$A$1:$T$878,4,FALSE)</f>
        <v>Municipalidad</v>
      </c>
      <c r="E695" s="124" t="str">
        <f>VLOOKUP(A695,BASE.!$A$1:$T$878,5,FALSE)</f>
        <v>Constitución Política de la República, art. 107.</v>
      </c>
      <c r="F695" s="124" t="str">
        <f>VLOOKUP(A695,BASE.!$A$1:$T$878,6,FALSE)</f>
        <v>Indefinida.</v>
      </c>
      <c r="G695" s="124" t="str">
        <f>VLOOKUP(A695,BASE.!$A$1:$T$878,7,FALSE)</f>
        <v>Según Ley Orgánica Nº 18.695, arts. 1º al 4º.</v>
      </c>
      <c r="H695" s="124" t="str">
        <f>VLOOKUP(A695,BASE.!$A$1:$T$878,8,FALSE)</f>
        <v>no tiene</v>
      </c>
      <c r="I695" s="124">
        <f>VLOOKUP(A695,BASE.!$A$1:$T$878,9,FALSE)</f>
        <v>0</v>
      </c>
      <c r="J695" s="124">
        <f>VLOOKUP(A695,BASE.!$A$1:$T$878,10,FALSE)</f>
        <v>0</v>
      </c>
      <c r="K695" s="124" t="str">
        <f>VLOOKUP(A695,BASE.!$A$1:$T$878,11,FALSE)</f>
        <v xml:space="preserve">Erasmo Agustín Valenzuela Santibáñez, </v>
      </c>
      <c r="L695" s="124" t="str">
        <f>VLOOKUP(A695,BASE.!$A$1:$T$878,12,FALSE)</f>
        <v xml:space="preserve">Avenida Calera de Tango  Nº 345, comuna de Calera de Tango, Región Metropolitana.
</v>
      </c>
      <c r="M695" s="124" t="str">
        <f>VLOOKUP(A695,BASE.!$A$1:$T$878,13,FALSE)</f>
        <v>XIII</v>
      </c>
      <c r="N695" s="124" t="str">
        <f>VLOOKUP(A695,BASE.!$A$1:$T$878,14,FALSE)</f>
        <v>Calera de Tango</v>
      </c>
      <c r="O695" s="124" t="str">
        <f>VLOOKUP(A695,BASE.!$A$1:$T$878,15,FALSE)</f>
        <v>Fono: 8108900</v>
      </c>
      <c r="P695" s="124">
        <f>VLOOKUP(A695,BASE.!$A$1:$T$878,16,FALSE)</f>
        <v>0</v>
      </c>
      <c r="Q695" s="185">
        <f>VLOOKUP(A695,BASE.!$A$1:$T$878,17,FALSE)</f>
        <v>0</v>
      </c>
      <c r="R695" s="124">
        <f>VLOOKUP(A695,BASE.!$A$1:$T$878,18,FALSE)</f>
        <v>91001</v>
      </c>
      <c r="S695" s="124" t="str">
        <f>VLOOKUP(A695,BASE.!$A$1:$T$878,19,FALSE)</f>
        <v xml:space="preserve">No se acompañan. Aplica Informe Jurídico Nº 09, de  fecha 14 de marzo de 2011 del Departamento Jurídico y Dictamen Nº 070791, de 2009, de la Contraloría General de la República.  
</v>
      </c>
      <c r="T695" s="182">
        <f>VLOOKUP(A695,BASE.!$A$1:$T$878,20,FALSE)</f>
        <v>38624</v>
      </c>
      <c r="U695" s="124">
        <v>7202</v>
      </c>
      <c r="V695" s="181">
        <v>5008220</v>
      </c>
      <c r="W695" s="181">
        <v>5153470</v>
      </c>
      <c r="X695" s="183">
        <v>44255</v>
      </c>
      <c r="Y695" s="166" t="s">
        <v>7879</v>
      </c>
      <c r="Z695" s="166" t="s">
        <v>7880</v>
      </c>
      <c r="AA695" s="124" t="s">
        <v>7972</v>
      </c>
    </row>
    <row r="696" spans="1:27" x14ac:dyDescent="0.2">
      <c r="A696" s="124">
        <v>7203</v>
      </c>
      <c r="B696" s="124" t="s">
        <v>8427</v>
      </c>
      <c r="C696" s="185">
        <v>690708000</v>
      </c>
      <c r="D696" s="124" t="str">
        <f>VLOOKUP(A696,BASE.!$A$1:$T$878,4,FALSE)</f>
        <v>Municipalidad</v>
      </c>
      <c r="E696" s="124" t="str">
        <f>VLOOKUP(A696,BASE.!$A$1:$T$878,5,FALSE)</f>
        <v>Constitución Política de la República, artículo 107</v>
      </c>
      <c r="F696" s="124" t="str">
        <f>VLOOKUP(A696,BASE.!$A$1:$T$878,6,FALSE)</f>
        <v>Indefinida</v>
      </c>
      <c r="G696" s="124" t="str">
        <f>VLOOKUP(A696,BASE.!$A$1:$T$878,7,FALSE)</f>
        <v>Según Ley Orgánica N° 18.695, artículos 1° al 4°</v>
      </c>
      <c r="H696" s="124" t="str">
        <f>VLOOKUP(A696,BASE.!$A$1:$T$878,8,FALSE)</f>
        <v>no tiene</v>
      </c>
      <c r="I696" s="124">
        <f>VLOOKUP(A696,BASE.!$A$1:$T$878,9,FALSE)</f>
        <v>0</v>
      </c>
      <c r="J696" s="124">
        <f>VLOOKUP(A696,BASE.!$A$1:$T$878,10,FALSE)</f>
        <v>0</v>
      </c>
      <c r="K696" s="124" t="str">
        <f>VLOOKUP(A696,BASE.!$A$1:$T$878,11,FALSE)</f>
        <v xml:space="preserve">Luis Humberto Sanhueza Bravo, 
</v>
      </c>
      <c r="L696" s="124" t="str">
        <f>VLOOKUP(A696,BASE.!$A$1:$T$878,12,FALSE)</f>
        <v xml:space="preserve">Gran Avenida José Miguel Carrera N° 3418, comuna de San Miguel, Región Metropolitana.
</v>
      </c>
      <c r="M696" s="124" t="str">
        <f>VLOOKUP(A696,BASE.!$A$1:$T$878,13,FALSE)</f>
        <v>XIII</v>
      </c>
      <c r="N696" s="124" t="str">
        <f>VLOOKUP(A696,BASE.!$A$1:$T$878,14,FALSE)</f>
        <v>San Miguel</v>
      </c>
      <c r="O696" s="124" t="str">
        <f>VLOOKUP(A696,BASE.!$A$1:$T$878,15,FALSE)</f>
        <v xml:space="preserve">Fono: 26789131-232419301
</v>
      </c>
      <c r="P696" s="124" t="str">
        <f>VLOOKUP(A696,BASE.!$A$1:$T$878,16,FALSE)</f>
        <v xml:space="preserve">Correo electrónico: alcaldiasanmiguel@sanmiguel.cl </v>
      </c>
      <c r="Q696" s="185">
        <f>VLOOKUP(A696,BASE.!$A$1:$T$878,17,FALSE)</f>
        <v>0</v>
      </c>
      <c r="R696" s="124">
        <f>VLOOKUP(A696,BASE.!$A$1:$T$878,18,FALSE)</f>
        <v>91001</v>
      </c>
      <c r="S696" s="124" t="str">
        <f>VLOOKUP(A696,BASE.!$A$1:$T$878,19,FALSE)</f>
        <v>No se acompañan. Aplica Informe Jurídico Nº 09, de fecha 14 de marzo de 2011 del Departamento Jurídico y Dictamen Nº 070791, de 2009, de la Contraloría General de la República.</v>
      </c>
      <c r="T696" s="182">
        <f>VLOOKUP(A696,BASE.!$A$1:$T$878,20,FALSE)</f>
        <v>38628</v>
      </c>
      <c r="U696" s="124">
        <v>7203</v>
      </c>
      <c r="V696" s="181">
        <v>6439140</v>
      </c>
      <c r="W696" s="181">
        <v>6646854</v>
      </c>
      <c r="X696" s="183">
        <v>44255</v>
      </c>
      <c r="Y696" s="166" t="s">
        <v>7879</v>
      </c>
      <c r="Z696" s="166" t="s">
        <v>7880</v>
      </c>
      <c r="AA696" s="124" t="s">
        <v>8000</v>
      </c>
    </row>
    <row r="697" spans="1:27" x14ac:dyDescent="0.2">
      <c r="A697" s="124">
        <v>7204</v>
      </c>
      <c r="B697" s="124" t="s">
        <v>8428</v>
      </c>
      <c r="C697" s="185">
        <v>690718006</v>
      </c>
      <c r="D697" s="124" t="str">
        <f>VLOOKUP(A697,BASE.!$A$1:$T$878,4,FALSE)</f>
        <v>Municipalidad</v>
      </c>
      <c r="E697" s="124" t="str">
        <f>VLOOKUP(A697,BASE.!$A$1:$T$878,5,FALSE)</f>
        <v>Constitución Política de la República, art. 107.</v>
      </c>
      <c r="F697" s="124" t="str">
        <f>VLOOKUP(A697,BASE.!$A$1:$T$878,6,FALSE)</f>
        <v>Indefinida.</v>
      </c>
      <c r="G697" s="124" t="str">
        <f>VLOOKUP(A697,BASE.!$A$1:$T$878,7,FALSE)</f>
        <v>Según Ley Orgánica Nº 18.695, arts. 1º al 4º.</v>
      </c>
      <c r="H697" s="124" t="str">
        <f>VLOOKUP(A697,BASE.!$A$1:$T$878,8,FALSE)</f>
        <v>no tiene</v>
      </c>
      <c r="I697" s="124">
        <f>VLOOKUP(A697,BASE.!$A$1:$T$878,9,FALSE)</f>
        <v>0</v>
      </c>
      <c r="J697" s="124">
        <f>VLOOKUP(A697,BASE.!$A$1:$T$878,10,FALSE)</f>
        <v>0</v>
      </c>
      <c r="K697" s="124" t="str">
        <f>VLOOKUP(A697,BASE.!$A$1:$T$878,11,FALSE)</f>
        <v xml:space="preserve">Carlos Daniel Álvarez Esteban 
</v>
      </c>
      <c r="L697" s="124" t="str">
        <f>VLOOKUP(A697,BASE.!$A$1:$T$878,12,FALSE)</f>
        <v xml:space="preserve">21 de Mayo Nº 875, Talagante.
</v>
      </c>
      <c r="M697" s="124" t="str">
        <f>VLOOKUP(A697,BASE.!$A$1:$T$878,13,FALSE)</f>
        <v>XIII</v>
      </c>
      <c r="N697" s="124" t="str">
        <f>VLOOKUP(A697,BASE.!$A$1:$T$878,14,FALSE)</f>
        <v>Talagante</v>
      </c>
      <c r="O697" s="124" t="str">
        <f>VLOOKUP(A697,BASE.!$A$1:$T$878,15,FALSE)</f>
        <v xml:space="preserve">Fonos: 225989284
</v>
      </c>
      <c r="P697" s="124" t="str">
        <f>VLOOKUP(A697,BASE.!$A$1:$T$878,16,FALSE)</f>
        <v xml:space="preserve">
Correo electrónico: alcaldia@talagante.cl
</v>
      </c>
      <c r="Q697" s="185">
        <f>VLOOKUP(A697,BASE.!$A$1:$T$878,17,FALSE)</f>
        <v>0</v>
      </c>
      <c r="R697" s="124">
        <f>VLOOKUP(A697,BASE.!$A$1:$T$878,18,FALSE)</f>
        <v>91001</v>
      </c>
      <c r="S697" s="124" t="str">
        <f>VLOOKUP(A697,BASE.!$A$1:$T$878,19,FALSE)</f>
        <v>No se acompañan. Aplica Informe Jurídico Nº 09, de fecha 14 de marzo de 2011 del Departamento Jurídico y Dictamen Nº 070791, de 2009, de la Contraloría General de la República.</v>
      </c>
      <c r="T697" s="182">
        <f>VLOOKUP(A697,BASE.!$A$1:$T$878,20,FALSE)</f>
        <v>38628</v>
      </c>
      <c r="U697" s="124">
        <v>7204</v>
      </c>
      <c r="V697" s="181">
        <v>6439140</v>
      </c>
      <c r="W697" s="181">
        <v>12878280</v>
      </c>
      <c r="X697" s="183">
        <v>44255</v>
      </c>
      <c r="Y697" s="166" t="s">
        <v>7879</v>
      </c>
      <c r="Z697" s="166" t="s">
        <v>7880</v>
      </c>
      <c r="AA697" s="124" t="s">
        <v>7937</v>
      </c>
    </row>
    <row r="698" spans="1:27" x14ac:dyDescent="0.2">
      <c r="A698" s="124">
        <v>7205</v>
      </c>
      <c r="B698" s="124" t="s">
        <v>8637</v>
      </c>
      <c r="C698" s="185" t="s">
        <v>7847</v>
      </c>
      <c r="D698" s="124" t="str">
        <f>VLOOKUP(A698,BASE.!$A$1:$T$878,4,FALSE)</f>
        <v>Municipalidad</v>
      </c>
      <c r="E698" s="124" t="str">
        <f>VLOOKUP(A698,BASE.!$A$1:$T$878,5,FALSE)</f>
        <v>Constitución Política de la República, art. 107.</v>
      </c>
      <c r="F698" s="124" t="str">
        <f>VLOOKUP(A698,BASE.!$A$1:$T$878,6,FALSE)</f>
        <v>Indefinida.</v>
      </c>
      <c r="G698" s="124" t="str">
        <f>VLOOKUP(A698,BASE.!$A$1:$T$878,7,FALSE)</f>
        <v>Según Ley Orgánica Nº 18.695, arts. 1º al 4º.</v>
      </c>
      <c r="H698" s="124" t="str">
        <f>VLOOKUP(A698,BASE.!$A$1:$T$878,8,FALSE)</f>
        <v>no tiene</v>
      </c>
      <c r="I698" s="124">
        <f>VLOOKUP(A698,BASE.!$A$1:$T$878,9,FALSE)</f>
        <v>0</v>
      </c>
      <c r="J698" s="124">
        <f>VLOOKUP(A698,BASE.!$A$1:$T$878,10,FALSE)</f>
        <v>0</v>
      </c>
      <c r="K698" s="124" t="str">
        <f>VLOOKUP(A698,BASE.!$A$1:$T$878,11,FALSE)</f>
        <v xml:space="preserve">Luis Hernán Pezoa Alvarez            </v>
      </c>
      <c r="L698" s="124" t="str">
        <f>VLOOKUP(A698,BASE.!$A$1:$T$878,12,FALSE)</f>
        <v xml:space="preserve">Camino El Volcán Nº19775, San José de Maipo.
</v>
      </c>
      <c r="M698" s="124" t="str">
        <f>VLOOKUP(A698,BASE.!$A$1:$T$878,13,FALSE)</f>
        <v>XIII</v>
      </c>
      <c r="N698" s="124" t="str">
        <f>VLOOKUP(A698,BASE.!$A$1:$T$878,14,FALSE)</f>
        <v>Maipo</v>
      </c>
      <c r="O698" s="124">
        <f>VLOOKUP(A698,BASE.!$A$1:$T$878,15,FALSE)</f>
        <v>226784305</v>
      </c>
      <c r="P698" s="124" t="str">
        <f>VLOOKUP(A698,BASE.!$A$1:$T$878,16,FALSE)</f>
        <v>marteaga@sanjosedemaipo.cl</v>
      </c>
      <c r="Q698" s="185">
        <f>VLOOKUP(A698,BASE.!$A$1:$T$878,17,FALSE)</f>
        <v>0</v>
      </c>
      <c r="R698" s="124">
        <f>VLOOKUP(A698,BASE.!$A$1:$T$878,18,FALSE)</f>
        <v>91001</v>
      </c>
      <c r="S698" s="124" t="str">
        <f>VLOOKUP(A698,BASE.!$A$1:$T$878,19,FALSE)</f>
        <v xml:space="preserve">No se acompañan. Aplica Informe Jurídico Nº 09, de  fecha 14 de marzo de 2011 del Departamento Jurídico y Dictamen Nº 070791, de 2009, de la Contraloría General de la República.  
.
</v>
      </c>
      <c r="T698" s="182">
        <f>VLOOKUP(A698,BASE.!$A$1:$T$878,20,FALSE)</f>
        <v>38628</v>
      </c>
      <c r="U698" s="124">
        <v>7205</v>
      </c>
      <c r="V698" s="181">
        <v>2861840</v>
      </c>
      <c r="W698" s="181">
        <v>2861840</v>
      </c>
      <c r="X698" s="183">
        <v>44255</v>
      </c>
      <c r="Y698" s="166" t="s">
        <v>7879</v>
      </c>
      <c r="Z698" s="166" t="s">
        <v>7880</v>
      </c>
      <c r="AA698" s="124" t="s">
        <v>8007</v>
      </c>
    </row>
    <row r="699" spans="1:27" x14ac:dyDescent="0.2">
      <c r="A699" s="124">
        <v>7206</v>
      </c>
      <c r="B699" s="124" t="s">
        <v>8429</v>
      </c>
      <c r="C699" s="185">
        <v>692548000</v>
      </c>
      <c r="D699" s="124" t="str">
        <f>VLOOKUP(A699,BASE.!$A$1:$T$878,4,FALSE)</f>
        <v>Municipalidad</v>
      </c>
      <c r="E699" s="124" t="str">
        <f>VLOOKUP(A699,BASE.!$A$1:$T$878,5,FALSE)</f>
        <v>Constitución Política de la República, artículo 107</v>
      </c>
      <c r="F699" s="124" t="str">
        <f>VLOOKUP(A699,BASE.!$A$1:$T$878,6,FALSE)</f>
        <v>Indefinida</v>
      </c>
      <c r="G699" s="124" t="str">
        <f>VLOOKUP(A699,BASE.!$A$1:$T$878,7,FALSE)</f>
        <v>Según ley Orgánica N° 18.695, artículos 1° al 4°</v>
      </c>
      <c r="H699" s="124" t="str">
        <f>VLOOKUP(A699,BASE.!$A$1:$T$878,8,FALSE)</f>
        <v>no tiene</v>
      </c>
      <c r="I699" s="124">
        <f>VLOOKUP(A699,BASE.!$A$1:$T$878,9,FALSE)</f>
        <v>0</v>
      </c>
      <c r="J699" s="124">
        <f>VLOOKUP(A699,BASE.!$A$1:$T$878,10,FALSE)</f>
        <v>0</v>
      </c>
      <c r="K699" s="124" t="str">
        <f>VLOOKUP(A699,BASE.!$A$1:$T$878,11,FALSE)</f>
        <v xml:space="preserve">Oscar Daniel Jadue Jadue 
</v>
      </c>
      <c r="L699" s="124" t="str">
        <f>VLOOKUP(A699,BASE.!$A$1:$T$878,12,FALSE)</f>
        <v xml:space="preserve">Avda. Recoleta N° 676, comuna de Recoleta, Región Metropolitana.
</v>
      </c>
      <c r="M699" s="124" t="str">
        <f>VLOOKUP(A699,BASE.!$A$1:$T$878,13,FALSE)</f>
        <v>XIII</v>
      </c>
      <c r="N699" s="124" t="str">
        <f>VLOOKUP(A699,BASE.!$A$1:$T$878,14,FALSE)</f>
        <v>Recoleta,</v>
      </c>
      <c r="O699" s="124">
        <f>VLOOKUP(A699,BASE.!$A$1:$T$878,15,FALSE)</f>
        <v>229457440</v>
      </c>
      <c r="P699" s="124" t="str">
        <f>VLOOKUP(A699,BASE.!$A$1:$T$878,16,FALSE)</f>
        <v xml:space="preserve">daniel.jadue@recoleta.cl </v>
      </c>
      <c r="Q699" s="185">
        <f>VLOOKUP(A699,BASE.!$A$1:$T$878,17,FALSE)</f>
        <v>0</v>
      </c>
      <c r="R699" s="124">
        <f>VLOOKUP(A699,BASE.!$A$1:$T$878,18,FALSE)</f>
        <v>91001</v>
      </c>
      <c r="S699" s="124" t="str">
        <f>VLOOKUP(A699,BASE.!$A$1:$T$878,19,FALSE)</f>
        <v xml:space="preserve">No se acompañan. Aplica Informe Jurídico Nº 09, de  fecha 14 de marzo de 2011 del Departamento Jurídico y Dictamen Nº 070791, de 2009, de la Contraloría General de la República.  
</v>
      </c>
      <c r="T699" s="182">
        <f>VLOOKUP(A699,BASE.!$A$1:$T$878,20,FALSE)</f>
        <v>38631</v>
      </c>
      <c r="U699" s="124">
        <v>7206</v>
      </c>
      <c r="V699" s="181">
        <v>22476941</v>
      </c>
      <c r="W699" s="181">
        <v>27852423</v>
      </c>
      <c r="X699" s="183">
        <v>44255</v>
      </c>
      <c r="Y699" s="166" t="s">
        <v>7879</v>
      </c>
      <c r="Z699" s="166" t="s">
        <v>7880</v>
      </c>
      <c r="AA699" s="124" t="s">
        <v>7967</v>
      </c>
    </row>
    <row r="700" spans="1:27" x14ac:dyDescent="0.2">
      <c r="A700" s="124">
        <v>7207</v>
      </c>
      <c r="B700" s="124" t="s">
        <v>8430</v>
      </c>
      <c r="C700" s="185">
        <v>690506009</v>
      </c>
      <c r="D700" s="124" t="str">
        <f>VLOOKUP(A700,BASE.!$A$1:$T$878,4,FALSE)</f>
        <v>Municipalidad</v>
      </c>
      <c r="E700" s="124" t="str">
        <f>VLOOKUP(A700,BASE.!$A$1:$T$878,5,FALSE)</f>
        <v>Constitución Política de la República, artículo 107</v>
      </c>
      <c r="F700" s="124" t="str">
        <f>VLOOKUP(A700,BASE.!$A$1:$T$878,6,FALSE)</f>
        <v>Indefinida</v>
      </c>
      <c r="G700" s="124" t="str">
        <f>VLOOKUP(A700,BASE.!$A$1:$T$878,7,FALSE)</f>
        <v>Según Ley Orgánica N° 18.695, artículos 1° al 4°</v>
      </c>
      <c r="H700" s="124" t="str">
        <f>VLOOKUP(A700,BASE.!$A$1:$T$878,8,FALSE)</f>
        <v>no tiene</v>
      </c>
      <c r="I700" s="124">
        <f>VLOOKUP(A700,BASE.!$A$1:$T$878,9,FALSE)</f>
        <v>0</v>
      </c>
      <c r="J700" s="124">
        <f>VLOOKUP(A700,BASE.!$A$1:$T$878,10,FALSE)</f>
        <v>0</v>
      </c>
      <c r="K700" s="124" t="str">
        <f>VLOOKUP(A700,BASE.!$A$1:$T$878,11,FALSE)</f>
        <v xml:space="preserve">Patricio Freire Canto, 
</v>
      </c>
      <c r="L700" s="124" t="str">
        <f>VLOOKUP(A700,BASE.!$A$1:$T$878,12,FALSE)</f>
        <v xml:space="preserve">Salinas N° 203, comuna y provincia de San Felipe, Quinta Región
</v>
      </c>
      <c r="M700" s="124" t="str">
        <f>VLOOKUP(A700,BASE.!$A$1:$T$878,13,FALSE)</f>
        <v>V</v>
      </c>
      <c r="N700" s="124" t="str">
        <f>VLOOKUP(A700,BASE.!$A$1:$T$878,14,FALSE)</f>
        <v>San Felipe</v>
      </c>
      <c r="O700" s="124" t="str">
        <f>VLOOKUP(A700,BASE.!$A$1:$T$878,15,FALSE)</f>
        <v>Fonos: (34) -509000- 510077</v>
      </c>
      <c r="P700" s="124" t="str">
        <f>VLOOKUP(A700,BASE.!$A$1:$T$878,16,FALSE)</f>
        <v>rrhh@sanfe.cl, secretaria@sanfe.cl</v>
      </c>
      <c r="Q700" s="185">
        <f>VLOOKUP(A700,BASE.!$A$1:$T$878,17,FALSE)</f>
        <v>0</v>
      </c>
      <c r="R700" s="124">
        <f>VLOOKUP(A700,BASE.!$A$1:$T$878,18,FALSE)</f>
        <v>91001</v>
      </c>
      <c r="S700" s="124" t="str">
        <f>VLOOKUP(A700,BASE.!$A$1:$T$878,19,FALSE)</f>
        <v>No se acompañan. Aplica Informe Jurídico Nº 09, de  fecha 14 de marzo de 2011 del Departamento Jurídico y Dictamen Nº 070791, de 2009, de la Contraloría General de la República.</v>
      </c>
      <c r="T700" s="182">
        <f>VLOOKUP(A700,BASE.!$A$1:$T$878,20,FALSE)</f>
        <v>38631</v>
      </c>
      <c r="U700" s="124">
        <v>7207</v>
      </c>
      <c r="V700" s="181">
        <v>6439140</v>
      </c>
      <c r="W700" s="181">
        <v>6625890</v>
      </c>
      <c r="X700" s="183">
        <v>44255</v>
      </c>
      <c r="Y700" s="166" t="s">
        <v>7879</v>
      </c>
      <c r="Z700" s="166" t="s">
        <v>7880</v>
      </c>
      <c r="AA700" s="124" t="s">
        <v>7887</v>
      </c>
    </row>
    <row r="701" spans="1:27" x14ac:dyDescent="0.2">
      <c r="A701" s="124">
        <v>7208</v>
      </c>
      <c r="B701" s="124" t="s">
        <v>8431</v>
      </c>
      <c r="C701" s="185">
        <v>692554000</v>
      </c>
      <c r="D701" s="124" t="str">
        <f>VLOOKUP(A701,BASE.!$A$1:$T$878,4,FALSE)</f>
        <v>Municipalidad</v>
      </c>
      <c r="E701" s="124" t="str">
        <f>VLOOKUP(A701,BASE.!$A$1:$T$878,5,FALSE)</f>
        <v>Constitución Política de la República, art. 107.</v>
      </c>
      <c r="F701" s="124" t="str">
        <f>VLOOKUP(A701,BASE.!$A$1:$T$878,6,FALSE)</f>
        <v>Indefinida.</v>
      </c>
      <c r="G701" s="124" t="str">
        <f>VLOOKUP(A701,BASE.!$A$1:$T$878,7,FALSE)</f>
        <v>Según Ley Orgánica Constitucional Nº 18.695, arts. 1º al 4º.</v>
      </c>
      <c r="H701" s="124" t="str">
        <f>VLOOKUP(A701,BASE.!$A$1:$T$878,8,FALSE)</f>
        <v>no tiene</v>
      </c>
      <c r="I701" s="124">
        <f>VLOOKUP(A701,BASE.!$A$1:$T$878,9,FALSE)</f>
        <v>0</v>
      </c>
      <c r="J701" s="124">
        <f>VLOOKUP(A701,BASE.!$A$1:$T$878,10,FALSE)</f>
        <v>0</v>
      </c>
      <c r="K701" s="124" t="str">
        <f>VLOOKUP(A701,BASE.!$A$1:$T$878,11,FALSE)</f>
        <v xml:space="preserve">Carlos César Luis Cuadrado Prats   
Alcalde
</v>
      </c>
      <c r="L701" s="124" t="str">
        <f>VLOOKUP(A701,BASE.!$A$1:$T$878,12,FALSE)</f>
        <v xml:space="preserve">Avenida Premio Nobel Nº5555, comuna de Huechuraba.
</v>
      </c>
      <c r="M701" s="124" t="str">
        <f>VLOOKUP(A701,BASE.!$A$1:$T$878,13,FALSE)</f>
        <v>XIII</v>
      </c>
      <c r="N701" s="124" t="str">
        <f>VLOOKUP(A701,BASE.!$A$1:$T$878,14,FALSE)</f>
        <v xml:space="preserve"> Huechuraba</v>
      </c>
      <c r="O701" s="124" t="str">
        <f>VLOOKUP(A701,BASE.!$A$1:$T$878,15,FALSE)</f>
        <v>Fono 27511100</v>
      </c>
      <c r="P701" s="124" t="str">
        <f>VLOOKUP(A701,BASE.!$A$1:$T$878,16,FALSE)</f>
        <v>alcaldecuadrado@huechuraba.cl</v>
      </c>
      <c r="Q701" s="185">
        <f>VLOOKUP(A701,BASE.!$A$1:$T$878,17,FALSE)</f>
        <v>0</v>
      </c>
      <c r="R701" s="124">
        <f>VLOOKUP(A701,BASE.!$A$1:$T$878,18,FALSE)</f>
        <v>91001</v>
      </c>
      <c r="S701" s="124" t="str">
        <f>VLOOKUP(A701,BASE.!$A$1:$T$878,19,FALSE)</f>
        <v xml:space="preserve">No se acompañan. Aplica Informe Jurídico Nº 09, de  fecha 14 de marzo de 2011 del Departamento Jurídico y Dictamen Nº 070791, de 2009, de la Contraloría General de la República.
</v>
      </c>
      <c r="T701" s="182">
        <f>VLOOKUP(A701,BASE.!$A$1:$T$878,20,FALSE)</f>
        <v>38649</v>
      </c>
      <c r="U701" s="124">
        <v>7208</v>
      </c>
      <c r="V701" s="181">
        <v>4006576</v>
      </c>
      <c r="W701" s="181">
        <v>4122776</v>
      </c>
      <c r="X701" s="183">
        <v>44255</v>
      </c>
      <c r="Y701" s="166" t="s">
        <v>7879</v>
      </c>
      <c r="Z701" s="166" t="s">
        <v>7880</v>
      </c>
      <c r="AA701" s="124" t="s">
        <v>8006</v>
      </c>
    </row>
    <row r="702" spans="1:27" x14ac:dyDescent="0.2">
      <c r="A702" s="124">
        <v>7209</v>
      </c>
      <c r="B702" s="124" t="s">
        <v>8432</v>
      </c>
      <c r="C702" s="185">
        <v>830175008</v>
      </c>
      <c r="D702" s="124" t="str">
        <f>VLOOKUP(A702,BASE.!$A$1:$T$878,4,FALSE)</f>
        <v>Municipalidad</v>
      </c>
      <c r="E702" s="124" t="str">
        <f>VLOOKUP(A702,BASE.!$A$1:$T$878,5,FALSE)</f>
        <v>Constitución Política de la República, artículo 107.</v>
      </c>
      <c r="F702" s="124" t="str">
        <f>VLOOKUP(A702,BASE.!$A$1:$T$878,6,FALSE)</f>
        <v>Indefinida.</v>
      </c>
      <c r="G702" s="124" t="str">
        <f>VLOOKUP(A702,BASE.!$A$1:$T$878,7,FALSE)</f>
        <v>Según Ley Orgánica Nº 18.695, artículos 1º al 4º.</v>
      </c>
      <c r="H702" s="124" t="str">
        <f>VLOOKUP(A702,BASE.!$A$1:$T$878,8,FALSE)</f>
        <v>no tiene</v>
      </c>
      <c r="I702" s="124">
        <f>VLOOKUP(A702,BASE.!$A$1:$T$878,9,FALSE)</f>
        <v>0</v>
      </c>
      <c r="J702" s="124">
        <f>VLOOKUP(A702,BASE.!$A$1:$T$878,10,FALSE)</f>
        <v>0</v>
      </c>
      <c r="K702" s="124" t="str">
        <f>VLOOKUP(A702,BASE.!$A$1:$T$878,11,FALSE)</f>
        <v xml:space="preserve">José Fernando Muñoz Cáceres              </v>
      </c>
      <c r="L702" s="124" t="str">
        <f>VLOOKUP(A702,BASE.!$A$1:$T$878,12,FALSE)</f>
        <v xml:space="preserve">Balmaceda Nº 276, comuna de Pozo Almonte, Primera Región.
</v>
      </c>
      <c r="M702" s="124" t="str">
        <f>VLOOKUP(A702,BASE.!$A$1:$T$878,13,FALSE)</f>
        <v>I</v>
      </c>
      <c r="N702" s="124" t="str">
        <f>VLOOKUP(A702,BASE.!$A$1:$T$878,14,FALSE)</f>
        <v>Pozo Almonte</v>
      </c>
      <c r="O702" s="124" t="str">
        <f>VLOOKUP(A702,BASE.!$A$1:$T$878,15,FALSE)</f>
        <v>Fonos: 57-751477  57-751220</v>
      </c>
      <c r="P702" s="124">
        <f>VLOOKUP(A702,BASE.!$A$1:$T$878,16,FALSE)</f>
        <v>0</v>
      </c>
      <c r="Q702" s="185">
        <f>VLOOKUP(A702,BASE.!$A$1:$T$878,17,FALSE)</f>
        <v>0</v>
      </c>
      <c r="R702" s="124">
        <f>VLOOKUP(A702,BASE.!$A$1:$T$878,18,FALSE)</f>
        <v>91001</v>
      </c>
      <c r="S702" s="124" t="str">
        <f>VLOOKUP(A702,BASE.!$A$1:$T$878,19,FALSE)</f>
        <v xml:space="preserve">No se acompañan. Aplica Informe Jurídico Nº 09, de  fecha 14 de marzo de 2011 del Departamento Jurídico y Dictamen Nº 070791, de 2009, de la Contraloría General de la República.  
</v>
      </c>
      <c r="T702" s="182">
        <f>VLOOKUP(A702,BASE.!$A$1:$T$878,20,FALSE)</f>
        <v>38649</v>
      </c>
      <c r="U702" s="124">
        <v>7209</v>
      </c>
      <c r="V702" s="181">
        <v>4945260</v>
      </c>
      <c r="W702" s="181">
        <v>5088684</v>
      </c>
      <c r="X702" s="183">
        <v>44255</v>
      </c>
      <c r="Y702" s="166" t="s">
        <v>7879</v>
      </c>
      <c r="Z702" s="166" t="s">
        <v>7880</v>
      </c>
      <c r="AA702" s="124" t="s">
        <v>7905</v>
      </c>
    </row>
    <row r="703" spans="1:27" x14ac:dyDescent="0.2">
      <c r="A703" s="124">
        <v>7211</v>
      </c>
      <c r="B703" s="124" t="s">
        <v>8433</v>
      </c>
      <c r="C703" s="185">
        <v>690731002</v>
      </c>
      <c r="D703" s="124" t="str">
        <f>VLOOKUP(A703,BASE.!$A$1:$T$878,4,FALSE)</f>
        <v>Municipalidad</v>
      </c>
      <c r="E703" s="124" t="str">
        <f>VLOOKUP(A703,BASE.!$A$1:$T$878,5,FALSE)</f>
        <v>Constitución Política de la República, artículo 107.</v>
      </c>
      <c r="F703" s="124" t="str">
        <f>VLOOKUP(A703,BASE.!$A$1:$T$878,6,FALSE)</f>
        <v>Indefinida.</v>
      </c>
      <c r="G703" s="124" t="str">
        <f>VLOOKUP(A703,BASE.!$A$1:$T$878,7,FALSE)</f>
        <v>Según Ley Orgánica Nº 18.695, artículos 1º al 4º.</v>
      </c>
      <c r="H703" s="124" t="str">
        <f>VLOOKUP(A703,BASE.!$A$1:$T$878,8,FALSE)</f>
        <v>No tiene</v>
      </c>
      <c r="I703" s="124">
        <f>VLOOKUP(A703,BASE.!$A$1:$T$878,9,FALSE)</f>
        <v>0</v>
      </c>
      <c r="J703" s="124">
        <f>VLOOKUP(A703,BASE.!$A$1:$T$878,10,FALSE)</f>
        <v>0</v>
      </c>
      <c r="K703" s="124" t="str">
        <f>VLOOKUP(A703,BASE.!$A$1:$T$878,11,FALSE)</f>
        <v xml:space="preserve">Manuel Devia Vilches, </v>
      </c>
      <c r="L703" s="124" t="str">
        <f>VLOOKUP(A703,BASE.!$A$1:$T$878,12,FALSE)</f>
        <v xml:space="preserve">Av. Hermosilla N°11, comuna de San Pedro, provincia de Melipilla, Región Metropolitana.
</v>
      </c>
      <c r="M703" s="124" t="str">
        <f>VLOOKUP(A703,BASE.!$A$1:$T$878,13,FALSE)</f>
        <v>XIII</v>
      </c>
      <c r="N703" s="124" t="str">
        <f>VLOOKUP(A703,BASE.!$A$1:$T$878,14,FALSE)</f>
        <v>San Pedro</v>
      </c>
      <c r="O703" s="124" t="str">
        <f>VLOOKUP(A703,BASE.!$A$1:$T$878,15,FALSE)</f>
        <v xml:space="preserve">Fonos: 228405961 Anexo 16
</v>
      </c>
      <c r="P703" s="124" t="str">
        <f>VLOOKUP(A703,BASE.!$A$1:$T$878,16,FALSE)</f>
        <v xml:space="preserve">Correo: 
alcaldia@munisanpedro.cl 
</v>
      </c>
      <c r="Q703" s="185">
        <f>VLOOKUP(A703,BASE.!$A$1:$T$878,17,FALSE)</f>
        <v>0</v>
      </c>
      <c r="R703" s="124">
        <f>VLOOKUP(A703,BASE.!$A$1:$T$878,18,FALSE)</f>
        <v>91001</v>
      </c>
      <c r="S703" s="124" t="str">
        <f>VLOOKUP(A703,BASE.!$A$1:$T$878,19,FALSE)</f>
        <v xml:space="preserve">No se acompañan. Aplica Informe Jurídico Nº 09, de  fecha 14 de marzo de 2011 del Departamento Jurídico y Dictamen Nº 070791, de 2009, de la Contraloría General de la República.  
</v>
      </c>
      <c r="T703" s="182">
        <f>VLOOKUP(A703,BASE.!$A$1:$T$878,20,FALSE)</f>
        <v>38656</v>
      </c>
      <c r="U703" s="124">
        <v>7211</v>
      </c>
      <c r="V703" s="181">
        <v>2861840</v>
      </c>
      <c r="W703" s="181">
        <v>5723680</v>
      </c>
      <c r="X703" s="183">
        <v>44255</v>
      </c>
      <c r="Y703" s="166" t="s">
        <v>7879</v>
      </c>
      <c r="Z703" s="166" t="s">
        <v>7880</v>
      </c>
      <c r="AA703" s="124" t="s">
        <v>8063</v>
      </c>
    </row>
    <row r="704" spans="1:27" x14ac:dyDescent="0.2">
      <c r="A704" s="124">
        <v>7212</v>
      </c>
      <c r="B704" s="124" t="s">
        <v>8434</v>
      </c>
      <c r="C704" s="185">
        <v>690408007</v>
      </c>
      <c r="D704" s="124" t="str">
        <f>VLOOKUP(A704,BASE.!$A$1:$T$878,4,FALSE)</f>
        <v>Municipalidad</v>
      </c>
      <c r="E704" s="124" t="str">
        <f>VLOOKUP(A704,BASE.!$A$1:$T$878,5,FALSE)</f>
        <v>Constitución Política de la República, artículo 107.</v>
      </c>
      <c r="F704" s="124" t="str">
        <f>VLOOKUP(A704,BASE.!$A$1:$T$878,6,FALSE)</f>
        <v>Indefinida.</v>
      </c>
      <c r="G704" s="124" t="str">
        <f>VLOOKUP(A704,BASE.!$A$1:$T$878,7,FALSE)</f>
        <v>Según Ley Orgánica Nº 18.695, artículos 1º al 4º.</v>
      </c>
      <c r="H704" s="124" t="str">
        <f>VLOOKUP(A704,BASE.!$A$1:$T$878,8,FALSE)</f>
        <v>no tiene</v>
      </c>
      <c r="I704" s="124">
        <f>VLOOKUP(A704,BASE.!$A$1:$T$878,9,FALSE)</f>
        <v>0</v>
      </c>
      <c r="J704" s="124">
        <f>VLOOKUP(A704,BASE.!$A$1:$T$878,10,FALSE)</f>
        <v>0</v>
      </c>
      <c r="K704" s="124" t="str">
        <f>VLOOKUP(A704,BASE.!$A$1:$T$878,11,FALSE)</f>
        <v xml:space="preserve">Camilo Valentín Ossandón Espinoza.
</v>
      </c>
      <c r="L704" s="124" t="str">
        <f>VLOOKUP(A704,BASE.!$A$1:$T$878,12,FALSE)</f>
        <v xml:space="preserve">Diaguitas 31, comuna de Monte Patria, provincia de Limarí, Cuarta Región.
</v>
      </c>
      <c r="M704" s="124" t="str">
        <f>VLOOKUP(A704,BASE.!$A$1:$T$878,13,FALSE)</f>
        <v>IV</v>
      </c>
      <c r="N704" s="124" t="str">
        <f>VLOOKUP(A704,BASE.!$A$1:$T$878,14,FALSE)</f>
        <v>Monte Patria</v>
      </c>
      <c r="O704" s="124" t="str">
        <f>VLOOKUP(A704,BASE.!$A$1:$T$878,15,FALSE)</f>
        <v>Fonos: 53-711-058, 53-712-002</v>
      </c>
      <c r="P704" s="124" t="str">
        <f>VLOOKUP(A704,BASE.!$A$1:$T$878,16,FALSE)</f>
        <v>contacto@montepatria.net</v>
      </c>
      <c r="Q704" s="185">
        <f>VLOOKUP(A704,BASE.!$A$1:$T$878,17,FALSE)</f>
        <v>0</v>
      </c>
      <c r="R704" s="124">
        <f>VLOOKUP(A704,BASE.!$A$1:$T$878,18,FALSE)</f>
        <v>91001</v>
      </c>
      <c r="S704" s="124" t="str">
        <f>VLOOKUP(A704,BASE.!$A$1:$T$878,19,FALSE)</f>
        <v xml:space="preserve">No se acompañan. Aplica Informe Jurídico Nº 09, de  fecha 14 de marzo de 2011 del Departamento Jurídico y Dictamen Nº 070791, de 2009, de la Contraloría General de la República.  
</v>
      </c>
      <c r="T704" s="182">
        <f>VLOOKUP(A704,BASE.!$A$1:$T$878,20,FALSE)</f>
        <v>38658</v>
      </c>
      <c r="U704" s="124">
        <v>7212</v>
      </c>
      <c r="V704" s="181">
        <v>10037094</v>
      </c>
      <c r="W704" s="181">
        <v>16630500</v>
      </c>
      <c r="X704" s="183">
        <v>44255</v>
      </c>
      <c r="Y704" s="166" t="s">
        <v>7879</v>
      </c>
      <c r="Z704" s="166" t="s">
        <v>7880</v>
      </c>
      <c r="AA704" s="124" t="s">
        <v>8064</v>
      </c>
    </row>
    <row r="705" spans="1:27" x14ac:dyDescent="0.2">
      <c r="A705" s="124">
        <v>7215</v>
      </c>
      <c r="B705" s="124" t="s">
        <v>8435</v>
      </c>
      <c r="C705" s="185">
        <v>692207009</v>
      </c>
      <c r="D705" s="124" t="str">
        <f>VLOOKUP(A705,BASE.!$A$1:$T$878,4,FALSE)</f>
        <v>Municipalidad</v>
      </c>
      <c r="E705" s="124" t="str">
        <f>VLOOKUP(A705,BASE.!$A$1:$T$878,5,FALSE)</f>
        <v>Constitución Política de la República, artículo 107.</v>
      </c>
      <c r="F705" s="124" t="str">
        <f>VLOOKUP(A705,BASE.!$A$1:$T$878,6,FALSE)</f>
        <v>Indefinida.</v>
      </c>
      <c r="G705" s="124" t="str">
        <f>VLOOKUP(A705,BASE.!$A$1:$T$878,7,FALSE)</f>
        <v>Según Ley Orgánica Constitucional Nº 18.695, arts. 1º al 4º.</v>
      </c>
      <c r="H705" s="124" t="str">
        <f>VLOOKUP(A705,BASE.!$A$1:$T$878,8,FALSE)</f>
        <v>no tiene</v>
      </c>
      <c r="I705" s="124">
        <f>VLOOKUP(A705,BASE.!$A$1:$T$878,9,FALSE)</f>
        <v>0</v>
      </c>
      <c r="J705" s="124">
        <f>VLOOKUP(A705,BASE.!$A$1:$T$878,10,FALSE)</f>
        <v>0</v>
      </c>
      <c r="K705" s="124" t="str">
        <f>VLOOKUP(A705,BASE.!$A$1:$T$878,11,FALSE)</f>
        <v xml:space="preserve">Claus Pedro Lindemann Vierth,     </v>
      </c>
      <c r="L705" s="124" t="str">
        <f>VLOOKUP(A705,BASE.!$A$1:$T$878,12,FALSE)</f>
        <v>Philippi Nº 753, comuna de Frutillar, Provincia de Llanquihue, Décima Región de Los Lagos.</v>
      </c>
      <c r="M705" s="124" t="str">
        <f>VLOOKUP(A705,BASE.!$A$1:$T$878,13,FALSE)</f>
        <v>X</v>
      </c>
      <c r="N705" s="124" t="str">
        <f>VLOOKUP(A705,BASE.!$A$1:$T$878,14,FALSE)</f>
        <v>Frutillar</v>
      </c>
      <c r="O705" s="124">
        <f>VLOOKUP(A705,BASE.!$A$1:$T$878,15,FALSE)</f>
        <v>0</v>
      </c>
      <c r="P705" s="124">
        <f>VLOOKUP(A705,BASE.!$A$1:$T$878,16,FALSE)</f>
        <v>0</v>
      </c>
      <c r="Q705" s="185">
        <f>VLOOKUP(A705,BASE.!$A$1:$T$878,17,FALSE)</f>
        <v>0</v>
      </c>
      <c r="R705" s="124">
        <f>VLOOKUP(A705,BASE.!$A$1:$T$878,18,FALSE)</f>
        <v>91001</v>
      </c>
      <c r="S705" s="124" t="str">
        <f>VLOOKUP(A705,BASE.!$A$1:$T$878,19,FALSE)</f>
        <v xml:space="preserve">No se acompañan. Aplica Informe Jurídico Nº 09, de  fecha 14 de marzo de 2011 del Departamento Jurídico y Dictamen Nº 070791, de 2009, de la Contraloría General de la República.  
</v>
      </c>
      <c r="T705" s="182">
        <f>VLOOKUP(A705,BASE.!$A$1:$T$878,20,FALSE)</f>
        <v>38663</v>
      </c>
      <c r="U705" s="124">
        <v>7215</v>
      </c>
      <c r="V705" s="181">
        <v>4078122</v>
      </c>
      <c r="W705" s="181">
        <v>4196397</v>
      </c>
      <c r="X705" s="183">
        <v>44255</v>
      </c>
      <c r="Y705" s="166" t="s">
        <v>7879</v>
      </c>
      <c r="Z705" s="166" t="s">
        <v>7880</v>
      </c>
      <c r="AA705" s="124" t="s">
        <v>8065</v>
      </c>
    </row>
    <row r="706" spans="1:27" x14ac:dyDescent="0.2">
      <c r="A706" s="124">
        <v>7217</v>
      </c>
      <c r="B706" s="124" t="s">
        <v>8436</v>
      </c>
      <c r="C706" s="185">
        <v>690104008</v>
      </c>
      <c r="D706" s="124" t="str">
        <f>VLOOKUP(A706,BASE.!$A$1:$T$878,4,FALSE)</f>
        <v>Municipalidad</v>
      </c>
      <c r="E706" s="124" t="str">
        <f>VLOOKUP(A706,BASE.!$A$1:$T$878,5,FALSE)</f>
        <v>Constitución Política de la República, artículo 107.</v>
      </c>
      <c r="F706" s="124" t="str">
        <f>VLOOKUP(A706,BASE.!$A$1:$T$878,6,FALSE)</f>
        <v>Indefinida.</v>
      </c>
      <c r="G706" s="124" t="str">
        <f>VLOOKUP(A706,BASE.!$A$1:$T$878,7,FALSE)</f>
        <v>Según Ley Orgánica Nº 18.695, artículos 1º al 4º.</v>
      </c>
      <c r="H706" s="124" t="str">
        <f>VLOOKUP(A706,BASE.!$A$1:$T$878,8,FALSE)</f>
        <v>no tiene</v>
      </c>
      <c r="I706" s="124">
        <f>VLOOKUP(A706,BASE.!$A$1:$T$878,9,FALSE)</f>
        <v>0</v>
      </c>
      <c r="J706" s="124">
        <f>VLOOKUP(A706,BASE.!$A$1:$T$878,10,FALSE)</f>
        <v>0</v>
      </c>
      <c r="K706" s="124" t="str">
        <f>VLOOKUP(A706,BASE.!$A$1:$T$878,11,FALSE)</f>
        <v xml:space="preserve">Iván Manuel Infante Chacón      </v>
      </c>
      <c r="L706" s="124" t="str">
        <f>VLOOKUP(A706,BASE.!$A$1:$T$878,12,FALSE)</f>
        <v xml:space="preserve">Plaza de Armas Nº 20, comuna de Pica, Primera Región.
</v>
      </c>
      <c r="M706" s="124" t="str">
        <f>VLOOKUP(A706,BASE.!$A$1:$T$878,13,FALSE)</f>
        <v>I</v>
      </c>
      <c r="N706" s="124" t="str">
        <f>VLOOKUP(A706,BASE.!$A$1:$T$878,14,FALSE)</f>
        <v>Pica</v>
      </c>
      <c r="O706" s="124" t="str">
        <f>VLOOKUP(A706,BASE.!$A$1:$T$878,15,FALSE)</f>
        <v>Fonos: 57-741310 - 57-741340 – 57-741593</v>
      </c>
      <c r="P706" s="124" t="str">
        <f>VLOOKUP(A706,BASE.!$A$1:$T$878,16,FALSE)</f>
        <v>www.pica.cl        alcaldía@pica.cl</v>
      </c>
      <c r="Q706" s="185">
        <f>VLOOKUP(A706,BASE.!$A$1:$T$878,17,FALSE)</f>
        <v>0</v>
      </c>
      <c r="R706" s="124">
        <f>VLOOKUP(A706,BASE.!$A$1:$T$878,18,FALSE)</f>
        <v>91001</v>
      </c>
      <c r="S706" s="124" t="str">
        <f>VLOOKUP(A706,BASE.!$A$1:$T$878,19,FALSE)</f>
        <v>Se acompaña Balance General año 2004, aprobado por Unidad de Auditoría.</v>
      </c>
      <c r="T706" s="182">
        <f>VLOOKUP(A706,BASE.!$A$1:$T$878,20,FALSE)</f>
        <v>38673</v>
      </c>
      <c r="U706" s="124">
        <v>7217</v>
      </c>
      <c r="V706" s="181">
        <v>3663155</v>
      </c>
      <c r="W706" s="181">
        <v>3769395</v>
      </c>
      <c r="X706" s="183">
        <v>44255</v>
      </c>
      <c r="Y706" s="166" t="s">
        <v>7879</v>
      </c>
      <c r="Z706" s="166" t="s">
        <v>7880</v>
      </c>
      <c r="AA706" s="124" t="s">
        <v>8066</v>
      </c>
    </row>
    <row r="707" spans="1:27" x14ac:dyDescent="0.2">
      <c r="A707" s="124">
        <v>7219</v>
      </c>
      <c r="B707" s="124" t="s">
        <v>8437</v>
      </c>
      <c r="C707" s="185">
        <v>690722003</v>
      </c>
      <c r="D707" s="124" t="str">
        <f>VLOOKUP(A707,BASE.!$A$1:$T$878,4,FALSE)</f>
        <v>Municipalidad</v>
      </c>
      <c r="E707" s="124" t="str">
        <f>VLOOKUP(A707,BASE.!$A$1:$T$878,5,FALSE)</f>
        <v>Constitución Política de la República, art. 107.</v>
      </c>
      <c r="F707" s="124" t="str">
        <f>VLOOKUP(A707,BASE.!$A$1:$T$878,6,FALSE)</f>
        <v>Indefinida.</v>
      </c>
      <c r="G707" s="124" t="str">
        <f>VLOOKUP(A707,BASE.!$A$1:$T$878,7,FALSE)</f>
        <v>Según Ley Orgánica Nº 18.695, arts. 1º al 4º.</v>
      </c>
      <c r="H707" s="124" t="str">
        <f>VLOOKUP(A707,BASE.!$A$1:$T$878,8,FALSE)</f>
        <v>no tiene</v>
      </c>
      <c r="I707" s="124">
        <f>VLOOKUP(A707,BASE.!$A$1:$T$878,9,FALSE)</f>
        <v>0</v>
      </c>
      <c r="J707" s="124">
        <f>VLOOKUP(A707,BASE.!$A$1:$T$878,10,FALSE)</f>
        <v>0</v>
      </c>
      <c r="K707" s="124" t="str">
        <f>VLOOKUP(A707,BASE.!$A$1:$T$878,11,FALSE)</f>
        <v xml:space="preserve">Cristian Balmaceda Undurraga, 
</v>
      </c>
      <c r="L707" s="124" t="str">
        <f>VLOOKUP(A707,BASE.!$A$1:$T$878,12,FALSE)</f>
        <v xml:space="preserve">
 Av. Concha y Toro 02548, Pirque
</v>
      </c>
      <c r="M707" s="124" t="str">
        <f>VLOOKUP(A707,BASE.!$A$1:$T$878,13,FALSE)</f>
        <v>XIII</v>
      </c>
      <c r="N707" s="124" t="str">
        <f>VLOOKUP(A707,BASE.!$A$1:$T$878,14,FALSE)</f>
        <v>Pirque</v>
      </c>
      <c r="O707" s="124" t="str">
        <f>VLOOKUP(A707,BASE.!$A$1:$T$878,15,FALSE)</f>
        <v xml:space="preserve">Mesa Central (56 02) 385 8500 </v>
      </c>
      <c r="P707" s="124">
        <f>VLOOKUP(A707,BASE.!$A$1:$T$878,16,FALSE)</f>
        <v>0</v>
      </c>
      <c r="Q707" s="185">
        <f>VLOOKUP(A707,BASE.!$A$1:$T$878,17,FALSE)</f>
        <v>0</v>
      </c>
      <c r="R707" s="124">
        <f>VLOOKUP(A707,BASE.!$A$1:$T$878,18,FALSE)</f>
        <v>91001</v>
      </c>
      <c r="S707" s="124" t="str">
        <f>VLOOKUP(A707,BASE.!$A$1:$T$878,19,FALSE)</f>
        <v xml:space="preserve">No se acompañan. Aplica Informe Jurídico Nº 09, de  fecha 14 de marzo de 2011 del Departamento Jurídico y Dictamen Nº 070791, de 2009, de la Contraloría General de la República.  </v>
      </c>
      <c r="T707" s="182">
        <f>VLOOKUP(A707,BASE.!$A$1:$T$878,20,FALSE)</f>
        <v>38686</v>
      </c>
      <c r="U707" s="124">
        <v>7219</v>
      </c>
      <c r="V707" s="181">
        <v>5723680</v>
      </c>
      <c r="W707" s="181">
        <v>5889680</v>
      </c>
      <c r="X707" s="183">
        <v>44255</v>
      </c>
      <c r="Y707" s="166" t="s">
        <v>7879</v>
      </c>
      <c r="Z707" s="166" t="s">
        <v>7880</v>
      </c>
      <c r="AA707" s="124" t="s">
        <v>8067</v>
      </c>
    </row>
    <row r="708" spans="1:27" x14ac:dyDescent="0.2">
      <c r="A708" s="124">
        <v>7220</v>
      </c>
      <c r="B708" s="124" t="s">
        <v>8638</v>
      </c>
      <c r="C708" s="185">
        <v>690714000</v>
      </c>
      <c r="D708" s="124" t="str">
        <f>VLOOKUP(A708,BASE.!$A$1:$T$878,4,FALSE)</f>
        <v>Municipalidad</v>
      </c>
      <c r="E708" s="124" t="str">
        <f>VLOOKUP(A708,BASE.!$A$1:$T$878,5,FALSE)</f>
        <v>Constitución Política de la República, artículo 107.</v>
      </c>
      <c r="F708" s="124" t="str">
        <f>VLOOKUP(A708,BASE.!$A$1:$T$878,6,FALSE)</f>
        <v>Indefinida.</v>
      </c>
      <c r="G708" s="124" t="str">
        <f>VLOOKUP(A708,BASE.!$A$1:$T$878,7,FALSE)</f>
        <v>Según Ley Orgánica Nº 18.695, artículos 1º al 4º.</v>
      </c>
      <c r="H708" s="124" t="str">
        <f>VLOOKUP(A708,BASE.!$A$1:$T$878,8,FALSE)</f>
        <v>no tiene</v>
      </c>
      <c r="I708" s="124">
        <f>VLOOKUP(A708,BASE.!$A$1:$T$878,9,FALSE)</f>
        <v>0</v>
      </c>
      <c r="J708" s="124">
        <f>VLOOKUP(A708,BASE.!$A$1:$T$878,10,FALSE)</f>
        <v>0</v>
      </c>
      <c r="K708" s="124" t="str">
        <f>VLOOKUP(A708,BASE.!$A$1:$T$878,11,FALSE)</f>
        <v xml:space="preserve">Graciela Ortúzar Novoa          </v>
      </c>
      <c r="L708" s="124" t="str">
        <f>VLOOKUP(A708,BASE.!$A$1:$T$878,12,FALSE)</f>
        <v xml:space="preserve">Baquedano Nº 824, comuna de Lampa, Región Metropolitana.
</v>
      </c>
      <c r="M708" s="124" t="str">
        <f>VLOOKUP(A708,BASE.!$A$1:$T$878,13,FALSE)</f>
        <v>XIII</v>
      </c>
      <c r="N708" s="124" t="str">
        <f>VLOOKUP(A708,BASE.!$A$1:$T$878,14,FALSE)</f>
        <v>Lampa</v>
      </c>
      <c r="O708" s="124" t="str">
        <f>VLOOKUP(A708,BASE.!$A$1:$T$878,15,FALSE)</f>
        <v xml:space="preserve">Fonos: 2586100 – 2586115 /226568500/226568501
 Fax:  8422622 – 8422652
</v>
      </c>
      <c r="P708" s="124" t="str">
        <f>VLOOKUP(A708,BASE.!$A$1:$T$878,16,FALSE)</f>
        <v xml:space="preserve">alcaldia@lampa.cl
www.lampa.cl
</v>
      </c>
      <c r="Q708" s="185">
        <f>VLOOKUP(A708,BASE.!$A$1:$T$878,17,FALSE)</f>
        <v>0</v>
      </c>
      <c r="R708" s="124">
        <f>VLOOKUP(A708,BASE.!$A$1:$T$878,18,FALSE)</f>
        <v>91001</v>
      </c>
      <c r="S708" s="124" t="str">
        <f>VLOOKUP(A708,BASE.!$A$1:$T$878,19,FALSE)</f>
        <v>No se acompañan. Aplica Informe Jurídico Nº 09, de  fecha 14 de marzo de 2011 del Departamento Jurídico y Dictamen Nº 070791, de 2009, de la Contraloría General de la República</v>
      </c>
      <c r="T708" s="182">
        <f>VLOOKUP(A708,BASE.!$A$1:$T$878,20,FALSE)</f>
        <v>38686</v>
      </c>
      <c r="U708" s="124">
        <v>7220</v>
      </c>
      <c r="V708" s="181">
        <v>178450</v>
      </c>
      <c r="W708" s="181">
        <v>178450</v>
      </c>
      <c r="X708" s="183">
        <v>44255</v>
      </c>
      <c r="Y708" s="166" t="s">
        <v>7879</v>
      </c>
      <c r="Z708" s="166" t="s">
        <v>7880</v>
      </c>
      <c r="AA708" s="124" t="s">
        <v>7978</v>
      </c>
    </row>
    <row r="709" spans="1:27" x14ac:dyDescent="0.2">
      <c r="A709" s="124">
        <v>7222</v>
      </c>
      <c r="B709" s="124" t="s">
        <v>8438</v>
      </c>
      <c r="C709" s="185" t="s">
        <v>7833</v>
      </c>
      <c r="D709" s="124" t="str">
        <f>VLOOKUP(A709,BASE.!$A$1:$T$878,4,FALSE)</f>
        <v>Municipalidad</v>
      </c>
      <c r="E709" s="124" t="str">
        <f>VLOOKUP(A709,BASE.!$A$1:$T$878,5,FALSE)</f>
        <v>Constitución Política de la República, art. 107.</v>
      </c>
      <c r="F709" s="124" t="str">
        <f>VLOOKUP(A709,BASE.!$A$1:$T$878,6,FALSE)</f>
        <v>Indefinida.</v>
      </c>
      <c r="G709" s="124" t="str">
        <f>VLOOKUP(A709,BASE.!$A$1:$T$878,7,FALSE)</f>
        <v>Según Ley Orgánica Nº 18.695, arts. 1º al 4º.</v>
      </c>
      <c r="H709" s="124" t="str">
        <f>VLOOKUP(A709,BASE.!$A$1:$T$878,8,FALSE)</f>
        <v>no tiene</v>
      </c>
      <c r="I709" s="124">
        <f>VLOOKUP(A709,BASE.!$A$1:$T$878,9,FALSE)</f>
        <v>0</v>
      </c>
      <c r="J709" s="124">
        <f>VLOOKUP(A709,BASE.!$A$1:$T$878,10,FALSE)</f>
        <v>0</v>
      </c>
      <c r="K709" s="124" t="str">
        <f>VLOOKUP(A709,BASE.!$A$1:$T$878,11,FALSE)</f>
        <v xml:space="preserve">Isaías Florencio Zavala Torres, </v>
      </c>
      <c r="L709" s="124" t="str">
        <f>VLOOKUP(A709,BASE.!$A$1:$T$878,12,FALSE)</f>
        <v xml:space="preserve">Juan Martínez Nº 1403, comuna de Diego de Almagro, Tercera Región, casilla 13.
</v>
      </c>
      <c r="M709" s="124" t="str">
        <f>VLOOKUP(A709,BASE.!$A$1:$T$878,13,FALSE)</f>
        <v>III</v>
      </c>
      <c r="N709" s="124" t="str">
        <f>VLOOKUP(A709,BASE.!$A$1:$T$878,14,FALSE)</f>
        <v>Diego de Almagro</v>
      </c>
      <c r="O709" s="124" t="str">
        <f>VLOOKUP(A709,BASE.!$A$1:$T$878,15,FALSE)</f>
        <v>Fonos (52) 441049- 441534- 441027</v>
      </c>
      <c r="P709" s="124">
        <f>VLOOKUP(A709,BASE.!$A$1:$T$878,16,FALSE)</f>
        <v>0</v>
      </c>
      <c r="Q709" s="185">
        <f>VLOOKUP(A709,BASE.!$A$1:$T$878,17,FALSE)</f>
        <v>0</v>
      </c>
      <c r="R709" s="124">
        <f>VLOOKUP(A709,BASE.!$A$1:$T$878,18,FALSE)</f>
        <v>91001</v>
      </c>
      <c r="S709" s="124" t="str">
        <f>VLOOKUP(A709,BASE.!$A$1:$T$878,19,FALSE)</f>
        <v>No se acompañan. Aplica Informe Jurídico Nº 09, de  fecha 14 de marzo de 2011 del Departamento Jurídico y Dictamen Nº 070791, de 2009, de la Contraloría General de la República</v>
      </c>
      <c r="T709" s="182">
        <f>VLOOKUP(A709,BASE.!$A$1:$T$878,20,FALSE)</f>
        <v>38687</v>
      </c>
      <c r="U709" s="124">
        <v>7222</v>
      </c>
      <c r="V709" s="181">
        <v>0</v>
      </c>
      <c r="W709" s="181">
        <v>4751816</v>
      </c>
      <c r="X709" s="183">
        <v>44255</v>
      </c>
      <c r="Y709" s="166" t="s">
        <v>7879</v>
      </c>
      <c r="Z709" s="166" t="s">
        <v>7880</v>
      </c>
      <c r="AA709" s="124" t="s">
        <v>8052</v>
      </c>
    </row>
    <row r="710" spans="1:27" x14ac:dyDescent="0.2">
      <c r="A710" s="124">
        <v>7223</v>
      </c>
      <c r="B710" s="124" t="s">
        <v>8439</v>
      </c>
      <c r="C710" s="185">
        <v>690614006</v>
      </c>
      <c r="D710" s="124" t="str">
        <f>VLOOKUP(A710,BASE.!$A$1:$T$878,4,FALSE)</f>
        <v>Municipalidad</v>
      </c>
      <c r="E710" s="124" t="str">
        <f>VLOOKUP(A710,BASE.!$A$1:$T$878,5,FALSE)</f>
        <v>Constitución Política de la República, artículo 107.</v>
      </c>
      <c r="F710" s="124" t="str">
        <f>VLOOKUP(A710,BASE.!$A$1:$T$878,6,FALSE)</f>
        <v>Indefinida.</v>
      </c>
      <c r="G710" s="124" t="str">
        <f>VLOOKUP(A710,BASE.!$A$1:$T$878,7,FALSE)</f>
        <v>Según Ley Orgánica Nº 18.695, artículos 1º al 4º.</v>
      </c>
      <c r="H710" s="124" t="str">
        <f>VLOOKUP(A710,BASE.!$A$1:$T$878,8,FALSE)</f>
        <v>no tiene</v>
      </c>
      <c r="I710" s="124">
        <f>VLOOKUP(A710,BASE.!$A$1:$T$878,9,FALSE)</f>
        <v>0</v>
      </c>
      <c r="J710" s="124">
        <f>VLOOKUP(A710,BASE.!$A$1:$T$878,10,FALSE)</f>
        <v>0</v>
      </c>
      <c r="K710" s="124" t="str">
        <f>VLOOKUP(A710,BASE.!$A$1:$T$878,11,FALSE)</f>
        <v xml:space="preserve">Rodrigo Martínez Roca, </v>
      </c>
      <c r="L710" s="124" t="str">
        <f>VLOOKUP(A710,BASE.!$A$1:$T$878,12,FALSE)</f>
        <v xml:space="preserve">Constitución N°111, comuna de Casablanca, provincia de Valparaíso, Quinta Región.
</v>
      </c>
      <c r="M710" s="124" t="str">
        <f>VLOOKUP(A710,BASE.!$A$1:$T$878,13,FALSE)</f>
        <v>V</v>
      </c>
      <c r="N710" s="124" t="str">
        <f>VLOOKUP(A710,BASE.!$A$1:$T$878,14,FALSE)</f>
        <v>Casablanca</v>
      </c>
      <c r="O710" s="124" t="str">
        <f>VLOOKUP(A710,BASE.!$A$1:$T$878,15,FALSE)</f>
        <v>Fonos: 32-277-400</v>
      </c>
      <c r="P710" s="124">
        <f>VLOOKUP(A710,BASE.!$A$1:$T$878,16,FALSE)</f>
        <v>0</v>
      </c>
      <c r="Q710" s="185">
        <f>VLOOKUP(A710,BASE.!$A$1:$T$878,17,FALSE)</f>
        <v>0</v>
      </c>
      <c r="R710" s="124">
        <f>VLOOKUP(A710,BASE.!$A$1:$T$878,18,FALSE)</f>
        <v>91001</v>
      </c>
      <c r="S710" s="124" t="str">
        <f>VLOOKUP(A710,BASE.!$A$1:$T$878,19,FALSE)</f>
        <v xml:space="preserve">No se acompañan. Aplica Informe Jurídico Nº 09, de  fecha 14 de marzo de 2011 del Departamento Jurídico y Dictamen Nº 070791, de 2009, de la Contraloría General de la República.  
</v>
      </c>
      <c r="T710" s="182">
        <f>VLOOKUP(A710,BASE.!$A$1:$T$878,20,FALSE)</f>
        <v>38687</v>
      </c>
      <c r="U710" s="124">
        <v>7223</v>
      </c>
      <c r="V710" s="181">
        <v>4149668</v>
      </c>
      <c r="W710" s="181">
        <v>4270018</v>
      </c>
      <c r="X710" s="183">
        <v>44255</v>
      </c>
      <c r="Y710" s="166" t="s">
        <v>7879</v>
      </c>
      <c r="Z710" s="166" t="s">
        <v>7880</v>
      </c>
      <c r="AA710" s="124" t="s">
        <v>8025</v>
      </c>
    </row>
    <row r="711" spans="1:27" x14ac:dyDescent="0.2">
      <c r="A711" s="124">
        <v>7224</v>
      </c>
      <c r="B711" s="124" t="s">
        <v>8440</v>
      </c>
      <c r="C711" s="185" t="s">
        <v>7846</v>
      </c>
      <c r="D711" s="124" t="str">
        <f>VLOOKUP(A711,BASE.!$A$1:$T$878,4,FALSE)</f>
        <v>Municipalidad</v>
      </c>
      <c r="E711" s="124" t="str">
        <f>VLOOKUP(A711,BASE.!$A$1:$T$878,5,FALSE)</f>
        <v>Constitución Política de la República, art. 107.</v>
      </c>
      <c r="F711" s="124" t="str">
        <f>VLOOKUP(A711,BASE.!$A$1:$T$878,6,FALSE)</f>
        <v>Indefinida.</v>
      </c>
      <c r="G711" s="124" t="str">
        <f>VLOOKUP(A711,BASE.!$A$1:$T$878,7,FALSE)</f>
        <v>Según Ley Orgánica Nº 18.695, arts. 1º al 4º.</v>
      </c>
      <c r="H711" s="124" t="str">
        <f>VLOOKUP(A711,BASE.!$A$1:$T$878,8,FALSE)</f>
        <v>no tiene</v>
      </c>
      <c r="I711" s="124">
        <f>VLOOKUP(A711,BASE.!$A$1:$T$878,9,FALSE)</f>
        <v>0</v>
      </c>
      <c r="J711" s="124">
        <f>VLOOKUP(A711,BASE.!$A$1:$T$878,10,FALSE)</f>
        <v>0</v>
      </c>
      <c r="K711" s="124" t="str">
        <f>VLOOKUP(A711,BASE.!$A$1:$T$878,11,FALSE)</f>
        <v xml:space="preserve">Isaac Mauricio Carrasco Pardo </v>
      </c>
      <c r="L711" s="124" t="str">
        <f>VLOOKUP(A711,BASE.!$A$1:$T$878,12,FALSE)</f>
        <v xml:space="preserve">Normandie 1916, comuna de Quintero, Quinta Región.
</v>
      </c>
      <c r="M711" s="124" t="str">
        <f>VLOOKUP(A711,BASE.!$A$1:$T$878,13,FALSE)</f>
        <v>V</v>
      </c>
      <c r="N711" s="124" t="str">
        <f>VLOOKUP(A711,BASE.!$A$1:$T$878,14,FALSE)</f>
        <v>Quintero</v>
      </c>
      <c r="O711" s="124" t="str">
        <f>VLOOKUP(A711,BASE.!$A$1:$T$878,15,FALSE)</f>
        <v xml:space="preserve">Fono: 2379709710/ 2379615/ 2379655 
</v>
      </c>
      <c r="P711" s="124" t="str">
        <f>VLOOKUP(A711,BASE.!$A$1:$T$878,16,FALSE)</f>
        <v>Correo electrónico: mcarrasco@muniquintero.cl
                             mvillarroel@muniquintero.cl
                             dideco@muniquintero.cl
                             plucarelli@muniquintero.cl</v>
      </c>
      <c r="Q711" s="185">
        <f>VLOOKUP(A711,BASE.!$A$1:$T$878,17,FALSE)</f>
        <v>0</v>
      </c>
      <c r="R711" s="124">
        <f>VLOOKUP(A711,BASE.!$A$1:$T$878,18,FALSE)</f>
        <v>91001</v>
      </c>
      <c r="S711" s="124" t="str">
        <f>VLOOKUP(A711,BASE.!$A$1:$T$878,19,FALSE)</f>
        <v xml:space="preserve">No se acompañan. Aplica Informe Jurídico Nº 09, de  fecha 14 de marzo de 2011 del Departamento Jurídico y Dictamen Nº 070791, de 2009, de la Contraloría General de la República.  
.
</v>
      </c>
      <c r="T711" s="182">
        <f>VLOOKUP(A711,BASE.!$A$1:$T$878,20,FALSE)</f>
        <v>38691</v>
      </c>
      <c r="U711" s="124">
        <v>7224</v>
      </c>
      <c r="V711" s="181">
        <v>0</v>
      </c>
      <c r="W711" s="181">
        <v>145250</v>
      </c>
      <c r="X711" s="183">
        <v>44255</v>
      </c>
      <c r="Y711" s="166" t="s">
        <v>7879</v>
      </c>
      <c r="Z711" s="166" t="s">
        <v>7880</v>
      </c>
      <c r="AA711" s="124" t="s">
        <v>7897</v>
      </c>
    </row>
    <row r="712" spans="1:27" x14ac:dyDescent="0.2">
      <c r="A712" s="124">
        <v>7225</v>
      </c>
      <c r="B712" s="124" t="s">
        <v>8441</v>
      </c>
      <c r="C712" s="185">
        <v>690505002</v>
      </c>
      <c r="D712" s="124" t="str">
        <f>VLOOKUP(A712,BASE.!$A$1:$T$878,4,FALSE)</f>
        <v>Municipalidad</v>
      </c>
      <c r="E712" s="124" t="str">
        <f>VLOOKUP(A712,BASE.!$A$1:$T$878,5,FALSE)</f>
        <v>Constitución Política de la República, artículo 118.</v>
      </c>
      <c r="F712" s="124" t="str">
        <f>VLOOKUP(A712,BASE.!$A$1:$T$878,6,FALSE)</f>
        <v>Indefinida.</v>
      </c>
      <c r="G712" s="124" t="str">
        <f>VLOOKUP(A712,BASE.!$A$1:$T$878,7,FALSE)</f>
        <v>Según Ley Orgánica Constitucional Nº 18.695, arts. 1º al 4º.</v>
      </c>
      <c r="H712" s="124" t="str">
        <f>VLOOKUP(A712,BASE.!$A$1:$T$878,8,FALSE)</f>
        <v>no tiene</v>
      </c>
      <c r="I712" s="124">
        <f>VLOOKUP(A712,BASE.!$A$1:$T$878,9,FALSE)</f>
        <v>0</v>
      </c>
      <c r="J712" s="124">
        <f>VLOOKUP(A712,BASE.!$A$1:$T$878,10,FALSE)</f>
        <v>0</v>
      </c>
      <c r="K712" s="124" t="str">
        <f>VLOOKUP(A712,BASE.!$A$1:$T$878,11,FALSE)</f>
        <v xml:space="preserve">Gustavo Fernando Valdenegro Rubillo </v>
      </c>
      <c r="L712" s="124" t="str">
        <f>VLOOKUP(A712,BASE.!$A$1:$T$878,12,FALSE)</f>
        <v>Calle Silva Nº225, comuna de Petorca, V Región.</v>
      </c>
      <c r="M712" s="124" t="str">
        <f>VLOOKUP(A712,BASE.!$A$1:$T$878,13,FALSE)</f>
        <v>V</v>
      </c>
      <c r="N712" s="124" t="str">
        <f>VLOOKUP(A712,BASE.!$A$1:$T$878,14,FALSE)</f>
        <v>Petorca</v>
      </c>
      <c r="O712" s="124">
        <f>VLOOKUP(A712,BASE.!$A$1:$T$878,15,FALSE)</f>
        <v>0</v>
      </c>
      <c r="P712" s="124">
        <f>VLOOKUP(A712,BASE.!$A$1:$T$878,16,FALSE)</f>
        <v>0</v>
      </c>
      <c r="Q712" s="185">
        <f>VLOOKUP(A712,BASE.!$A$1:$T$878,17,FALSE)</f>
        <v>0</v>
      </c>
      <c r="R712" s="124">
        <f>VLOOKUP(A712,BASE.!$A$1:$T$878,18,FALSE)</f>
        <v>91001</v>
      </c>
      <c r="S712" s="124" t="str">
        <f>VLOOKUP(A712,BASE.!$A$1:$T$878,19,FALSE)</f>
        <v xml:space="preserve">No se acompañan. Aplica Informe Jurídico Nº 09, de  fecha 14 de marzo de 2011 del Departamento Jurídico y Dictamen Nº 070791, de 2009, de la Contraloría General de la República.  
</v>
      </c>
      <c r="T712" s="182">
        <f>VLOOKUP(A712,BASE.!$A$1:$T$878,20,FALSE)</f>
        <v>38695</v>
      </c>
      <c r="U712" s="124">
        <v>7225</v>
      </c>
      <c r="V712" s="181">
        <v>0</v>
      </c>
      <c r="W712" s="181">
        <v>83000</v>
      </c>
      <c r="X712" s="183">
        <v>44255</v>
      </c>
      <c r="Y712" s="166" t="s">
        <v>7879</v>
      </c>
      <c r="Z712" s="166" t="s">
        <v>7880</v>
      </c>
      <c r="AA712" s="124" t="s">
        <v>8046</v>
      </c>
    </row>
    <row r="713" spans="1:27" x14ac:dyDescent="0.2">
      <c r="A713" s="124">
        <v>7226</v>
      </c>
      <c r="B713" s="124" t="s">
        <v>8442</v>
      </c>
      <c r="C713" s="185">
        <v>692550005</v>
      </c>
      <c r="D713" s="124" t="str">
        <f>VLOOKUP(A713,BASE.!$A$1:$T$878,4,FALSE)</f>
        <v>Municipalidad</v>
      </c>
      <c r="E713" s="124" t="str">
        <f>VLOOKUP(A713,BASE.!$A$1:$T$878,5,FALSE)</f>
        <v>Constitución Política de la República, artículo 107.</v>
      </c>
      <c r="F713" s="124" t="str">
        <f>VLOOKUP(A713,BASE.!$A$1:$T$878,6,FALSE)</f>
        <v>Indefinida.</v>
      </c>
      <c r="G713" s="124" t="str">
        <f>VLOOKUP(A713,BASE.!$A$1:$T$878,7,FALSE)</f>
        <v>Según Ley Orgánica Nº 18.695, artículos 1º al 4º.</v>
      </c>
      <c r="H713" s="124" t="str">
        <f>VLOOKUP(A713,BASE.!$A$1:$T$878,8,FALSE)</f>
        <v>no tiene</v>
      </c>
      <c r="I713" s="124">
        <f>VLOOKUP(A713,BASE.!$A$1:$T$878,9,FALSE)</f>
        <v>0</v>
      </c>
      <c r="J713" s="124">
        <f>VLOOKUP(A713,BASE.!$A$1:$T$878,10,FALSE)</f>
        <v>0</v>
      </c>
      <c r="K713" s="124" t="str">
        <f>VLOOKUP(A713,BASE.!$A$1:$T$878,11,FALSE)</f>
        <v xml:space="preserve">Arturo Aguirre Gacitúa, </v>
      </c>
      <c r="L713" s="124" t="str">
        <f>VLOOKUP(A713,BASE.!$A$1:$T$878,12,FALSE)</f>
        <v xml:space="preserve">Piloto Lazo Nº 120, comuna de Cerrillos, Región Metropolitana.
</v>
      </c>
      <c r="M713" s="124" t="str">
        <f>VLOOKUP(A713,BASE.!$A$1:$T$878,13,FALSE)</f>
        <v>XIII</v>
      </c>
      <c r="N713" s="124" t="str">
        <f>VLOOKUP(A713,BASE.!$A$1:$T$878,14,FALSE)</f>
        <v>Cerrillos</v>
      </c>
      <c r="O713" s="124">
        <f>VLOOKUP(A713,BASE.!$A$1:$T$878,15,FALSE)</f>
        <v>0</v>
      </c>
      <c r="P713" s="124" t="str">
        <f>VLOOKUP(A713,BASE.!$A$1:$T$878,16,FALSE)</f>
        <v>sec_alcalde@mcerrillos.cl – alcaldiacerrillos@gmail.com</v>
      </c>
      <c r="Q713" s="185">
        <f>VLOOKUP(A713,BASE.!$A$1:$T$878,17,FALSE)</f>
        <v>0</v>
      </c>
      <c r="R713" s="124">
        <f>VLOOKUP(A713,BASE.!$A$1:$T$878,18,FALSE)</f>
        <v>91001</v>
      </c>
      <c r="S713" s="124" t="str">
        <f>VLOOKUP(A713,BASE.!$A$1:$T$878,19,FALSE)</f>
        <v xml:space="preserve">No se acompañan. Aplica Informe Jurídico Nº 09, de  fecha 14 de marzo de 2011 del Departamento Jurídico y Dictamen Nº 070791, de 2009, de la Contraloría General de la República.  
</v>
      </c>
      <c r="T713" s="182">
        <f>VLOOKUP(A713,BASE.!$A$1:$T$878,20,FALSE)</f>
        <v>38695</v>
      </c>
      <c r="U713" s="124">
        <v>7226</v>
      </c>
      <c r="V713" s="181">
        <v>12670566</v>
      </c>
      <c r="W713" s="181">
        <v>12878280</v>
      </c>
      <c r="X713" s="183">
        <v>44255</v>
      </c>
      <c r="Y713" s="166" t="s">
        <v>7879</v>
      </c>
      <c r="Z713" s="166" t="s">
        <v>7880</v>
      </c>
      <c r="AA713" s="124" t="s">
        <v>7896</v>
      </c>
    </row>
    <row r="714" spans="1:27" x14ac:dyDescent="0.2">
      <c r="A714" s="124">
        <v>7228</v>
      </c>
      <c r="B714" s="124" t="s">
        <v>8443</v>
      </c>
      <c r="C714" s="185">
        <v>690509008</v>
      </c>
      <c r="D714" s="124" t="str">
        <f>VLOOKUP(A714,BASE.!$A$1:$T$878,4,FALSE)</f>
        <v>Municipalidad</v>
      </c>
      <c r="E714" s="124" t="str">
        <f>VLOOKUP(A714,BASE.!$A$1:$T$878,5,FALSE)</f>
        <v>Constitución Política de la República, artículo 107.</v>
      </c>
      <c r="F714" s="124" t="str">
        <f>VLOOKUP(A714,BASE.!$A$1:$T$878,6,FALSE)</f>
        <v>Indefinida.</v>
      </c>
      <c r="G714" s="124" t="str">
        <f>VLOOKUP(A714,BASE.!$A$1:$T$878,7,FALSE)</f>
        <v>Según Ley Orgánica Nº 18.695, artículos 1º al 4º.</v>
      </c>
      <c r="H714" s="124" t="str">
        <f>VLOOKUP(A714,BASE.!$A$1:$T$878,8,FALSE)</f>
        <v>no tiene</v>
      </c>
      <c r="I714" s="124">
        <f>VLOOKUP(A714,BASE.!$A$1:$T$878,9,FALSE)</f>
        <v>0</v>
      </c>
      <c r="J714" s="124">
        <f>VLOOKUP(A714,BASE.!$A$1:$T$878,10,FALSE)</f>
        <v>0</v>
      </c>
      <c r="K714" s="124" t="str">
        <f>VLOOKUP(A714,BASE.!$A$1:$T$878,11,FALSE)</f>
        <v>Boris Ernesto Luksic Nieto,</v>
      </c>
      <c r="L714" s="124" t="str">
        <f>VLOOKUP(A714,BASE.!$A$1:$T$878,12,FALSE)</f>
        <v xml:space="preserve">Calle Borjas García Huidobro Nº 025, comuna de Catemu,  provincia de Valparaíso, Quinta Región.
</v>
      </c>
      <c r="M714" s="124" t="str">
        <f>VLOOKUP(A714,BASE.!$A$1:$T$878,13,FALSE)</f>
        <v>V</v>
      </c>
      <c r="N714" s="124" t="str">
        <f>VLOOKUP(A714,BASE.!$A$1:$T$878,14,FALSE)</f>
        <v xml:space="preserve"> Catemu</v>
      </c>
      <c r="O714" s="124">
        <f>VLOOKUP(A714,BASE.!$A$1:$T$878,15,FALSE)</f>
        <v>0</v>
      </c>
      <c r="P714" s="124">
        <f>VLOOKUP(A714,BASE.!$A$1:$T$878,16,FALSE)</f>
        <v>0</v>
      </c>
      <c r="Q714" s="185">
        <f>VLOOKUP(A714,BASE.!$A$1:$T$878,17,FALSE)</f>
        <v>0</v>
      </c>
      <c r="R714" s="124">
        <f>VLOOKUP(A714,BASE.!$A$1:$T$878,18,FALSE)</f>
        <v>91001</v>
      </c>
      <c r="S714" s="124" t="str">
        <f>VLOOKUP(A714,BASE.!$A$1:$T$878,19,FALSE)</f>
        <v xml:space="preserve">No se acompañan. Aplica Informe Jurídico Nº 09, de  fecha 14 de marzo de 2011 del Departamento Jurídico y Dictamen Nº 070791, de 2009, de la Contraloría General de la República.  
</v>
      </c>
      <c r="T714" s="182">
        <f>VLOOKUP(A714,BASE.!$A$1:$T$878,20,FALSE)</f>
        <v>38700</v>
      </c>
      <c r="U714" s="124">
        <v>7228</v>
      </c>
      <c r="V714" s="181">
        <v>0</v>
      </c>
      <c r="W714" s="181">
        <v>90126</v>
      </c>
      <c r="X714" s="183">
        <v>44255</v>
      </c>
      <c r="Y714" s="166" t="s">
        <v>7879</v>
      </c>
      <c r="Z714" s="166" t="s">
        <v>7880</v>
      </c>
      <c r="AA714" s="124" t="s">
        <v>8026</v>
      </c>
    </row>
    <row r="715" spans="1:27" x14ac:dyDescent="0.2">
      <c r="A715" s="124">
        <v>7229</v>
      </c>
      <c r="B715" s="124" t="s">
        <v>8444</v>
      </c>
      <c r="C715" s="185">
        <v>690303000</v>
      </c>
      <c r="D715" s="124" t="str">
        <f>VLOOKUP(A715,BASE.!$A$1:$T$878,4,FALSE)</f>
        <v>Municipalidad</v>
      </c>
      <c r="E715" s="124" t="str">
        <f>VLOOKUP(A715,BASE.!$A$1:$T$878,5,FALSE)</f>
        <v>Constitución Política de la República, art. 107.</v>
      </c>
      <c r="F715" s="124" t="str">
        <f>VLOOKUP(A715,BASE.!$A$1:$T$878,6,FALSE)</f>
        <v>Indefinida.</v>
      </c>
      <c r="G715" s="124" t="str">
        <f>VLOOKUP(A715,BASE.!$A$1:$T$878,7,FALSE)</f>
        <v>Según Ley Orgánica Nº 18.695, arts. 1º al 4º.</v>
      </c>
      <c r="H715" s="124" t="str">
        <f>VLOOKUP(A715,BASE.!$A$1:$T$878,8,FALSE)</f>
        <v>no tiene</v>
      </c>
      <c r="I715" s="124">
        <f>VLOOKUP(A715,BASE.!$A$1:$T$878,9,FALSE)</f>
        <v>0</v>
      </c>
      <c r="J715" s="124">
        <f>VLOOKUP(A715,BASE.!$A$1:$T$878,10,FALSE)</f>
        <v>0</v>
      </c>
      <c r="K715" s="124" t="str">
        <f>VLOOKUP(A715,BASE.!$A$1:$T$878,11,FALSE)</f>
        <v xml:space="preserve">Brunilda Clementina Gonzalez Anjel, </v>
      </c>
      <c r="L715" s="124" t="str">
        <f>VLOOKUP(A715,BASE.!$A$1:$T$878,12,FALSE)</f>
        <v xml:space="preserve">Cousiño Nº 395, comuna de Caldera, Tercera Región, casilla 24.
</v>
      </c>
      <c r="M715" s="124" t="str">
        <f>VLOOKUP(A715,BASE.!$A$1:$T$878,13,FALSE)</f>
        <v>III</v>
      </c>
      <c r="N715" s="124" t="str">
        <f>VLOOKUP(A715,BASE.!$A$1:$T$878,14,FALSE)</f>
        <v>Caldera</v>
      </c>
      <c r="O715" s="124" t="str">
        <f>VLOOKUP(A715,BASE.!$A$1:$T$878,15,FALSE)</f>
        <v>Fonos (52) 315234- 315260- 535560</v>
      </c>
      <c r="P715" s="124" t="str">
        <f>VLOOKUP(A715,BASE.!$A$1:$T$878,16,FALSE)</f>
        <v xml:space="preserve">Correo electrónico: alcaldia@caldera.cl </v>
      </c>
      <c r="Q715" s="185">
        <f>VLOOKUP(A715,BASE.!$A$1:$T$878,17,FALSE)</f>
        <v>0</v>
      </c>
      <c r="R715" s="124">
        <f>VLOOKUP(A715,BASE.!$A$1:$T$878,18,FALSE)</f>
        <v>91001</v>
      </c>
      <c r="S715" s="124" t="str">
        <f>VLOOKUP(A715,BASE.!$A$1:$T$878,19,FALSE)</f>
        <v xml:space="preserve">No se acompañan. Aplica Informe Jurídico Nº 09, de  fecha 14 de marzo de 2011 del Departamento Jurídico y Dictamen Nº 070791, de 2009, de la Contraloría General de la República.  
</v>
      </c>
      <c r="T715" s="182">
        <f>VLOOKUP(A715,BASE.!$A$1:$T$878,20,FALSE)</f>
        <v>38700</v>
      </c>
      <c r="U715" s="124">
        <v>7229</v>
      </c>
      <c r="V715" s="181">
        <v>5056871</v>
      </c>
      <c r="W715" s="181">
        <v>10113742</v>
      </c>
      <c r="X715" s="183">
        <v>44255</v>
      </c>
      <c r="Y715" s="166" t="s">
        <v>7879</v>
      </c>
      <c r="Z715" s="166" t="s">
        <v>7880</v>
      </c>
      <c r="AA715" s="124" t="s">
        <v>7953</v>
      </c>
    </row>
    <row r="716" spans="1:27" x14ac:dyDescent="0.2">
      <c r="A716" s="124">
        <v>7231</v>
      </c>
      <c r="B716" s="124" t="s">
        <v>8639</v>
      </c>
      <c r="C716" s="185">
        <v>692555007</v>
      </c>
      <c r="D716" s="124" t="str">
        <f>VLOOKUP(A716,BASE.!$A$1:$T$878,4,FALSE)</f>
        <v>Municipalidad</v>
      </c>
      <c r="E716" s="124" t="str">
        <f>VLOOKUP(A716,BASE.!$A$1:$T$878,5,FALSE)</f>
        <v>Constitución Política de la República, artículo 107.</v>
      </c>
      <c r="F716" s="124" t="str">
        <f>VLOOKUP(A716,BASE.!$A$1:$T$878,6,FALSE)</f>
        <v>Indefinida.</v>
      </c>
      <c r="G716" s="124" t="str">
        <f>VLOOKUP(A716,BASE.!$A$1:$T$878,7,FALSE)</f>
        <v>Según Ley Orgánica Nº 18.695, artículos 1º al 4º.</v>
      </c>
      <c r="H716" s="124" t="str">
        <f>VLOOKUP(A716,BASE.!$A$1:$T$878,8,FALSE)</f>
        <v>no tiene</v>
      </c>
      <c r="I716" s="124">
        <f>VLOOKUP(A716,BASE.!$A$1:$T$878,9,FALSE)</f>
        <v>0</v>
      </c>
      <c r="J716" s="124">
        <f>VLOOKUP(A716,BASE.!$A$1:$T$878,10,FALSE)</f>
        <v>0</v>
      </c>
      <c r="K716" s="124" t="str">
        <f>VLOOKUP(A716,BASE.!$A$1:$T$878,11,FALSE)</f>
        <v xml:space="preserve">Gonzalo Durán Baronti, </v>
      </c>
      <c r="L716" s="124" t="str">
        <f>VLOOKUP(A716,BASE.!$A$1:$T$878,12,FALSE)</f>
        <v xml:space="preserve">Avda. Independencia Nº 834, comuna de Independencia,  Región Metropolitana .
</v>
      </c>
      <c r="M716" s="124" t="str">
        <f>VLOOKUP(A716,BASE.!$A$1:$T$878,13,FALSE)</f>
        <v>XIII</v>
      </c>
      <c r="N716" s="124" t="str">
        <f>VLOOKUP(A716,BASE.!$A$1:$T$878,14,FALSE)</f>
        <v>Independencia</v>
      </c>
      <c r="O716" s="124" t="str">
        <f>VLOOKUP(A716,BASE.!$A$1:$T$878,15,FALSE)</f>
        <v>Fono: 4442000</v>
      </c>
      <c r="P716" s="124" t="str">
        <f>VLOOKUP(A716,BASE.!$A$1:$T$878,16,FALSE)</f>
        <v xml:space="preserve">relacionespublicas@independencia.cl
</v>
      </c>
      <c r="Q716" s="185">
        <f>VLOOKUP(A716,BASE.!$A$1:$T$878,17,FALSE)</f>
        <v>0</v>
      </c>
      <c r="R716" s="124">
        <f>VLOOKUP(A716,BASE.!$A$1:$T$878,18,FALSE)</f>
        <v>91001</v>
      </c>
      <c r="S716" s="124" t="str">
        <f>VLOOKUP(A716,BASE.!$A$1:$T$878,19,FALSE)</f>
        <v xml:space="preserve">No se acompañan. Aplica Informe Jurídico Nº 09, de  fecha 14 de marzo de 2011 del Departamento Jurídico y Dictamen Nº 070791, de 2009, de la Contraloría General de la República.  
</v>
      </c>
      <c r="T716" s="182">
        <f>VLOOKUP(A716,BASE.!$A$1:$T$878,20,FALSE)</f>
        <v>38700</v>
      </c>
      <c r="U716" s="124">
        <v>7231</v>
      </c>
      <c r="V716" s="181">
        <v>6646854</v>
      </c>
      <c r="W716" s="181">
        <v>6646854</v>
      </c>
      <c r="X716" s="183">
        <v>44255</v>
      </c>
      <c r="Y716" s="166" t="s">
        <v>7879</v>
      </c>
      <c r="Z716" s="166" t="s">
        <v>7880</v>
      </c>
      <c r="AA716" s="124" t="s">
        <v>250</v>
      </c>
    </row>
    <row r="717" spans="1:27" x14ac:dyDescent="0.2">
      <c r="A717" s="124">
        <v>7232</v>
      </c>
      <c r="B717" s="124" t="s">
        <v>8445</v>
      </c>
      <c r="C717" s="185">
        <v>691601005</v>
      </c>
      <c r="D717" s="124" t="str">
        <f>VLOOKUP(A717,BASE.!$A$1:$T$878,4,FALSE)</f>
        <v>Municipalidad</v>
      </c>
      <c r="E717" s="124" t="str">
        <f>VLOOKUP(A717,BASE.!$A$1:$T$878,5,FALSE)</f>
        <v>Constitución Política de la República, art. 107.</v>
      </c>
      <c r="F717" s="124" t="str">
        <f>VLOOKUP(A717,BASE.!$A$1:$T$878,6,FALSE)</f>
        <v>Indefinida.</v>
      </c>
      <c r="G717" s="124" t="str">
        <f>VLOOKUP(A717,BASE.!$A$1:$T$878,7,FALSE)</f>
        <v>Según Ley Orgánica Nº 18.695, arts. 1º al 4º.</v>
      </c>
      <c r="H717" s="124" t="str">
        <f>VLOOKUP(A717,BASE.!$A$1:$T$878,8,FALSE)</f>
        <v>no tiene</v>
      </c>
      <c r="I717" s="124">
        <f>VLOOKUP(A717,BASE.!$A$1:$T$878,9,FALSE)</f>
        <v>0</v>
      </c>
      <c r="J717" s="124">
        <f>VLOOKUP(A717,BASE.!$A$1:$T$878,10,FALSE)</f>
        <v>0</v>
      </c>
      <c r="K717" s="124" t="str">
        <f>VLOOKUP(A717,BASE.!$A$1:$T$878,11,FALSE)</f>
        <v xml:space="preserve">Juan Mauricio Alarcón Guzmán </v>
      </c>
      <c r="L717" s="124" t="str">
        <f>VLOOKUP(A717,BASE.!$A$1:$T$878,12,FALSE)</f>
        <v xml:space="preserve">Covadonga Nº527, comuna de Arauco, Octava Región.
</v>
      </c>
      <c r="M717" s="124" t="str">
        <f>VLOOKUP(A717,BASE.!$A$1:$T$878,13,FALSE)</f>
        <v>VIII</v>
      </c>
      <c r="N717" s="124" t="str">
        <f>VLOOKUP(A717,BASE.!$A$1:$T$878,14,FALSE)</f>
        <v xml:space="preserve"> Arauco</v>
      </c>
      <c r="O717" s="124" t="str">
        <f>VLOOKUP(A717,BASE.!$A$1:$T$878,15,FALSE)</f>
        <v xml:space="preserve">412 168071 - 412 168072
</v>
      </c>
      <c r="P717" s="124" t="str">
        <f>VLOOKUP(A717,BASE.!$A$1:$T$878,16,FALSE)</f>
        <v>alcaldia@muniarauco.cl</v>
      </c>
      <c r="Q717" s="185">
        <f>VLOOKUP(A717,BASE.!$A$1:$T$878,17,FALSE)</f>
        <v>0</v>
      </c>
      <c r="R717" s="124">
        <f>VLOOKUP(A717,BASE.!$A$1:$T$878,18,FALSE)</f>
        <v>91001</v>
      </c>
      <c r="S717" s="124" t="str">
        <f>VLOOKUP(A717,BASE.!$A$1:$T$878,19,FALSE)</f>
        <v xml:space="preserve">No se acompañan. Aplica Informe Jurídico Nº 09, de  fecha 14 de marzo de 2011 del Departamento Jurídico y Dictamen Nº 070791, de 2009, de la Contraloría General de la República.  
</v>
      </c>
      <c r="T717" s="182">
        <f>VLOOKUP(A717,BASE.!$A$1:$T$878,20,FALSE)</f>
        <v>38700</v>
      </c>
      <c r="U717" s="124">
        <v>7232</v>
      </c>
      <c r="V717" s="181">
        <v>5056871</v>
      </c>
      <c r="W717" s="181">
        <v>5203532</v>
      </c>
      <c r="X717" s="183">
        <v>44255</v>
      </c>
      <c r="Y717" s="166" t="s">
        <v>7879</v>
      </c>
      <c r="Z717" s="166" t="s">
        <v>7880</v>
      </c>
      <c r="AA717" s="124" t="s">
        <v>8021</v>
      </c>
    </row>
    <row r="718" spans="1:27" x14ac:dyDescent="0.2">
      <c r="A718" s="124">
        <v>7233</v>
      </c>
      <c r="B718" s="124" t="s">
        <v>8640</v>
      </c>
      <c r="C718" s="185" t="s">
        <v>7831</v>
      </c>
      <c r="D718" s="124" t="str">
        <f>VLOOKUP(A718,BASE.!$A$1:$T$878,4,FALSE)</f>
        <v>Municipalidad</v>
      </c>
      <c r="E718" s="124" t="str">
        <f>VLOOKUP(A718,BASE.!$A$1:$T$878,5,FALSE)</f>
        <v>Constitución Política de la República, artículo 107.</v>
      </c>
      <c r="F718" s="124" t="str">
        <f>VLOOKUP(A718,BASE.!$A$1:$T$878,6,FALSE)</f>
        <v>Indefinida.</v>
      </c>
      <c r="G718" s="124" t="str">
        <f>VLOOKUP(A718,BASE.!$A$1:$T$878,7,FALSE)</f>
        <v>Según Ley Orgánica Nº 18.695, artículos 1º al 4º.</v>
      </c>
      <c r="H718" s="124" t="str">
        <f>VLOOKUP(A718,BASE.!$A$1:$T$878,8,FALSE)</f>
        <v>no tiene</v>
      </c>
      <c r="I718" s="124">
        <f>VLOOKUP(A718,BASE.!$A$1:$T$878,9,FALSE)</f>
        <v>0</v>
      </c>
      <c r="J718" s="124">
        <f>VLOOKUP(A718,BASE.!$A$1:$T$878,10,FALSE)</f>
        <v>0</v>
      </c>
      <c r="K718" s="124" t="str">
        <f>VLOOKUP(A718,BASE.!$A$1:$T$878,11,FALSE)</f>
        <v xml:space="preserve">Manuel Jesús Macaya Ramírez,  </v>
      </c>
      <c r="L718" s="124" t="str">
        <f>VLOOKUP(A718,BASE.!$A$1:$T$878,12,FALSE)</f>
        <v xml:space="preserve">Avenida Saavedra Sur Nº 1355, comuna de Collipulli, Región de la Araucanía.
</v>
      </c>
      <c r="M718" s="124" t="str">
        <f>VLOOKUP(A718,BASE.!$A$1:$T$878,13,FALSE)</f>
        <v>IX</v>
      </c>
      <c r="N718" s="124" t="str">
        <f>VLOOKUP(A718,BASE.!$A$1:$T$878,14,FALSE)</f>
        <v>Collipulli</v>
      </c>
      <c r="O718" s="124" t="str">
        <f>VLOOKUP(A718,BASE.!$A$1:$T$878,15,FALSE)</f>
        <v>Fono: 45- 993052 / 918464 / 918460 
/ 2918460</v>
      </c>
      <c r="P718" s="124" t="str">
        <f>VLOOKUP(A718,BASE.!$A$1:$T$878,16,FALSE)</f>
        <v>leopoldorosales@gmail.com
direcfinanzas@municipalidadcollipulli.cl</v>
      </c>
      <c r="Q718" s="185">
        <f>VLOOKUP(A718,BASE.!$A$1:$T$878,17,FALSE)</f>
        <v>0</v>
      </c>
      <c r="R718" s="124">
        <f>VLOOKUP(A718,BASE.!$A$1:$T$878,18,FALSE)</f>
        <v>91001</v>
      </c>
      <c r="S718" s="124" t="str">
        <f>VLOOKUP(A718,BASE.!$A$1:$T$878,19,FALSE)</f>
        <v>No se acompañan. Aplica Informe Jurídico Nº 09, de fecha 14 de marzo de 2011 del Departamento Jurídico y Dictamen Nº 070791, de 2009, de la Contraloría General de la República.</v>
      </c>
      <c r="T718" s="182">
        <f>VLOOKUP(A718,BASE.!$A$1:$T$878,20,FALSE)</f>
        <v>38705</v>
      </c>
      <c r="U718" s="124">
        <v>7233</v>
      </c>
      <c r="V718" s="181">
        <v>5203532</v>
      </c>
      <c r="W718" s="181">
        <v>5203532</v>
      </c>
      <c r="X718" s="183">
        <v>44255</v>
      </c>
      <c r="Y718" s="166" t="s">
        <v>7879</v>
      </c>
      <c r="Z718" s="166" t="s">
        <v>7880</v>
      </c>
      <c r="AA718" s="124" t="s">
        <v>8068</v>
      </c>
    </row>
    <row r="719" spans="1:27" x14ac:dyDescent="0.2">
      <c r="A719" s="124">
        <v>7234</v>
      </c>
      <c r="B719" s="124" t="s">
        <v>8446</v>
      </c>
      <c r="C719" s="185">
        <v>691109003</v>
      </c>
      <c r="D719" s="124" t="str">
        <f>VLOOKUP(A719,BASE.!$A$1:$T$878,4,FALSE)</f>
        <v>Municipalidad</v>
      </c>
      <c r="E719" s="124" t="str">
        <f>VLOOKUP(A719,BASE.!$A$1:$T$878,5,FALSE)</f>
        <v>Constitución Política de la República, art. 107.</v>
      </c>
      <c r="F719" s="124" t="str">
        <f>VLOOKUP(A719,BASE.!$A$1:$T$878,6,FALSE)</f>
        <v>Indefinida.</v>
      </c>
      <c r="G719" s="124" t="str">
        <f>VLOOKUP(A719,BASE.!$A$1:$T$878,7,FALSE)</f>
        <v>Según Ley Orgánica Nº 18.695, arts. 1º al 4º.</v>
      </c>
      <c r="H719" s="124" t="str">
        <f>VLOOKUP(A719,BASE.!$A$1:$T$878,8,FALSE)</f>
        <v>no tiene</v>
      </c>
      <c r="I719" s="124">
        <f>VLOOKUP(A719,BASE.!$A$1:$T$878,9,FALSE)</f>
        <v>0</v>
      </c>
      <c r="J719" s="124">
        <f>VLOOKUP(A719,BASE.!$A$1:$T$878,10,FALSE)</f>
        <v>0</v>
      </c>
      <c r="K719" s="124" t="str">
        <f>VLOOKUP(A719,BASE.!$A$1:$T$878,11,FALSE)</f>
        <v xml:space="preserve">Luis Gabriel Vásquez Gálvez 
</v>
      </c>
      <c r="L719" s="124" t="str">
        <f>VLOOKUP(A719,BASE.!$A$1:$T$878,12,FALSE)</f>
        <v xml:space="preserve">Balmaceda Nº 350, comuna de Maule, Séptima Región.
</v>
      </c>
      <c r="M719" s="124" t="str">
        <f>VLOOKUP(A719,BASE.!$A$1:$T$878,13,FALSE)</f>
        <v>VII</v>
      </c>
      <c r="N719" s="124" t="str">
        <f>VLOOKUP(A719,BASE.!$A$1:$T$878,14,FALSE)</f>
        <v xml:space="preserve"> Maule</v>
      </c>
      <c r="O719" s="124" t="str">
        <f>VLOOKUP(A719,BASE.!$A$1:$T$878,15,FALSE)</f>
        <v xml:space="preserve">Fonos: 71-715244 – 71-715278 </v>
      </c>
      <c r="P719" s="124" t="str">
        <f>VLOOKUP(A719,BASE.!$A$1:$T$878,16,FALSE)</f>
        <v xml:space="preserve"> munmaule@mi.terra.cl
wwwmunicipalidaddemaule.cl</v>
      </c>
      <c r="Q719" s="185">
        <f>VLOOKUP(A719,BASE.!$A$1:$T$878,17,FALSE)</f>
        <v>0</v>
      </c>
      <c r="R719" s="124">
        <f>VLOOKUP(A719,BASE.!$A$1:$T$878,18,FALSE)</f>
        <v>91001</v>
      </c>
      <c r="S719" s="124" t="str">
        <f>VLOOKUP(A719,BASE.!$A$1:$T$878,19,FALSE)</f>
        <v xml:space="preserve">No se acompañan. Aplica Informe Jurídico Nº 09, de  fecha 14 de marzo de 2011 del Departamento Jurídico y Dictamen Nº 070791, de 2009, de la Contraloría General de la República.  
</v>
      </c>
      <c r="T719" s="182">
        <f>VLOOKUP(A719,BASE.!$A$1:$T$878,20,FALSE)</f>
        <v>38709</v>
      </c>
      <c r="U719" s="124">
        <v>7234</v>
      </c>
      <c r="V719" s="181">
        <v>4292760</v>
      </c>
      <c r="W719" s="181">
        <v>4417260</v>
      </c>
      <c r="X719" s="183">
        <v>44255</v>
      </c>
      <c r="Y719" s="166" t="s">
        <v>7879</v>
      </c>
      <c r="Z719" s="166" t="s">
        <v>7880</v>
      </c>
      <c r="AA719" s="124" t="s">
        <v>7894</v>
      </c>
    </row>
    <row r="720" spans="1:27" x14ac:dyDescent="0.2">
      <c r="A720" s="124">
        <v>7235</v>
      </c>
      <c r="B720" s="124" t="s">
        <v>8447</v>
      </c>
      <c r="C720" s="185">
        <v>690802007</v>
      </c>
      <c r="D720" s="124" t="str">
        <f>VLOOKUP(A720,BASE.!$A$1:$T$878,4,FALSE)</f>
        <v>Municipalidad</v>
      </c>
      <c r="E720" s="124" t="str">
        <f>VLOOKUP(A720,BASE.!$A$1:$T$878,5,FALSE)</f>
        <v>Constitución Política de la República, art. 107.</v>
      </c>
      <c r="F720" s="124" t="str">
        <f>VLOOKUP(A720,BASE.!$A$1:$T$878,6,FALSE)</f>
        <v>Indefinida.</v>
      </c>
      <c r="G720" s="124" t="str">
        <f>VLOOKUP(A720,BASE.!$A$1:$T$878,7,FALSE)</f>
        <v>Según Ley Orgánica Nº 18.695, arts. 1º al 4º.</v>
      </c>
      <c r="H720" s="124" t="str">
        <f>VLOOKUP(A720,BASE.!$A$1:$T$878,8,FALSE)</f>
        <v>no tiene</v>
      </c>
      <c r="I720" s="124">
        <f>VLOOKUP(A720,BASE.!$A$1:$T$878,9,FALSE)</f>
        <v>0</v>
      </c>
      <c r="J720" s="124">
        <f>VLOOKUP(A720,BASE.!$A$1:$T$878,10,FALSE)</f>
        <v>0</v>
      </c>
      <c r="K720" s="124" t="str">
        <f>VLOOKUP(A720,BASE.!$A$1:$T$878,11,FALSE)</f>
        <v xml:space="preserve">José Miguel Urrutia Celis.  </v>
      </c>
      <c r="L720" s="124" t="str">
        <f>VLOOKUP(A720,BASE.!$A$1:$T$878,12,FALSE)</f>
        <v xml:space="preserve">Plaza de Armas Nº11, comuna de Machalí, Sexta Región.
</v>
      </c>
      <c r="M720" s="124" t="str">
        <f>VLOOKUP(A720,BASE.!$A$1:$T$878,13,FALSE)</f>
        <v>VI</v>
      </c>
      <c r="N720" s="124" t="str">
        <f>VLOOKUP(A720,BASE.!$A$1:$T$878,14,FALSE)</f>
        <v>Machalí</v>
      </c>
      <c r="O720" s="124" t="str">
        <f>VLOOKUP(A720,BASE.!$A$1:$T$878,15,FALSE)</f>
        <v>Fono (72) 2411210, (72) 2746740, (72) 2330300</v>
      </c>
      <c r="P720" s="124">
        <f>VLOOKUP(A720,BASE.!$A$1:$T$878,16,FALSE)</f>
        <v>0</v>
      </c>
      <c r="Q720" s="185">
        <f>VLOOKUP(A720,BASE.!$A$1:$T$878,17,FALSE)</f>
        <v>0</v>
      </c>
      <c r="R720" s="124">
        <f>VLOOKUP(A720,BASE.!$A$1:$T$878,18,FALSE)</f>
        <v>91001</v>
      </c>
      <c r="S720" s="124" t="str">
        <f>VLOOKUP(A720,BASE.!$A$1:$T$878,19,FALSE)</f>
        <v xml:space="preserve">No se acompañan. Aplica Informe Jurídico Nº 09, de  fecha 14 de marzo de 2011 del Departamento Jurídico y Dictamen Nº 070791, de 2009, de la Contraloría General de la República.  
</v>
      </c>
      <c r="T720" s="182">
        <f>VLOOKUP(A720,BASE.!$A$1:$T$878,20,FALSE)</f>
        <v>38712</v>
      </c>
      <c r="U720" s="124">
        <v>7235</v>
      </c>
      <c r="V720" s="181">
        <v>2861840</v>
      </c>
      <c r="W720" s="181">
        <v>2944840</v>
      </c>
      <c r="X720" s="183">
        <v>44255</v>
      </c>
      <c r="Y720" s="166" t="s">
        <v>7879</v>
      </c>
      <c r="Z720" s="166" t="s">
        <v>7880</v>
      </c>
      <c r="AA720" s="124" t="s">
        <v>8069</v>
      </c>
    </row>
    <row r="721" spans="1:27" x14ac:dyDescent="0.2">
      <c r="A721" s="124">
        <v>7236</v>
      </c>
      <c r="B721" s="124" t="s">
        <v>8448</v>
      </c>
      <c r="C721" s="185">
        <v>690719002</v>
      </c>
      <c r="D721" s="124" t="str">
        <f>VLOOKUP(A721,BASE.!$A$1:$T$878,4,FALSE)</f>
        <v>Municipalidad</v>
      </c>
      <c r="E721" s="124" t="str">
        <f>VLOOKUP(A721,BASE.!$A$1:$T$878,5,FALSE)</f>
        <v>Constitución Política de la República, art. 107.</v>
      </c>
      <c r="F721" s="124" t="str">
        <f>VLOOKUP(A721,BASE.!$A$1:$T$878,6,FALSE)</f>
        <v>Indefinida.</v>
      </c>
      <c r="G721" s="124" t="str">
        <f>VLOOKUP(A721,BASE.!$A$1:$T$878,7,FALSE)</f>
        <v>Según Ley Orgánica Nº 18.695, arts. 1º al 4º.</v>
      </c>
      <c r="H721" s="124" t="str">
        <f>VLOOKUP(A721,BASE.!$A$1:$T$878,8,FALSE)</f>
        <v>no tiene</v>
      </c>
      <c r="I721" s="124">
        <f>VLOOKUP(A721,BASE.!$A$1:$T$878,9,FALSE)</f>
        <v>0</v>
      </c>
      <c r="J721" s="124">
        <f>VLOOKUP(A721,BASE.!$A$1:$T$878,10,FALSE)</f>
        <v>0</v>
      </c>
      <c r="K721" s="124" t="str">
        <f>VLOOKUP(A721,BASE.!$A$1:$T$878,11,FALSE)</f>
        <v xml:space="preserve">Carlos Francisco Adasme Godoy </v>
      </c>
      <c r="L721" s="124" t="str">
        <f>VLOOKUP(A721,BASE.!$A$1:$T$878,12,FALSE)</f>
        <v xml:space="preserve">Alcalde David López Nº09, comuna de Isla de Maipo, Región Metropolitana.
</v>
      </c>
      <c r="M721" s="124" t="str">
        <f>VLOOKUP(A721,BASE.!$A$1:$T$878,13,FALSE)</f>
        <v>XIII</v>
      </c>
      <c r="N721" s="124" t="str">
        <f>VLOOKUP(A721,BASE.!$A$1:$T$878,14,FALSE)</f>
        <v>Isla de Maipo</v>
      </c>
      <c r="O721" s="124" t="str">
        <f>VLOOKUP(A721,BASE.!$A$1:$T$878,15,FALSE)</f>
        <v xml:space="preserve">Fono 56-2-8769100
</v>
      </c>
      <c r="P721" s="124">
        <f>VLOOKUP(A721,BASE.!$A$1:$T$878,16,FALSE)</f>
        <v>0</v>
      </c>
      <c r="Q721" s="185">
        <f>VLOOKUP(A721,BASE.!$A$1:$T$878,17,FALSE)</f>
        <v>0</v>
      </c>
      <c r="R721" s="124">
        <f>VLOOKUP(A721,BASE.!$A$1:$T$878,18,FALSE)</f>
        <v>91001</v>
      </c>
      <c r="S721" s="124" t="str">
        <f>VLOOKUP(A721,BASE.!$A$1:$T$878,19,FALSE)</f>
        <v xml:space="preserve">No se acompañan. Aplica Informe Jurídico Nº 09, de  fecha 14 de marzo de 2011 del Departamento Jurídico y Dictamen Nº 070791, de 2009, de la Contraloría General de la República.  
</v>
      </c>
      <c r="T721" s="182">
        <f>VLOOKUP(A721,BASE.!$A$1:$T$878,20,FALSE)</f>
        <v>38712</v>
      </c>
      <c r="U721" s="124">
        <v>7236</v>
      </c>
      <c r="V721" s="181">
        <v>0</v>
      </c>
      <c r="W721" s="181">
        <v>132800</v>
      </c>
      <c r="X721" s="183">
        <v>44255</v>
      </c>
      <c r="Y721" s="166" t="s">
        <v>7879</v>
      </c>
      <c r="Z721" s="166" t="s">
        <v>7880</v>
      </c>
      <c r="AA721" s="124" t="s">
        <v>8070</v>
      </c>
    </row>
    <row r="722" spans="1:27" x14ac:dyDescent="0.2">
      <c r="A722" s="124">
        <v>7239</v>
      </c>
      <c r="B722" s="124" t="s">
        <v>8641</v>
      </c>
      <c r="C722" s="185">
        <v>691906000</v>
      </c>
      <c r="D722" s="124" t="str">
        <f>VLOOKUP(A722,BASE.!$A$1:$T$878,4,FALSE)</f>
        <v>Municipalidad</v>
      </c>
      <c r="E722" s="124" t="str">
        <f>VLOOKUP(A722,BASE.!$A$1:$T$878,5,FALSE)</f>
        <v>Constitución Política de la República, artículo Nº 107.</v>
      </c>
      <c r="F722" s="124" t="str">
        <f>VLOOKUP(A722,BASE.!$A$1:$T$878,6,FALSE)</f>
        <v>Indefinida.</v>
      </c>
      <c r="G722" s="124" t="str">
        <f>VLOOKUP(A722,BASE.!$A$1:$T$878,7,FALSE)</f>
        <v>Según Ley Orgánica Nº 18.695, artículos 1º al 4º.</v>
      </c>
      <c r="H722" s="124">
        <f>VLOOKUP(A722,BASE.!$A$1:$T$878,8,FALSE)</f>
        <v>0</v>
      </c>
      <c r="I722" s="124">
        <f>VLOOKUP(A722,BASE.!$A$1:$T$878,9,FALSE)</f>
        <v>0</v>
      </c>
      <c r="J722" s="124">
        <f>VLOOKUP(A722,BASE.!$A$1:$T$878,10,FALSE)</f>
        <v>0</v>
      </c>
      <c r="K722" s="124" t="str">
        <f>VLOOKUP(A722,BASE.!$A$1:$T$878,11,FALSE)</f>
        <v xml:space="preserve">Juan de Dios Paillafil Calfulen,  </v>
      </c>
      <c r="L722" s="124" t="str">
        <f>VLOOKUP(A722,BASE.!$A$1:$T$878,12,FALSE)</f>
        <v xml:space="preserve">Ejército Nº 1424, comuna de Saavedra, Novena Región.
</v>
      </c>
      <c r="M722" s="124" t="str">
        <f>VLOOKUP(A722,BASE.!$A$1:$T$878,13,FALSE)</f>
        <v>IX</v>
      </c>
      <c r="N722" s="124" t="str">
        <f>VLOOKUP(A722,BASE.!$A$1:$T$878,14,FALSE)</f>
        <v>Saavedra</v>
      </c>
      <c r="O722" s="124" t="str">
        <f>VLOOKUP(A722,BASE.!$A$1:$T$878,15,FALSE)</f>
        <v xml:space="preserve">Fonos: 45-634042 - 45-634058
</v>
      </c>
      <c r="P722" s="124" t="str">
        <f>VLOOKUP(A722,BASE.!$A$1:$T$878,16,FALSE)</f>
        <v>municipalidad¬_saavedra@yahoo.es
www.puertosaavedra.cl</v>
      </c>
      <c r="Q722" s="185">
        <f>VLOOKUP(A722,BASE.!$A$1:$T$878,17,FALSE)</f>
        <v>0</v>
      </c>
      <c r="R722" s="124">
        <f>VLOOKUP(A722,BASE.!$A$1:$T$878,18,FALSE)</f>
        <v>91001</v>
      </c>
      <c r="S722" s="124" t="str">
        <f>VLOOKUP(A722,BASE.!$A$1:$T$878,19,FALSE)</f>
        <v>No se acompañan. Aplica Informe Jurídico Nº 09, de  fecha 14 de marzo de 2011 del Departamento Jurídico y Dictamen Nº 070791, de 2009, de la Contraloría General de la República.</v>
      </c>
      <c r="T722" s="182">
        <f>VLOOKUP(A722,BASE.!$A$1:$T$878,20,FALSE)</f>
        <v>38714</v>
      </c>
      <c r="U722" s="124">
        <v>7239</v>
      </c>
      <c r="V722" s="181">
        <v>5035676</v>
      </c>
      <c r="W722" s="181">
        <v>5035676</v>
      </c>
      <c r="X722" s="183">
        <v>44255</v>
      </c>
      <c r="Y722" s="166" t="s">
        <v>7879</v>
      </c>
      <c r="Z722" s="166" t="s">
        <v>7880</v>
      </c>
      <c r="AA722" s="124" t="s">
        <v>7963</v>
      </c>
    </row>
    <row r="723" spans="1:27" x14ac:dyDescent="0.2">
      <c r="A723" s="124">
        <v>7240</v>
      </c>
      <c r="B723" s="124" t="s">
        <v>8449</v>
      </c>
      <c r="C723" s="185">
        <v>691204006</v>
      </c>
      <c r="D723" s="124" t="str">
        <f>VLOOKUP(A723,BASE.!$A$1:$T$878,4,FALSE)</f>
        <v>Municipalidad</v>
      </c>
      <c r="E723" s="124" t="str">
        <f>VLOOKUP(A723,BASE.!$A$1:$T$878,5,FALSE)</f>
        <v>Constitución Política de la República, art. 107.</v>
      </c>
      <c r="F723" s="124" t="str">
        <f>VLOOKUP(A723,BASE.!$A$1:$T$878,6,FALSE)</f>
        <v>Indefinida.</v>
      </c>
      <c r="G723" s="124" t="str">
        <f>VLOOKUP(A723,BASE.!$A$1:$T$878,7,FALSE)</f>
        <v>Según Ley Orgánica Nº 18.695, arts. 1º al 4º.</v>
      </c>
      <c r="H723" s="124" t="str">
        <f>VLOOKUP(A723,BASE.!$A$1:$T$878,8,FALSE)</f>
        <v>no tiene</v>
      </c>
      <c r="I723" s="124">
        <f>VLOOKUP(A723,BASE.!$A$1:$T$878,9,FALSE)</f>
        <v>0</v>
      </c>
      <c r="J723" s="124">
        <f>VLOOKUP(A723,BASE.!$A$1:$T$878,10,FALSE)</f>
        <v>0</v>
      </c>
      <c r="K723" s="124" t="str">
        <f>VLOOKUP(A723,BASE.!$A$1:$T$878,11,FALSE)</f>
        <v xml:space="preserve">Juan Carlos Muñoz Rojas, </v>
      </c>
      <c r="L723" s="124" t="str">
        <f>VLOOKUP(A723,BASE.!$A$1:$T$878,12,FALSE)</f>
        <v xml:space="preserve">Antonio Varas Nº466, comuna de Cauquenes, Séptima Región
</v>
      </c>
      <c r="M723" s="124" t="str">
        <f>VLOOKUP(A723,BASE.!$A$1:$T$878,13,FALSE)</f>
        <v>VII</v>
      </c>
      <c r="N723" s="124" t="str">
        <f>VLOOKUP(A723,BASE.!$A$1:$T$878,14,FALSE)</f>
        <v xml:space="preserve"> Cauquenes</v>
      </c>
      <c r="O723" s="124" t="str">
        <f>VLOOKUP(A723,BASE.!$A$1:$T$878,15,FALSE)</f>
        <v>Fonos (73) 2563000, 2563002</v>
      </c>
      <c r="P723" s="124">
        <f>VLOOKUP(A723,BASE.!$A$1:$T$878,16,FALSE)</f>
        <v>0</v>
      </c>
      <c r="Q723" s="185">
        <f>VLOOKUP(A723,BASE.!$A$1:$T$878,17,FALSE)</f>
        <v>0</v>
      </c>
      <c r="R723" s="124">
        <f>VLOOKUP(A723,BASE.!$A$1:$T$878,18,FALSE)</f>
        <v>91001</v>
      </c>
      <c r="S723" s="124" t="str">
        <f>VLOOKUP(A723,BASE.!$A$1:$T$878,19,FALSE)</f>
        <v xml:space="preserve">No se acompañan. Aplica Informe Jurídico Nº 09, de  fecha 14 de marzo de 2011 del Departamento Jurídico y Dictamen Nº 070791, de 2009, de la Contraloría General de la República.  
</v>
      </c>
      <c r="T723" s="182">
        <f>VLOOKUP(A723,BASE.!$A$1:$T$878,20,FALSE)</f>
        <v>38714</v>
      </c>
      <c r="U723" s="124">
        <v>7240</v>
      </c>
      <c r="V723" s="181">
        <v>5709371</v>
      </c>
      <c r="W723" s="181">
        <v>5874956</v>
      </c>
      <c r="X723" s="183">
        <v>44255</v>
      </c>
      <c r="Y723" s="166" t="s">
        <v>7879</v>
      </c>
      <c r="Z723" s="166" t="s">
        <v>7880</v>
      </c>
      <c r="AA723" s="124" t="s">
        <v>7909</v>
      </c>
    </row>
    <row r="724" spans="1:27" x14ac:dyDescent="0.2">
      <c r="A724" s="124">
        <v>7243</v>
      </c>
      <c r="B724" s="124" t="s">
        <v>8450</v>
      </c>
      <c r="C724" s="185">
        <v>692648005</v>
      </c>
      <c r="D724" s="124" t="str">
        <f>VLOOKUP(A724,BASE.!$A$1:$T$878,4,FALSE)</f>
        <v>Municipalidad</v>
      </c>
      <c r="E724" s="124" t="str">
        <f>VLOOKUP(A724,BASE.!$A$1:$T$878,5,FALSE)</f>
        <v>Constitución Política de la República, art. 107.</v>
      </c>
      <c r="F724" s="124" t="str">
        <f>VLOOKUP(A724,BASE.!$A$1:$T$878,6,FALSE)</f>
        <v>Indefinida.</v>
      </c>
      <c r="G724" s="124" t="str">
        <f>VLOOKUP(A724,BASE.!$A$1:$T$878,7,FALSE)</f>
        <v>Según Ley Orgánica Nº 18.695, arts. 1º al 4º.</v>
      </c>
      <c r="H724" s="124" t="str">
        <f>VLOOKUP(A724,BASE.!$A$1:$T$878,8,FALSE)</f>
        <v>no tiene</v>
      </c>
      <c r="I724" s="124">
        <f>VLOOKUP(A724,BASE.!$A$1:$T$878,9,FALSE)</f>
        <v>0</v>
      </c>
      <c r="J724" s="124">
        <f>VLOOKUP(A724,BASE.!$A$1:$T$878,10,FALSE)</f>
        <v>0</v>
      </c>
      <c r="K724" s="124" t="str">
        <f>VLOOKUP(A724,BASE.!$A$1:$T$878,11,FALSE)</f>
        <v xml:space="preserve">Audito Retamal Lazo  </v>
      </c>
      <c r="L724" s="124" t="str">
        <f>VLOOKUP(A724,BASE.!$A$1:$T$878,12,FALSE)</f>
        <v xml:space="preserve">Los Acacios Nº 43, Villa San Pedro, comuna de San Pedro de la Paz,  Octava Región.
</v>
      </c>
      <c r="M724" s="124" t="str">
        <f>VLOOKUP(A724,BASE.!$A$1:$T$878,13,FALSE)</f>
        <v>VIII</v>
      </c>
      <c r="N724" s="124" t="str">
        <f>VLOOKUP(A724,BASE.!$A$1:$T$878,14,FALSE)</f>
        <v>San Pedro de la Paz</v>
      </c>
      <c r="O724" s="124" t="str">
        <f>VLOOKUP(A724,BASE.!$A$1:$T$878,15,FALSE)</f>
        <v>Fono (41) 741900</v>
      </c>
      <c r="P724" s="124">
        <f>VLOOKUP(A724,BASE.!$A$1:$T$878,16,FALSE)</f>
        <v>0</v>
      </c>
      <c r="Q724" s="185">
        <f>VLOOKUP(A724,BASE.!$A$1:$T$878,17,FALSE)</f>
        <v>0</v>
      </c>
      <c r="R724" s="124">
        <f>VLOOKUP(A724,BASE.!$A$1:$T$878,18,FALSE)</f>
        <v>91001</v>
      </c>
      <c r="S724" s="124" t="str">
        <f>VLOOKUP(A724,BASE.!$A$1:$T$878,19,FALSE)</f>
        <v xml:space="preserve">No se acompañan. Aplica Informe Jurídico Nº 09, de  fecha 14 de marzo de 2011 del Departamento Jurídico y Dictamen Nº 070791, de 2009, de la Contraloría General de la República.  
</v>
      </c>
      <c r="T724" s="182">
        <f>VLOOKUP(A724,BASE.!$A$1:$T$878,20,FALSE)</f>
        <v>38722</v>
      </c>
      <c r="U724" s="124">
        <v>7243</v>
      </c>
      <c r="V724" s="181">
        <v>6361870</v>
      </c>
      <c r="W724" s="181">
        <v>6546379</v>
      </c>
      <c r="X724" s="183">
        <v>44255</v>
      </c>
      <c r="Y724" s="166" t="s">
        <v>7879</v>
      </c>
      <c r="Z724" s="166" t="s">
        <v>7880</v>
      </c>
      <c r="AA724" s="124" t="s">
        <v>7935</v>
      </c>
    </row>
    <row r="725" spans="1:27" x14ac:dyDescent="0.2">
      <c r="A725" s="124">
        <v>7244</v>
      </c>
      <c r="B725" s="124" t="s">
        <v>8451</v>
      </c>
      <c r="C725" s="185">
        <v>690907003</v>
      </c>
      <c r="D725" s="124" t="str">
        <f>VLOOKUP(A725,BASE.!$A$1:$T$878,4,FALSE)</f>
        <v>Municipalidad</v>
      </c>
      <c r="E725" s="124" t="str">
        <f>VLOOKUP(A725,BASE.!$A$1:$T$878,5,FALSE)</f>
        <v>Constitución Política de la República, art. 107.</v>
      </c>
      <c r="F725" s="124" t="str">
        <f>VLOOKUP(A725,BASE.!$A$1:$T$878,6,FALSE)</f>
        <v>Indefinida.</v>
      </c>
      <c r="G725" s="124" t="str">
        <f>VLOOKUP(A725,BASE.!$A$1:$T$878,7,FALSE)</f>
        <v>Según Ley Orgánica Nº 18.695, arts. 1º al 4º.</v>
      </c>
      <c r="H725" s="124" t="str">
        <f>VLOOKUP(A725,BASE.!$A$1:$T$878,8,FALSE)</f>
        <v>no tiene</v>
      </c>
      <c r="I725" s="124">
        <f>VLOOKUP(A725,BASE.!$A$1:$T$878,9,FALSE)</f>
        <v>0</v>
      </c>
      <c r="J725" s="124">
        <f>VLOOKUP(A725,BASE.!$A$1:$T$878,10,FALSE)</f>
        <v>0</v>
      </c>
      <c r="K725" s="124" t="str">
        <f>VLOOKUP(A725,BASE.!$A$1:$T$878,11,FALSE)</f>
        <v xml:space="preserve">Rebeca del Rosario Cofré Calderón.
</v>
      </c>
      <c r="L725" s="124" t="str">
        <f>VLOOKUP(A725,BASE.!$A$1:$T$878,12,FALSE)</f>
        <v xml:space="preserve">18 de Septiembre Nº 3214, comuna de Chépica,  Sexta Región.
</v>
      </c>
      <c r="M725" s="124" t="str">
        <f>VLOOKUP(A725,BASE.!$A$1:$T$878,13,FALSE)</f>
        <v>VI</v>
      </c>
      <c r="N725" s="124" t="str">
        <f>VLOOKUP(A725,BASE.!$A$1:$T$878,14,FALSE)</f>
        <v xml:space="preserve"> Chépica</v>
      </c>
      <c r="O725" s="124">
        <f>VLOOKUP(A725,BASE.!$A$1:$T$878,15,FALSE)</f>
        <v>0</v>
      </c>
      <c r="P725" s="124">
        <f>VLOOKUP(A725,BASE.!$A$1:$T$878,16,FALSE)</f>
        <v>0</v>
      </c>
      <c r="Q725" s="185">
        <f>VLOOKUP(A725,BASE.!$A$1:$T$878,17,FALSE)</f>
        <v>0</v>
      </c>
      <c r="R725" s="124">
        <f>VLOOKUP(A725,BASE.!$A$1:$T$878,18,FALSE)</f>
        <v>91001</v>
      </c>
      <c r="S725" s="124" t="str">
        <f>VLOOKUP(A725,BASE.!$A$1:$T$878,19,FALSE)</f>
        <v xml:space="preserve">No se acompañan. Aplica Informe Jurídico Nº 09, de  fecha 14 de marzo de 2011 del Departamento Jurídico y Dictamen Nº 070791, de 2009, de la Contraloría General de la República.  
</v>
      </c>
      <c r="T725" s="182">
        <f>VLOOKUP(A725,BASE.!$A$1:$T$878,20,FALSE)</f>
        <v>38722</v>
      </c>
      <c r="U725" s="124">
        <v>7244</v>
      </c>
      <c r="V725" s="181">
        <v>6439140</v>
      </c>
      <c r="W725" s="181">
        <v>6625890</v>
      </c>
      <c r="X725" s="183">
        <v>44255</v>
      </c>
      <c r="Y725" s="166" t="s">
        <v>7879</v>
      </c>
      <c r="Z725" s="166" t="s">
        <v>7880</v>
      </c>
      <c r="AA725" s="124" t="s">
        <v>8071</v>
      </c>
    </row>
    <row r="726" spans="1:27" x14ac:dyDescent="0.2">
      <c r="A726" s="124">
        <v>7245</v>
      </c>
      <c r="B726" s="124" t="s">
        <v>8452</v>
      </c>
      <c r="C726" s="185">
        <v>692549007</v>
      </c>
      <c r="D726" s="124" t="str">
        <f>VLOOKUP(A726,BASE.!$A$1:$T$878,4,FALSE)</f>
        <v>Municipalidad</v>
      </c>
      <c r="E726" s="124" t="str">
        <f>VLOOKUP(A726,BASE.!$A$1:$T$878,5,FALSE)</f>
        <v>Constitución Política de la República, art. 107.</v>
      </c>
      <c r="F726" s="124" t="str">
        <f>VLOOKUP(A726,BASE.!$A$1:$T$878,6,FALSE)</f>
        <v>Indefinida.</v>
      </c>
      <c r="G726" s="124" t="str">
        <f>VLOOKUP(A726,BASE.!$A$1:$T$878,7,FALSE)</f>
        <v>Según Ley Orgánica Nº 18.695, arts. 1º al 4º.</v>
      </c>
      <c r="H726" s="124" t="str">
        <f>VLOOKUP(A726,BASE.!$A$1:$T$878,8,FALSE)</f>
        <v>no tiene</v>
      </c>
      <c r="I726" s="124">
        <f>VLOOKUP(A726,BASE.!$A$1:$T$878,9,FALSE)</f>
        <v>0</v>
      </c>
      <c r="J726" s="124">
        <f>VLOOKUP(A726,BASE.!$A$1:$T$878,10,FALSE)</f>
        <v>0</v>
      </c>
      <c r="K726" s="124" t="str">
        <f>VLOOKUP(A726,BASE.!$A$1:$T$878,11,FALSE)</f>
        <v xml:space="preserve">Juan Rozas Romero. </v>
      </c>
      <c r="L726" s="124" t="str">
        <f>VLOOKUP(A726,BASE.!$A$1:$T$878,12,FALSE)</f>
        <v xml:space="preserve">Florencia Nº 1996, o Avenida Salesianos Nº2029, comuna de Pedro Aguirre Cerda,  Región Metropolitana, clasificador 1331.
</v>
      </c>
      <c r="M726" s="124" t="str">
        <f>VLOOKUP(A726,BASE.!$A$1:$T$878,13,FALSE)</f>
        <v>XIII</v>
      </c>
      <c r="N726" s="124" t="str">
        <f>VLOOKUP(A726,BASE.!$A$1:$T$878,14,FALSE)</f>
        <v>Pedro Aguirre Cerda</v>
      </c>
      <c r="O726" s="124" t="str">
        <f>VLOOKUP(A726,BASE.!$A$1:$T$878,15,FALSE)</f>
        <v>Fonos  5209500- 5209504</v>
      </c>
      <c r="P726" s="124">
        <f>VLOOKUP(A726,BASE.!$A$1:$T$878,16,FALSE)</f>
        <v>0</v>
      </c>
      <c r="Q726" s="185">
        <f>VLOOKUP(A726,BASE.!$A$1:$T$878,17,FALSE)</f>
        <v>0</v>
      </c>
      <c r="R726" s="124">
        <f>VLOOKUP(A726,BASE.!$A$1:$T$878,18,FALSE)</f>
        <v>91001</v>
      </c>
      <c r="S726" s="124" t="str">
        <f>VLOOKUP(A726,BASE.!$A$1:$T$878,19,FALSE)</f>
        <v xml:space="preserve">No se acompañan. Aplica Informe Jurídico Nº 09, de  fecha 14 de marzo de 2011 del Departamento Jurídico y Dictamen Nº 070791, de 2009, de la Contraloría General de la República.  </v>
      </c>
      <c r="T726" s="182">
        <f>VLOOKUP(A726,BASE.!$A$1:$T$878,20,FALSE)</f>
        <v>38722</v>
      </c>
      <c r="U726" s="124">
        <v>7245</v>
      </c>
      <c r="V726" s="181">
        <v>8585520</v>
      </c>
      <c r="W726" s="181">
        <v>8834520</v>
      </c>
      <c r="X726" s="183">
        <v>44255</v>
      </c>
      <c r="Y726" s="166" t="s">
        <v>7879</v>
      </c>
      <c r="Z726" s="166" t="s">
        <v>7880</v>
      </c>
      <c r="AA726" s="124" t="s">
        <v>7951</v>
      </c>
    </row>
    <row r="727" spans="1:27" x14ac:dyDescent="0.2">
      <c r="A727" s="124">
        <v>7246</v>
      </c>
      <c r="B727" s="124" t="s">
        <v>8453</v>
      </c>
      <c r="C727" s="185">
        <v>690813009</v>
      </c>
      <c r="D727" s="124" t="str">
        <f>VLOOKUP(A727,BASE.!$A$1:$T$878,4,FALSE)</f>
        <v>Municipalidad</v>
      </c>
      <c r="E727" s="124" t="str">
        <f>VLOOKUP(A727,BASE.!$A$1:$T$878,5,FALSE)</f>
        <v>Constitución Política de la República, artículo 107</v>
      </c>
      <c r="F727" s="124" t="str">
        <f>VLOOKUP(A727,BASE.!$A$1:$T$878,6,FALSE)</f>
        <v>Constitución Política de la República, artículo 107</v>
      </c>
      <c r="G727" s="124" t="str">
        <f>VLOOKUP(A727,BASE.!$A$1:$T$878,7,FALSE)</f>
        <v>Según Ley Orgánica Nº 18.695, artículos 1º al  4º</v>
      </c>
      <c r="H727" s="124" t="str">
        <f>VLOOKUP(A727,BASE.!$A$1:$T$878,8,FALSE)</f>
        <v>no tiene</v>
      </c>
      <c r="I727" s="124">
        <f>VLOOKUP(A727,BASE.!$A$1:$T$878,9,FALSE)</f>
        <v>0</v>
      </c>
      <c r="J727" s="124">
        <f>VLOOKUP(A727,BASE.!$A$1:$T$878,10,FALSE)</f>
        <v>0</v>
      </c>
      <c r="K727" s="124" t="str">
        <f>VLOOKUP(A727,BASE.!$A$1:$T$878,11,FALSE)</f>
        <v xml:space="preserve">Luis Antonio Silva Vargas
</v>
      </c>
      <c r="L727" s="124" t="str">
        <f>VLOOKUP(A727,BASE.!$A$1:$T$878,12,FALSE)</f>
        <v xml:space="preserve">Calle Comercio N°121, comuna de Requinoa,  provincia de Cachapoal, Sexta Región.
</v>
      </c>
      <c r="M727" s="124" t="str">
        <f>VLOOKUP(A727,BASE.!$A$1:$T$878,13,FALSE)</f>
        <v>VI</v>
      </c>
      <c r="N727" s="124" t="str">
        <f>VLOOKUP(A727,BASE.!$A$1:$T$878,14,FALSE)</f>
        <v xml:space="preserve"> Requinoa</v>
      </c>
      <c r="O727" s="124" t="str">
        <f>VLOOKUP(A727,BASE.!$A$1:$T$878,15,FALSE)</f>
        <v>Teléfono Nº85958315</v>
      </c>
      <c r="P727" s="124">
        <f>VLOOKUP(A727,BASE.!$A$1:$T$878,16,FALSE)</f>
        <v>0</v>
      </c>
      <c r="Q727" s="185">
        <f>VLOOKUP(A727,BASE.!$A$1:$T$878,17,FALSE)</f>
        <v>0</v>
      </c>
      <c r="R727" s="124">
        <f>VLOOKUP(A727,BASE.!$A$1:$T$878,18,FALSE)</f>
        <v>91001</v>
      </c>
      <c r="S727" s="124" t="str">
        <f>VLOOKUP(A727,BASE.!$A$1:$T$878,19,FALSE)</f>
        <v xml:space="preserve">No se acompañan. Aplica Informe Jurídico Nº 09, de  fecha 14 de marzo de 2011 del Departamento Jurídico y Dictamen Nº 070791, de 2009, de la Contraloría General de la República.  
.
</v>
      </c>
      <c r="T727" s="182">
        <f>VLOOKUP(A727,BASE.!$A$1:$T$878,20,FALSE)</f>
        <v>38722</v>
      </c>
      <c r="U727" s="124">
        <v>7246</v>
      </c>
      <c r="V727" s="181">
        <v>2861840</v>
      </c>
      <c r="W727" s="181">
        <v>2944840</v>
      </c>
      <c r="X727" s="183">
        <v>44255</v>
      </c>
      <c r="Y727" s="166" t="s">
        <v>7879</v>
      </c>
      <c r="Z727" s="166" t="s">
        <v>7880</v>
      </c>
      <c r="AA727" s="124" t="s">
        <v>8072</v>
      </c>
    </row>
    <row r="728" spans="1:27" x14ac:dyDescent="0.2">
      <c r="A728" s="124">
        <v>7247</v>
      </c>
      <c r="B728" s="124" t="s">
        <v>8454</v>
      </c>
      <c r="C728" s="185">
        <v>690404001</v>
      </c>
      <c r="D728" s="124" t="str">
        <f>VLOOKUP(A728,BASE.!$A$1:$T$878,4,FALSE)</f>
        <v>Municipalidad</v>
      </c>
      <c r="E728" s="124" t="str">
        <f>VLOOKUP(A728,BASE.!$A$1:$T$878,5,FALSE)</f>
        <v>Constitución Política de la República, artículo 107</v>
      </c>
      <c r="F728" s="124" t="str">
        <f>VLOOKUP(A728,BASE.!$A$1:$T$878,6,FALSE)</f>
        <v>Indefinida</v>
      </c>
      <c r="G728" s="124" t="str">
        <f>VLOOKUP(A728,BASE.!$A$1:$T$878,7,FALSE)</f>
        <v>Según Ley Orgánica Nº 18.695, artículos 1º al  4º</v>
      </c>
      <c r="H728" s="124" t="str">
        <f>VLOOKUP(A728,BASE.!$A$1:$T$878,8,FALSE)</f>
        <v>no tiene</v>
      </c>
      <c r="I728" s="124">
        <f>VLOOKUP(A728,BASE.!$A$1:$T$878,9,FALSE)</f>
        <v>0</v>
      </c>
      <c r="J728" s="124">
        <f>VLOOKUP(A728,BASE.!$A$1:$T$878,10,FALSE)</f>
        <v>0</v>
      </c>
      <c r="K728" s="124" t="str">
        <f>VLOOKUP(A728,BASE.!$A$1:$T$878,11,FALSE)</f>
        <v xml:space="preserve">Juan Carlos Alfaro Aravena
</v>
      </c>
      <c r="L728" s="124" t="str">
        <f>VLOOKUP(A728,BASE.!$A$1:$T$878,12,FALSE)</f>
        <v xml:space="preserve">Plaza Videla N°50, comuna de Andacollo, provincia de Elqui, Cuarta Región.
</v>
      </c>
      <c r="M728" s="124" t="str">
        <f>VLOOKUP(A728,BASE.!$A$1:$T$878,13,FALSE)</f>
        <v>IV</v>
      </c>
      <c r="N728" s="124" t="str">
        <f>VLOOKUP(A728,BASE.!$A$1:$T$878,14,FALSE)</f>
        <v>Andacollo</v>
      </c>
      <c r="O728" s="124">
        <f>VLOOKUP(A728,BASE.!$A$1:$T$878,15,FALSE)</f>
        <v>0</v>
      </c>
      <c r="P728" s="124">
        <f>VLOOKUP(A728,BASE.!$A$1:$T$878,16,FALSE)</f>
        <v>0</v>
      </c>
      <c r="Q728" s="185">
        <f>VLOOKUP(A728,BASE.!$A$1:$T$878,17,FALSE)</f>
        <v>0</v>
      </c>
      <c r="R728" s="124">
        <f>VLOOKUP(A728,BASE.!$A$1:$T$878,18,FALSE)</f>
        <v>91001</v>
      </c>
      <c r="S728" s="124" t="str">
        <f>VLOOKUP(A728,BASE.!$A$1:$T$878,19,FALSE)</f>
        <v>No se acompañan. Aplica Informe Jurídico Nº 09, de  fecha 14 de marzo de 2011 del Departamento Jurídico y Dictamen Nº 070791, de 2009, de la Contraloría General de la República</v>
      </c>
      <c r="T728" s="182">
        <f>VLOOKUP(A728,BASE.!$A$1:$T$878,20,FALSE)</f>
        <v>38722</v>
      </c>
      <c r="U728" s="124">
        <v>7247</v>
      </c>
      <c r="V728" s="181">
        <v>5056871</v>
      </c>
      <c r="W728" s="181">
        <v>5203532</v>
      </c>
      <c r="X728" s="183">
        <v>44255</v>
      </c>
      <c r="Y728" s="166" t="s">
        <v>7879</v>
      </c>
      <c r="Z728" s="166" t="s">
        <v>7880</v>
      </c>
      <c r="AA728" s="124" t="s">
        <v>7952</v>
      </c>
    </row>
    <row r="729" spans="1:27" x14ac:dyDescent="0.2">
      <c r="A729" s="124">
        <v>7248</v>
      </c>
      <c r="B729" s="124" t="s">
        <v>8455</v>
      </c>
      <c r="C729" s="185">
        <v>690715007</v>
      </c>
      <c r="D729" s="124" t="str">
        <f>VLOOKUP(A729,BASE.!$A$1:$T$878,4,FALSE)</f>
        <v>Municipalidad</v>
      </c>
      <c r="E729" s="124" t="str">
        <f>VLOOKUP(A729,BASE.!$A$1:$T$878,5,FALSE)</f>
        <v>Constitución Política de la República, art. 107.</v>
      </c>
      <c r="F729" s="124" t="str">
        <f>VLOOKUP(A729,BASE.!$A$1:$T$878,6,FALSE)</f>
        <v>Indefinida.</v>
      </c>
      <c r="G729" s="124" t="str">
        <f>VLOOKUP(A729,BASE.!$A$1:$T$878,7,FALSE)</f>
        <v>Según Ley Orgánica Nº 18.695, arts. 1º al 4º.</v>
      </c>
      <c r="H729" s="124" t="str">
        <f>VLOOKUP(A729,BASE.!$A$1:$T$878,8,FALSE)</f>
        <v>no tiene</v>
      </c>
      <c r="I729" s="124">
        <f>VLOOKUP(A729,BASE.!$A$1:$T$878,9,FALSE)</f>
        <v>0</v>
      </c>
      <c r="J729" s="124">
        <f>VLOOKUP(A729,BASE.!$A$1:$T$878,10,FALSE)</f>
        <v>0</v>
      </c>
      <c r="K729" s="124" t="str">
        <f>VLOOKUP(A729,BASE.!$A$1:$T$878,11,FALSE)</f>
        <v xml:space="preserve">Mario Antonio Olavarría Rodríguez        
Subrogante: Elizabeth Arellano Quiroga, 
</v>
      </c>
      <c r="L729" s="124" t="str">
        <f>VLOOKUP(A729,BASE.!$A$1:$T$878,12,FALSE)</f>
        <v xml:space="preserve">Avenida Colina 700, comuna de Colina, Región Metropolitana
</v>
      </c>
      <c r="M729" s="124" t="str">
        <f>VLOOKUP(A729,BASE.!$A$1:$T$878,13,FALSE)</f>
        <v>XIII</v>
      </c>
      <c r="N729" s="124">
        <f>VLOOKUP(A729,BASE.!$A$1:$T$878,14,FALSE)</f>
        <v>0</v>
      </c>
      <c r="O729" s="124" t="str">
        <f>VLOOKUP(A729,BASE.!$A$1:$T$878,15,FALSE)</f>
        <v xml:space="preserve">Fonos (02) 7073300, </v>
      </c>
      <c r="P729" s="124">
        <f>VLOOKUP(A729,BASE.!$A$1:$T$878,16,FALSE)</f>
        <v>0</v>
      </c>
      <c r="Q729" s="185">
        <f>VLOOKUP(A729,BASE.!$A$1:$T$878,17,FALSE)</f>
        <v>0</v>
      </c>
      <c r="R729" s="124">
        <f>VLOOKUP(A729,BASE.!$A$1:$T$878,18,FALSE)</f>
        <v>91001</v>
      </c>
      <c r="S729" s="124" t="str">
        <f>VLOOKUP(A729,BASE.!$A$1:$T$878,19,FALSE)</f>
        <v xml:space="preserve">No se acompañan. Aplica Informe Jurídico Nº 09, de  fecha 14 de marzo de 2011 del Departamento Jurídico y Dictamen Nº 070791, de 2009, de la Contraloría General de la República.  
</v>
      </c>
      <c r="T729" s="182">
        <f>VLOOKUP(A729,BASE.!$A$1:$T$878,20,FALSE)</f>
        <v>38722</v>
      </c>
      <c r="U729" s="124">
        <v>7248</v>
      </c>
      <c r="V729" s="181">
        <v>19007100</v>
      </c>
      <c r="W729" s="181">
        <v>25400250</v>
      </c>
      <c r="X729" s="183">
        <v>44255</v>
      </c>
      <c r="Y729" s="166" t="s">
        <v>7879</v>
      </c>
      <c r="Z729" s="166" t="s">
        <v>7880</v>
      </c>
      <c r="AA729" s="124" t="s">
        <v>7942</v>
      </c>
    </row>
    <row r="730" spans="1:27" x14ac:dyDescent="0.2">
      <c r="A730" s="124">
        <v>7250</v>
      </c>
      <c r="B730" s="124" t="s">
        <v>8456</v>
      </c>
      <c r="C730" s="185">
        <v>690817004</v>
      </c>
      <c r="D730" s="124" t="str">
        <f>VLOOKUP(A730,BASE.!$A$1:$T$878,4,FALSE)</f>
        <v>Municipalidad</v>
      </c>
      <c r="E730" s="124" t="str">
        <f>VLOOKUP(A730,BASE.!$A$1:$T$878,5,FALSE)</f>
        <v>Constitución Política de la República, art. 107.</v>
      </c>
      <c r="F730" s="124" t="str">
        <f>VLOOKUP(A730,BASE.!$A$1:$T$878,6,FALSE)</f>
        <v>Indefinida.</v>
      </c>
      <c r="G730" s="124" t="str">
        <f>VLOOKUP(A730,BASE.!$A$1:$T$878,7,FALSE)</f>
        <v>Según Ley Orgánica Nº 18.695, arts. 1º al 4º.</v>
      </c>
      <c r="H730" s="124" t="str">
        <f>VLOOKUP(A730,BASE.!$A$1:$T$878,8,FALSE)</f>
        <v>no tiene</v>
      </c>
      <c r="I730" s="124">
        <f>VLOOKUP(A730,BASE.!$A$1:$T$878,9,FALSE)</f>
        <v>0</v>
      </c>
      <c r="J730" s="124">
        <f>VLOOKUP(A730,BASE.!$A$1:$T$878,10,FALSE)</f>
        <v>0</v>
      </c>
      <c r="K730" s="124" t="str">
        <f>VLOOKUP(A730,BASE.!$A$1:$T$878,11,FALSE)</f>
        <v xml:space="preserve">Nelson  Patricio Barrios Oróstegui         </v>
      </c>
      <c r="L730" s="124" t="str">
        <f>VLOOKUP(A730,BASE.!$A$1:$T$878,12,FALSE)</f>
        <v xml:space="preserve">Manuel Flores Nº50, comuna de Quinta de Tilcoco, Sexta Región
</v>
      </c>
      <c r="M730" s="124" t="str">
        <f>VLOOKUP(A730,BASE.!$A$1:$T$878,13,FALSE)</f>
        <v>VI</v>
      </c>
      <c r="N730" s="124" t="str">
        <f>VLOOKUP(A730,BASE.!$A$1:$T$878,14,FALSE)</f>
        <v>Quinta de Tilcoco</v>
      </c>
      <c r="O730" s="124" t="str">
        <f>VLOOKUP(A730,BASE.!$A$1:$T$878,15,FALSE)</f>
        <v>Fonos (72) 2541116, 2541128</v>
      </c>
      <c r="P730" s="124" t="str">
        <f>VLOOKUP(A730,BASE.!$A$1:$T$878,16,FALSE)</f>
        <v>www.municipalidadquintadetilcoco.cl</v>
      </c>
      <c r="Q730" s="185">
        <f>VLOOKUP(A730,BASE.!$A$1:$T$878,17,FALSE)</f>
        <v>0</v>
      </c>
      <c r="R730" s="124">
        <f>VLOOKUP(A730,BASE.!$A$1:$T$878,18,FALSE)</f>
        <v>91001</v>
      </c>
      <c r="S730" s="124" t="str">
        <f>VLOOKUP(A730,BASE.!$A$1:$T$878,19,FALSE)</f>
        <v xml:space="preserve">No se acompañan. Aplica Informe Jurídico Nº 09, de  fecha 14 de marzo de 2011 del Departamento Jurídico y Dictamen Nº 070791, de 2009, de la Contraloría General de la República.  
</v>
      </c>
      <c r="T730" s="182">
        <f>VLOOKUP(A730,BASE.!$A$1:$T$878,20,FALSE)</f>
        <v>38722</v>
      </c>
      <c r="U730" s="124">
        <v>7250</v>
      </c>
      <c r="V730" s="181">
        <v>2861840</v>
      </c>
      <c r="W730" s="181">
        <v>2944840</v>
      </c>
      <c r="X730" s="183">
        <v>44255</v>
      </c>
      <c r="Y730" s="166" t="s">
        <v>7879</v>
      </c>
      <c r="Z730" s="166" t="s">
        <v>7880</v>
      </c>
      <c r="AA730" s="124" t="s">
        <v>8073</v>
      </c>
    </row>
    <row r="731" spans="1:27" x14ac:dyDescent="0.2">
      <c r="A731" s="124">
        <v>7251</v>
      </c>
      <c r="B731" s="124" t="s">
        <v>8457</v>
      </c>
      <c r="C731" s="185">
        <v>691409007</v>
      </c>
      <c r="D731" s="124" t="str">
        <f>VLOOKUP(A731,BASE.!$A$1:$T$878,4,FALSE)</f>
        <v>Municipalidad</v>
      </c>
      <c r="E731" s="124" t="str">
        <f>VLOOKUP(A731,BASE.!$A$1:$T$878,5,FALSE)</f>
        <v>Constitución Política de la República, art. 107.</v>
      </c>
      <c r="F731" s="124" t="str">
        <f>VLOOKUP(A731,BASE.!$A$1:$T$878,6,FALSE)</f>
        <v>Indefinida.</v>
      </c>
      <c r="G731" s="124" t="str">
        <f>VLOOKUP(A731,BASE.!$A$1:$T$878,7,FALSE)</f>
        <v>Según Ley Orgánica Nº 18.695, arts. 1º al 4º.</v>
      </c>
      <c r="H731" s="124" t="str">
        <f>VLOOKUP(A731,BASE.!$A$1:$T$878,8,FALSE)</f>
        <v>no tiene</v>
      </c>
      <c r="I731" s="124">
        <f>VLOOKUP(A731,BASE.!$A$1:$T$878,9,FALSE)</f>
        <v>0</v>
      </c>
      <c r="J731" s="124">
        <f>VLOOKUP(A731,BASE.!$A$1:$T$878,10,FALSE)</f>
        <v>0</v>
      </c>
      <c r="K731" s="124" t="str">
        <f>VLOOKUP(A731,BASE.!$A$1:$T$878,11,FALSE)</f>
        <v xml:space="preserve">Sergio Zarzar Andonie, </v>
      </c>
      <c r="L731" s="124" t="str">
        <f>VLOOKUP(A731,BASE.!$A$1:$T$878,12,FALSE)</f>
        <v xml:space="preserve">18 de septiembre Nº 510, comuna de Chillán
</v>
      </c>
      <c r="M731" s="124" t="str">
        <f>VLOOKUP(A731,BASE.!$A$1:$T$878,13,FALSE)</f>
        <v>XVI</v>
      </c>
      <c r="N731" s="124" t="str">
        <f>VLOOKUP(A731,BASE.!$A$1:$T$878,14,FALSE)</f>
        <v>Chillán</v>
      </c>
      <c r="O731" s="124" t="str">
        <f>VLOOKUP(A731,BASE.!$A$1:$T$878,15,FALSE)</f>
        <v>Fonos (42) 433300</v>
      </c>
      <c r="P731" s="124">
        <f>VLOOKUP(A731,BASE.!$A$1:$T$878,16,FALSE)</f>
        <v>0</v>
      </c>
      <c r="Q731" s="185">
        <f>VLOOKUP(A731,BASE.!$A$1:$T$878,17,FALSE)</f>
        <v>0</v>
      </c>
      <c r="R731" s="124">
        <f>VLOOKUP(A731,BASE.!$A$1:$T$878,18,FALSE)</f>
        <v>91001</v>
      </c>
      <c r="S731" s="124" t="str">
        <f>VLOOKUP(A731,BASE.!$A$1:$T$878,19,FALSE)</f>
        <v>Se acompañan Antecedentes Financieros correspondientes al año 2009, aprobados por el Subdepartamento  de Supervisión Financiera Nacional.</v>
      </c>
      <c r="T731" s="182">
        <f>VLOOKUP(A731,BASE.!$A$1:$T$878,20,FALSE)</f>
        <v>38723</v>
      </c>
      <c r="U731" s="124">
        <v>7251</v>
      </c>
      <c r="V731" s="181">
        <v>6851245</v>
      </c>
      <c r="W731" s="181">
        <v>7049947</v>
      </c>
      <c r="X731" s="183">
        <v>44255</v>
      </c>
      <c r="Y731" s="166" t="s">
        <v>7879</v>
      </c>
      <c r="Z731" s="166" t="s">
        <v>7880</v>
      </c>
      <c r="AA731" s="124" t="s">
        <v>7911</v>
      </c>
    </row>
    <row r="732" spans="1:27" x14ac:dyDescent="0.2">
      <c r="A732" s="124">
        <v>7252</v>
      </c>
      <c r="B732" s="124" t="s">
        <v>8458</v>
      </c>
      <c r="C732" s="185">
        <v>691707008</v>
      </c>
      <c r="D732" s="124" t="str">
        <f>VLOOKUP(A732,BASE.!$A$1:$T$878,4,FALSE)</f>
        <v>Municipalidad</v>
      </c>
      <c r="E732" s="124" t="str">
        <f>VLOOKUP(A732,BASE.!$A$1:$T$878,5,FALSE)</f>
        <v>Constitución Política de la República, art. 107.</v>
      </c>
      <c r="F732" s="124" t="str">
        <f>VLOOKUP(A732,BASE.!$A$1:$T$878,6,FALSE)</f>
        <v>Indefinida.</v>
      </c>
      <c r="G732" s="124" t="str">
        <f>VLOOKUP(A732,BASE.!$A$1:$T$878,7,FALSE)</f>
        <v>Según Ley Orgánica Nº 18.695, arts. 1º al 4º.</v>
      </c>
      <c r="H732" s="124" t="str">
        <f>VLOOKUP(A732,BASE.!$A$1:$T$878,8,FALSE)</f>
        <v>no tiene</v>
      </c>
      <c r="I732" s="124">
        <f>VLOOKUP(A732,BASE.!$A$1:$T$878,9,FALSE)</f>
        <v>0</v>
      </c>
      <c r="J732" s="124">
        <f>VLOOKUP(A732,BASE.!$A$1:$T$878,10,FALSE)</f>
        <v>0</v>
      </c>
      <c r="K732" s="124" t="str">
        <f>VLOOKUP(A732,BASE.!$A$1:$T$878,11,FALSE)</f>
        <v xml:space="preserve">Hugo Patricio Inostroza Ramírez 
</v>
      </c>
      <c r="L732" s="124" t="str">
        <f>VLOOKUP(A732,BASE.!$A$1:$T$878,12,FALSE)</f>
        <v xml:space="preserve">Freire Nº 614, comuna de Nacimiento, Octava  Región. 
</v>
      </c>
      <c r="M732" s="124" t="str">
        <f>VLOOKUP(A732,BASE.!$A$1:$T$878,13,FALSE)</f>
        <v>VIII</v>
      </c>
      <c r="N732" s="124" t="str">
        <f>VLOOKUP(A732,BASE.!$A$1:$T$878,14,FALSE)</f>
        <v>Nacimiento</v>
      </c>
      <c r="O732" s="124" t="str">
        <f>VLOOKUP(A732,BASE.!$A$1:$T$878,15,FALSE)</f>
        <v xml:space="preserve">Fonos  (56 43 2) 534267
</v>
      </c>
      <c r="P732" s="124" t="str">
        <f>VLOOKUP(A732,BASE.!$A$1:$T$878,16,FALSE)</f>
        <v xml:space="preserve">OIRS@Nacimiento.cl </v>
      </c>
      <c r="Q732" s="185">
        <f>VLOOKUP(A732,BASE.!$A$1:$T$878,17,FALSE)</f>
        <v>0</v>
      </c>
      <c r="R732" s="124">
        <f>VLOOKUP(A732,BASE.!$A$1:$T$878,18,FALSE)</f>
        <v>91001</v>
      </c>
      <c r="S732" s="124" t="str">
        <f>VLOOKUP(A732,BASE.!$A$1:$T$878,19,FALSE)</f>
        <v xml:space="preserve">No se acompañan. Aplica Informe Jurídico Nº 09, de  fecha 14 de marzo de 2011 del Departamento Jurídico y Dictamen Nº 070791, de 2009, de la Contraloría General de la República.  
.
</v>
      </c>
      <c r="T732" s="182">
        <f>VLOOKUP(A732,BASE.!$A$1:$T$878,20,FALSE)</f>
        <v>38723</v>
      </c>
      <c r="U732" s="124">
        <v>7252</v>
      </c>
      <c r="V732" s="181">
        <v>4893746</v>
      </c>
      <c r="W732" s="181">
        <v>5035676</v>
      </c>
      <c r="X732" s="183">
        <v>44255</v>
      </c>
      <c r="Y732" s="166" t="s">
        <v>7879</v>
      </c>
      <c r="Z732" s="166" t="s">
        <v>7880</v>
      </c>
      <c r="AA732" s="124" t="s">
        <v>8074</v>
      </c>
    </row>
    <row r="733" spans="1:27" x14ac:dyDescent="0.2">
      <c r="A733" s="124">
        <v>7253</v>
      </c>
      <c r="B733" s="124" t="s">
        <v>8459</v>
      </c>
      <c r="C733" s="185">
        <v>691001008</v>
      </c>
      <c r="D733" s="124" t="str">
        <f>VLOOKUP(A733,BASE.!$A$1:$T$878,4,FALSE)</f>
        <v>Municipalidad</v>
      </c>
      <c r="E733" s="124" t="str">
        <f>VLOOKUP(A733,BASE.!$A$1:$T$878,5,FALSE)</f>
        <v>Constitución Política de la República, art. 107.</v>
      </c>
      <c r="F733" s="124" t="str">
        <f>VLOOKUP(A733,BASE.!$A$1:$T$878,6,FALSE)</f>
        <v>Indefinida.</v>
      </c>
      <c r="G733" s="124" t="str">
        <f>VLOOKUP(A733,BASE.!$A$1:$T$878,7,FALSE)</f>
        <v>Según Ley Orgánica Nº 18.695, arts. 1º al 4º.</v>
      </c>
      <c r="H733" s="124" t="str">
        <f>VLOOKUP(A733,BASE.!$A$1:$T$878,8,FALSE)</f>
        <v>no tiene</v>
      </c>
      <c r="I733" s="124">
        <f>VLOOKUP(A733,BASE.!$A$1:$T$878,9,FALSE)</f>
        <v>0</v>
      </c>
      <c r="J733" s="124">
        <f>VLOOKUP(A733,BASE.!$A$1:$T$878,10,FALSE)</f>
        <v>0</v>
      </c>
      <c r="K733" s="124" t="str">
        <f>VLOOKUP(A733,BASE.!$A$1:$T$878,11,FALSE)</f>
        <v xml:space="preserve">Javier Antonio Muñoz Riquelme </v>
      </c>
      <c r="L733" s="124" t="str">
        <f>VLOOKUP(A733,BASE.!$A$1:$T$878,12,FALSE)</f>
        <v xml:space="preserve">Estado Nº 279, piso 2, comuna de Curicó, Séptima Región
</v>
      </c>
      <c r="M733" s="124" t="str">
        <f>VLOOKUP(A733,BASE.!$A$1:$T$878,13,FALSE)</f>
        <v>VII</v>
      </c>
      <c r="N733" s="124" t="str">
        <f>VLOOKUP(A733,BASE.!$A$1:$T$878,14,FALSE)</f>
        <v>Curicó</v>
      </c>
      <c r="O733" s="124" t="str">
        <f>VLOOKUP(A733,BASE.!$A$1:$T$878,15,FALSE)</f>
        <v>(75) 547500 – (75) 547513 – (75) 547519</v>
      </c>
      <c r="P733" s="124" t="str">
        <f>VLOOKUP(A733,BASE.!$A$1:$T$878,16,FALSE)</f>
        <v xml:space="preserve"> secretariamunicipal@curico.cl</v>
      </c>
      <c r="Q733" s="185">
        <f>VLOOKUP(A733,BASE.!$A$1:$T$878,17,FALSE)</f>
        <v>0</v>
      </c>
      <c r="R733" s="124">
        <f>VLOOKUP(A733,BASE.!$A$1:$T$878,18,FALSE)</f>
        <v>91001</v>
      </c>
      <c r="S733" s="124" t="str">
        <f>VLOOKUP(A733,BASE.!$A$1:$T$878,19,FALSE)</f>
        <v>No se acompañan. Aplica Informe Jurídico Nº 09, de fecha 14 de marzo de 2011 del Departamento Jurídico y Dictamen Nº 070791, de 2009, de la Contraloría General de la República.</v>
      </c>
      <c r="T733" s="182">
        <f>VLOOKUP(A733,BASE.!$A$1:$T$878,20,FALSE)</f>
        <v>38723</v>
      </c>
      <c r="U733" s="124">
        <v>7253</v>
      </c>
      <c r="V733" s="181">
        <v>6868416</v>
      </c>
      <c r="W733" s="181">
        <v>7067616</v>
      </c>
      <c r="X733" s="183">
        <v>44255</v>
      </c>
      <c r="Y733" s="166" t="s">
        <v>7879</v>
      </c>
      <c r="Z733" s="166" t="s">
        <v>7880</v>
      </c>
      <c r="AA733" s="124" t="s">
        <v>7914</v>
      </c>
    </row>
    <row r="734" spans="1:27" x14ac:dyDescent="0.2">
      <c r="A734" s="124">
        <v>7255</v>
      </c>
      <c r="B734" s="124" t="s">
        <v>8460</v>
      </c>
      <c r="C734" s="185">
        <v>691901009</v>
      </c>
      <c r="D734" s="124" t="str">
        <f>VLOOKUP(A734,BASE.!$A$1:$T$878,4,FALSE)</f>
        <v>Municipalidad</v>
      </c>
      <c r="E734" s="124" t="str">
        <f>VLOOKUP(A734,BASE.!$A$1:$T$878,5,FALSE)</f>
        <v>Constitución Política de la República, art. 107.</v>
      </c>
      <c r="F734" s="124" t="str">
        <f>VLOOKUP(A734,BASE.!$A$1:$T$878,6,FALSE)</f>
        <v>Indefinida.</v>
      </c>
      <c r="G734" s="124" t="str">
        <f>VLOOKUP(A734,BASE.!$A$1:$T$878,7,FALSE)</f>
        <v>Según Ley Orgánica Nº 18.695, arts. 1º al 4º.</v>
      </c>
      <c r="H734" s="124" t="str">
        <f>VLOOKUP(A734,BASE.!$A$1:$T$878,8,FALSE)</f>
        <v>no tiene</v>
      </c>
      <c r="I734" s="124">
        <f>VLOOKUP(A734,BASE.!$A$1:$T$878,9,FALSE)</f>
        <v>0</v>
      </c>
      <c r="J734" s="124">
        <f>VLOOKUP(A734,BASE.!$A$1:$T$878,10,FALSE)</f>
        <v>0</v>
      </c>
      <c r="K734" s="124" t="str">
        <f>VLOOKUP(A734,BASE.!$A$1:$T$878,11,FALSE)</f>
        <v xml:space="preserve">Raúl Alberto Schifferli Díaz.  </v>
      </c>
      <c r="L734" s="124" t="str">
        <f>VLOOKUP(A734,BASE.!$A$1:$T$878,12,FALSE)</f>
        <v xml:space="preserve">Bernardo O’Higgins 1032, c. IX Región de la Araucanía
</v>
      </c>
      <c r="M734" s="124" t="str">
        <f>VLOOKUP(A734,BASE.!$A$1:$T$878,13,FALSE)</f>
        <v>IX</v>
      </c>
      <c r="N734" s="124" t="str">
        <f>VLOOKUP(A734,BASE.!$A$1:$T$878,14,FALSE)</f>
        <v>IX Región de la Araucanía</v>
      </c>
      <c r="O734" s="124" t="str">
        <f>VLOOKUP(A734,BASE.!$A$1:$T$878,15,FALSE)</f>
        <v xml:space="preserve">Fono (45) 5315115 </v>
      </c>
      <c r="P734" s="124">
        <f>VLOOKUP(A734,BASE.!$A$1:$T$878,16,FALSE)</f>
        <v>0</v>
      </c>
      <c r="Q734" s="185">
        <f>VLOOKUP(A734,BASE.!$A$1:$T$878,17,FALSE)</f>
        <v>0</v>
      </c>
      <c r="R734" s="124">
        <f>VLOOKUP(A734,BASE.!$A$1:$T$878,18,FALSE)</f>
        <v>91001</v>
      </c>
      <c r="S734" s="124" t="str">
        <f>VLOOKUP(A734,BASE.!$A$1:$T$878,19,FALSE)</f>
        <v xml:space="preserve">No se acompañan. Aplica Informe Jurídico Nº 09, de  fecha 14 de marzo de 2011 del Departamento Jurídico y Dictamen Nº 070791, de 2009, de la Contraloría General de la República.  
</v>
      </c>
      <c r="T734" s="182">
        <f>VLOOKUP(A734,BASE.!$A$1:$T$878,20,FALSE)</f>
        <v>38729</v>
      </c>
      <c r="U734" s="124">
        <v>7255</v>
      </c>
      <c r="V734" s="181">
        <v>5056871</v>
      </c>
      <c r="W734" s="181">
        <v>5203532</v>
      </c>
      <c r="X734" s="183">
        <v>44255</v>
      </c>
      <c r="Y734" s="166" t="s">
        <v>7879</v>
      </c>
      <c r="Z734" s="166" t="s">
        <v>7880</v>
      </c>
      <c r="AA734" s="124" t="s">
        <v>8035</v>
      </c>
    </row>
    <row r="735" spans="1:27" x14ac:dyDescent="0.2">
      <c r="A735" s="124">
        <v>7256</v>
      </c>
      <c r="B735" s="124" t="s">
        <v>8461</v>
      </c>
      <c r="C735" s="185">
        <v>692539001</v>
      </c>
      <c r="D735" s="124" t="str">
        <f>VLOOKUP(A735,BASE.!$A$1:$T$878,4,FALSE)</f>
        <v>Municipalidad</v>
      </c>
      <c r="E735" s="124" t="str">
        <f>VLOOKUP(A735,BASE.!$A$1:$T$878,5,FALSE)</f>
        <v>Constitución Política de la República, art. 107.</v>
      </c>
      <c r="F735" s="124" t="str">
        <f>VLOOKUP(A735,BASE.!$A$1:$T$878,6,FALSE)</f>
        <v>Indefinida.</v>
      </c>
      <c r="G735" s="124" t="str">
        <f>VLOOKUP(A735,BASE.!$A$1:$T$878,7,FALSE)</f>
        <v>Según Ley Orgánica Nº 18.695, arts. 1º al 4º.</v>
      </c>
      <c r="H735" s="124" t="str">
        <f>VLOOKUP(A735,BASE.!$A$1:$T$878,8,FALSE)</f>
        <v>no tiene</v>
      </c>
      <c r="I735" s="124">
        <f>VLOOKUP(A735,BASE.!$A$1:$T$878,9,FALSE)</f>
        <v>0</v>
      </c>
      <c r="J735" s="124">
        <f>VLOOKUP(A735,BASE.!$A$1:$T$878,10,FALSE)</f>
        <v>0</v>
      </c>
      <c r="K735" s="124" t="str">
        <f>VLOOKUP(A735,BASE.!$A$1:$T$878,11,FALSE)</f>
        <v xml:space="preserve">Miguel Ángel Aguilera Sanhueza
</v>
      </c>
      <c r="L735" s="124" t="str">
        <f>VLOOKUP(A735,BASE.!$A$1:$T$878,12,FALSE)</f>
        <v xml:space="preserve">Ossa Nº 1771, comuna de San Ramón, Región Metropolitana.
</v>
      </c>
      <c r="M735" s="124" t="str">
        <f>VLOOKUP(A735,BASE.!$A$1:$T$878,13,FALSE)</f>
        <v>XIII</v>
      </c>
      <c r="N735" s="124" t="str">
        <f>VLOOKUP(A735,BASE.!$A$1:$T$878,14,FALSE)</f>
        <v>San Ramón</v>
      </c>
      <c r="O735" s="124" t="str">
        <f>VLOOKUP(A735,BASE.!$A$1:$T$878,15,FALSE)</f>
        <v>Fonos 25161298 - 23909108 161298298298</v>
      </c>
      <c r="P735" s="124">
        <f>VLOOKUP(A735,BASE.!$A$1:$T$878,16,FALSE)</f>
        <v>0</v>
      </c>
      <c r="Q735" s="185">
        <f>VLOOKUP(A735,BASE.!$A$1:$T$878,17,FALSE)</f>
        <v>0</v>
      </c>
      <c r="R735" s="124">
        <f>VLOOKUP(A735,BASE.!$A$1:$T$878,18,FALSE)</f>
        <v>91001</v>
      </c>
      <c r="S735" s="124" t="str">
        <f>VLOOKUP(A735,BASE.!$A$1:$T$878,19,FALSE)</f>
        <v xml:space="preserve">No se acompañan. Aplica Informe Jurídico Nº 09, de fecha 14 de marzo de 2011 del Departamento Jurídico y Dictamen Nº 070791, de 2009, de la Contraloría General de la República.  
</v>
      </c>
      <c r="T735" s="182">
        <f>VLOOKUP(A735,BASE.!$A$1:$T$878,20,FALSE)</f>
        <v>38729</v>
      </c>
      <c r="U735" s="124">
        <v>7256</v>
      </c>
      <c r="V735" s="181">
        <v>8585520</v>
      </c>
      <c r="W735" s="181">
        <v>17171040</v>
      </c>
      <c r="X735" s="183">
        <v>44255</v>
      </c>
      <c r="Y735" s="166" t="s">
        <v>7879</v>
      </c>
      <c r="Z735" s="166" t="s">
        <v>7880</v>
      </c>
      <c r="AA735" s="124" t="s">
        <v>7982</v>
      </c>
    </row>
    <row r="736" spans="1:27" x14ac:dyDescent="0.2">
      <c r="A736" s="124">
        <v>7257</v>
      </c>
      <c r="B736" s="124" t="s">
        <v>8642</v>
      </c>
      <c r="C736" s="185">
        <v>691005003</v>
      </c>
      <c r="D736" s="124" t="str">
        <f>VLOOKUP(A736,BASE.!$A$1:$T$878,4,FALSE)</f>
        <v>Municipalidad</v>
      </c>
      <c r="E736" s="124" t="str">
        <f>VLOOKUP(A736,BASE.!$A$1:$T$878,5,FALSE)</f>
        <v>Constitución Política de la República, artículo 107</v>
      </c>
      <c r="F736" s="124" t="str">
        <f>VLOOKUP(A736,BASE.!$A$1:$T$878,6,FALSE)</f>
        <v>Indefinida</v>
      </c>
      <c r="G736" s="124" t="str">
        <f>VLOOKUP(A736,BASE.!$A$1:$T$878,7,FALSE)</f>
        <v>Según Ley Orgánica Nº 18.695, artículos 1º al  4º</v>
      </c>
      <c r="H736" s="124" t="str">
        <f>VLOOKUP(A736,BASE.!$A$1:$T$878,8,FALSE)</f>
        <v>no tiene</v>
      </c>
      <c r="I736" s="124">
        <f>VLOOKUP(A736,BASE.!$A$1:$T$878,9,FALSE)</f>
        <v>0</v>
      </c>
      <c r="J736" s="124">
        <f>VLOOKUP(A736,BASE.!$A$1:$T$878,10,FALSE)</f>
        <v>0</v>
      </c>
      <c r="K736" s="124" t="str">
        <f>VLOOKUP(A736,BASE.!$A$1:$T$878,11,FALSE)</f>
        <v xml:space="preserve">Oscar Marcelo Fernández Vilos 
</v>
      </c>
      <c r="L736" s="124" t="str">
        <f>VLOOKUP(A736,BASE.!$A$1:$T$878,12,FALSE)</f>
        <v xml:space="preserve">Juan Esteban Montero N°25, comuna de Licantén,  provincia de Curicó, Séptima Región.
</v>
      </c>
      <c r="M736" s="124" t="str">
        <f>VLOOKUP(A736,BASE.!$A$1:$T$878,13,FALSE)</f>
        <v>VII</v>
      </c>
      <c r="N736" s="124" t="str">
        <f>VLOOKUP(A736,BASE.!$A$1:$T$878,14,FALSE)</f>
        <v xml:space="preserve"> Licantén</v>
      </c>
      <c r="O736" s="124">
        <f>VLOOKUP(A736,BASE.!$A$1:$T$878,15,FALSE)</f>
        <v>0</v>
      </c>
      <c r="P736" s="124">
        <f>VLOOKUP(A736,BASE.!$A$1:$T$878,16,FALSE)</f>
        <v>0</v>
      </c>
      <c r="Q736" s="185">
        <f>VLOOKUP(A736,BASE.!$A$1:$T$878,17,FALSE)</f>
        <v>0</v>
      </c>
      <c r="R736" s="124">
        <f>VLOOKUP(A736,BASE.!$A$1:$T$878,18,FALSE)</f>
        <v>91001</v>
      </c>
      <c r="S736" s="124" t="str">
        <f>VLOOKUP(A736,BASE.!$A$1:$T$878,19,FALSE)</f>
        <v xml:space="preserve">No se acompañan. Aplica Informe Jurídico Nº 09, de  fecha 14 de marzo de 2011 del Departamento Jurídico y Dictamen Nº 070791, de 2009, de la Contraloría General de la República.  
</v>
      </c>
      <c r="T736" s="182">
        <f>VLOOKUP(A736,BASE.!$A$1:$T$878,20,FALSE)</f>
        <v>38729</v>
      </c>
      <c r="U736" s="124">
        <v>7257</v>
      </c>
      <c r="V736" s="181">
        <v>4292760</v>
      </c>
      <c r="W736" s="181">
        <v>4292760</v>
      </c>
      <c r="X736" s="183">
        <v>44255</v>
      </c>
      <c r="Y736" s="166" t="s">
        <v>7879</v>
      </c>
      <c r="Z736" s="166" t="s">
        <v>7880</v>
      </c>
      <c r="AA736" s="124" t="s">
        <v>7992</v>
      </c>
    </row>
    <row r="737" spans="1:27" x14ac:dyDescent="0.2">
      <c r="A737" s="124">
        <v>7259</v>
      </c>
      <c r="B737" s="124" t="s">
        <v>8462</v>
      </c>
      <c r="C737" s="185">
        <v>691502007</v>
      </c>
      <c r="D737" s="124" t="str">
        <f>VLOOKUP(A737,BASE.!$A$1:$T$878,4,FALSE)</f>
        <v>Municipalidad</v>
      </c>
      <c r="E737" s="124" t="str">
        <f>VLOOKUP(A737,BASE.!$A$1:$T$878,5,FALSE)</f>
        <v>Constitución Política de la República, artículo 107</v>
      </c>
      <c r="F737" s="124" t="str">
        <f>VLOOKUP(A737,BASE.!$A$1:$T$878,6,FALSE)</f>
        <v>Indefinida</v>
      </c>
      <c r="G737" s="124" t="str">
        <f>VLOOKUP(A737,BASE.!$A$1:$T$878,7,FALSE)</f>
        <v>Según Ley Orgánica Nº 18.695, artículos 1º al  4º</v>
      </c>
      <c r="H737" s="124">
        <f>VLOOKUP(A737,BASE.!$A$1:$T$878,8,FALSE)</f>
        <v>0</v>
      </c>
      <c r="I737" s="124">
        <f>VLOOKUP(A737,BASE.!$A$1:$T$878,9,FALSE)</f>
        <v>0</v>
      </c>
      <c r="J737" s="124">
        <f>VLOOKUP(A737,BASE.!$A$1:$T$878,10,FALSE)</f>
        <v>0</v>
      </c>
      <c r="K737" s="124" t="str">
        <f>VLOOKUP(A737,BASE.!$A$1:$T$878,11,FALSE)</f>
        <v xml:space="preserve">Alejandro Rodrigo Pedreros Urrutia. </v>
      </c>
      <c r="L737" s="124" t="str">
        <f>VLOOKUP(A737,BASE.!$A$1:$T$878,12,FALSE)</f>
        <v xml:space="preserve">Pedro León Gallo N°609, comuna de Coelemu
</v>
      </c>
      <c r="M737" s="124" t="str">
        <f>VLOOKUP(A737,BASE.!$A$1:$T$878,13,FALSE)</f>
        <v>XVI</v>
      </c>
      <c r="N737" s="124" t="str">
        <f>VLOOKUP(A737,BASE.!$A$1:$T$878,14,FALSE)</f>
        <v>Coelemu</v>
      </c>
      <c r="O737" s="124">
        <f>VLOOKUP(A737,BASE.!$A$1:$T$878,15,FALSE)</f>
        <v>0</v>
      </c>
      <c r="P737" s="124">
        <f>VLOOKUP(A737,BASE.!$A$1:$T$878,16,FALSE)</f>
        <v>0</v>
      </c>
      <c r="Q737" s="185">
        <f>VLOOKUP(A737,BASE.!$A$1:$T$878,17,FALSE)</f>
        <v>0</v>
      </c>
      <c r="R737" s="124">
        <f>VLOOKUP(A737,BASE.!$A$1:$T$878,18,FALSE)</f>
        <v>91001</v>
      </c>
      <c r="S737" s="124" t="str">
        <f>VLOOKUP(A737,BASE.!$A$1:$T$878,19,FALSE)</f>
        <v xml:space="preserve">No se acompañan. Aplica Informe Jurídico Nº 09, de fecha 14 de marzo de 2011 del Departamento Jurídico y Dictamen Nº 070791, de 2009, de la Contraloría General de la República.
</v>
      </c>
      <c r="T737" s="182">
        <f>VLOOKUP(A737,BASE.!$A$1:$T$878,20,FALSE)</f>
        <v>38734</v>
      </c>
      <c r="U737" s="124">
        <v>7259</v>
      </c>
      <c r="V737" s="181">
        <v>5709371</v>
      </c>
      <c r="W737" s="181">
        <v>5874956</v>
      </c>
      <c r="X737" s="183">
        <v>44255</v>
      </c>
      <c r="Y737" s="166" t="s">
        <v>7879</v>
      </c>
      <c r="Z737" s="166" t="s">
        <v>7880</v>
      </c>
      <c r="AA737" s="124" t="s">
        <v>8075</v>
      </c>
    </row>
    <row r="738" spans="1:27" x14ac:dyDescent="0.2">
      <c r="A738" s="124">
        <v>7260</v>
      </c>
      <c r="B738" s="124" t="s">
        <v>8463</v>
      </c>
      <c r="C738" s="185">
        <v>691401006</v>
      </c>
      <c r="D738" s="124" t="str">
        <f>VLOOKUP(A738,BASE.!$A$1:$T$878,4,FALSE)</f>
        <v>Municipalidad</v>
      </c>
      <c r="E738" s="124" t="str">
        <f>VLOOKUP(A738,BASE.!$A$1:$T$878,5,FALSE)</f>
        <v>Constitución Política de la República, artículo 107</v>
      </c>
      <c r="F738" s="124" t="str">
        <f>VLOOKUP(A738,BASE.!$A$1:$T$878,6,FALSE)</f>
        <v>Indefinida</v>
      </c>
      <c r="G738" s="124" t="str">
        <f>VLOOKUP(A738,BASE.!$A$1:$T$878,7,FALSE)</f>
        <v>Según ley Orgánica N° 18.695, artículos 1° al 4°</v>
      </c>
      <c r="H738" s="124" t="str">
        <f>VLOOKUP(A738,BASE.!$A$1:$T$878,8,FALSE)</f>
        <v>no tiene</v>
      </c>
      <c r="I738" s="124">
        <f>VLOOKUP(A738,BASE.!$A$1:$T$878,9,FALSE)</f>
        <v>0</v>
      </c>
      <c r="J738" s="124">
        <f>VLOOKUP(A738,BASE.!$A$1:$T$878,10,FALSE)</f>
        <v>0</v>
      </c>
      <c r="K738" s="124" t="str">
        <f>VLOOKUP(A738,BASE.!$A$1:$T$878,11,FALSE)</f>
        <v xml:space="preserve">Richard Patricio Irribarra Ramírez
</v>
      </c>
      <c r="L738" s="124" t="str">
        <f>VLOOKUP(A738,BASE.!$A$1:$T$878,12,FALSE)</f>
        <v xml:space="preserve">Esmeralda N° 698, comuna de Quirihue
</v>
      </c>
      <c r="M738" s="124" t="str">
        <f>VLOOKUP(A738,BASE.!$A$1:$T$878,13,FALSE)</f>
        <v>XVI</v>
      </c>
      <c r="N738" s="124" t="str">
        <f>VLOOKUP(A738,BASE.!$A$1:$T$878,14,FALSE)</f>
        <v>Quirihue</v>
      </c>
      <c r="O738" s="124" t="str">
        <f>VLOOKUP(A738,BASE.!$A$1:$T$878,15,FALSE)</f>
        <v>F. 042-531221</v>
      </c>
      <c r="P738" s="124" t="str">
        <f>VLOOKUP(A738,BASE.!$A$1:$T$878,16,FALSE)</f>
        <v>dquirihue@yahoo.es</v>
      </c>
      <c r="Q738" s="185">
        <f>VLOOKUP(A738,BASE.!$A$1:$T$878,17,FALSE)</f>
        <v>0</v>
      </c>
      <c r="R738" s="124">
        <f>VLOOKUP(A738,BASE.!$A$1:$T$878,18,FALSE)</f>
        <v>91001</v>
      </c>
      <c r="S738" s="124" t="str">
        <f>VLOOKUP(A738,BASE.!$A$1:$T$878,19,FALSE)</f>
        <v xml:space="preserve">No se acompañan. Aplica Informe Jurídico Nº 09, de  fecha 14 de marzo de 2011 del Departamento Jurídico y Dictamen Nº 070791, de 2009, de la Contraloría General de la República.  
</v>
      </c>
      <c r="T738" s="182">
        <f>VLOOKUP(A738,BASE.!$A$1:$T$878,20,FALSE)</f>
        <v>38735</v>
      </c>
      <c r="U738" s="124">
        <v>7260</v>
      </c>
      <c r="V738" s="181">
        <v>4893746</v>
      </c>
      <c r="W738" s="181">
        <v>5035676</v>
      </c>
      <c r="X738" s="183">
        <v>44255</v>
      </c>
      <c r="Y738" s="166" t="s">
        <v>7879</v>
      </c>
      <c r="Z738" s="166" t="s">
        <v>7880</v>
      </c>
      <c r="AA738" s="124" t="s">
        <v>8076</v>
      </c>
    </row>
    <row r="739" spans="1:27" x14ac:dyDescent="0.2">
      <c r="A739" s="124">
        <v>7263</v>
      </c>
      <c r="B739" s="124" t="s">
        <v>8464</v>
      </c>
      <c r="C739" s="185">
        <v>691905004</v>
      </c>
      <c r="D739" s="124" t="str">
        <f>VLOOKUP(A739,BASE.!$A$1:$T$878,4,FALSE)</f>
        <v>Municipalidad</v>
      </c>
      <c r="E739" s="124" t="str">
        <f>VLOOKUP(A739,BASE.!$A$1:$T$878,5,FALSE)</f>
        <v>Constitución Política de la República, art. 107.</v>
      </c>
      <c r="F739" s="124" t="str">
        <f>VLOOKUP(A739,BASE.!$A$1:$T$878,6,FALSE)</f>
        <v>Indefinida.</v>
      </c>
      <c r="G739" s="124" t="str">
        <f>VLOOKUP(A739,BASE.!$A$1:$T$878,7,FALSE)</f>
        <v>Según Ley Orgánica Nº 18.695, arts. 1º al 4º.</v>
      </c>
      <c r="H739" s="124" t="str">
        <f>VLOOKUP(A739,BASE.!$A$1:$T$878,8,FALSE)</f>
        <v>no tiene</v>
      </c>
      <c r="I739" s="124">
        <f>VLOOKUP(A739,BASE.!$A$1:$T$878,9,FALSE)</f>
        <v>0</v>
      </c>
      <c r="J739" s="124">
        <f>VLOOKUP(A739,BASE.!$A$1:$T$878,10,FALSE)</f>
        <v>0</v>
      </c>
      <c r="K739" s="124" t="str">
        <f>VLOOKUP(A739,BASE.!$A$1:$T$878,11,FALSE)</f>
        <v xml:space="preserve">Héctor Alejandro Sáez Véliz
</v>
      </c>
      <c r="L739" s="124" t="str">
        <f>VLOOKUP(A739,BASE.!$A$1:$T$878,12,FALSE)</f>
        <v xml:space="preserve">Portales Nº295, Carahue, Novena Región.
</v>
      </c>
      <c r="M739" s="124" t="str">
        <f>VLOOKUP(A739,BASE.!$A$1:$T$878,13,FALSE)</f>
        <v>IX</v>
      </c>
      <c r="N739" s="124" t="str">
        <f>VLOOKUP(A739,BASE.!$A$1:$T$878,14,FALSE)</f>
        <v>Carahue</v>
      </c>
      <c r="O739" s="124" t="str">
        <f>VLOOKUP(A739,BASE.!$A$1:$T$878,15,FALSE)</f>
        <v>Fonos (45) 651874</v>
      </c>
      <c r="P739" s="124">
        <f>VLOOKUP(A739,BASE.!$A$1:$T$878,16,FALSE)</f>
        <v>0</v>
      </c>
      <c r="Q739" s="185">
        <f>VLOOKUP(A739,BASE.!$A$1:$T$878,17,FALSE)</f>
        <v>0</v>
      </c>
      <c r="R739" s="124">
        <f>VLOOKUP(A739,BASE.!$A$1:$T$878,18,FALSE)</f>
        <v>91001</v>
      </c>
      <c r="S739" s="124" t="str">
        <f>VLOOKUP(A739,BASE.!$A$1:$T$878,19,FALSE)</f>
        <v xml:space="preserve">No se acompañan. Aplica Informe Jurídico Nº 09, de  fecha 14 de marzo de 2011 del Departamento Jurídico y Dictamen Nº 070791, de 2009, de la Contraloría General de la República.  
</v>
      </c>
      <c r="T739" s="182">
        <f>VLOOKUP(A739,BASE.!$A$1:$T$878,20,FALSE)</f>
        <v>38735</v>
      </c>
      <c r="U739" s="124">
        <v>7263</v>
      </c>
      <c r="V739" s="181">
        <v>5056871</v>
      </c>
      <c r="W739" s="181">
        <v>5203532</v>
      </c>
      <c r="X739" s="183">
        <v>44255</v>
      </c>
      <c r="Y739" s="166" t="s">
        <v>7879</v>
      </c>
      <c r="Z739" s="166" t="s">
        <v>7880</v>
      </c>
      <c r="AA739" s="124" t="s">
        <v>8034</v>
      </c>
    </row>
    <row r="740" spans="1:27" x14ac:dyDescent="0.2">
      <c r="A740" s="124">
        <v>7264</v>
      </c>
      <c r="B740" s="124" t="s">
        <v>8465</v>
      </c>
      <c r="C740" s="185">
        <v>691702006</v>
      </c>
      <c r="D740" s="124" t="str">
        <f>VLOOKUP(A740,BASE.!$A$1:$T$878,4,FALSE)</f>
        <v>Municipalidad</v>
      </c>
      <c r="E740" s="124" t="str">
        <f>VLOOKUP(A740,BASE.!$A$1:$T$878,5,FALSE)</f>
        <v>Constitución Política de la República, art. 107.</v>
      </c>
      <c r="F740" s="124" t="str">
        <f>VLOOKUP(A740,BASE.!$A$1:$T$878,6,FALSE)</f>
        <v>Indefinida.</v>
      </c>
      <c r="G740" s="124" t="str">
        <f>VLOOKUP(A740,BASE.!$A$1:$T$878,7,FALSE)</f>
        <v>Según Ley Orgánica Nº 18.695, arts. 1º al 4º.</v>
      </c>
      <c r="H740" s="124" t="str">
        <f>VLOOKUP(A740,BASE.!$A$1:$T$878,8,FALSE)</f>
        <v>no tiene</v>
      </c>
      <c r="I740" s="124">
        <f>VLOOKUP(A740,BASE.!$A$1:$T$878,9,FALSE)</f>
        <v>0</v>
      </c>
      <c r="J740" s="124">
        <f>VLOOKUP(A740,BASE.!$A$1:$T$878,10,FALSE)</f>
        <v>0</v>
      </c>
      <c r="K740" s="124" t="str">
        <f>VLOOKUP(A740,BASE.!$A$1:$T$878,11,FALSE)</f>
        <v>Daniel Sebastián Salamanca Pérez</v>
      </c>
      <c r="L740" s="124" t="str">
        <f>VLOOKUP(A740,BASE.!$A$1:$T$878,12,FALSE)</f>
        <v xml:space="preserve">Rosas Nº 160, comuna de Santa Bárbara,  Octava Región.
Casilla 216
</v>
      </c>
      <c r="M740" s="124" t="str">
        <f>VLOOKUP(A740,BASE.!$A$1:$T$878,13,FALSE)</f>
        <v>VIII</v>
      </c>
      <c r="N740" s="124" t="str">
        <f>VLOOKUP(A740,BASE.!$A$1:$T$878,14,FALSE)</f>
        <v xml:space="preserve"> Santa Bárbara</v>
      </c>
      <c r="O740" s="124">
        <f>VLOOKUP(A740,BASE.!$A$1:$T$878,15,FALSE)</f>
        <v>0</v>
      </c>
      <c r="P740" s="124">
        <f>VLOOKUP(A740,BASE.!$A$1:$T$878,16,FALSE)</f>
        <v>0</v>
      </c>
      <c r="Q740" s="185">
        <f>VLOOKUP(A740,BASE.!$A$1:$T$878,17,FALSE)</f>
        <v>0</v>
      </c>
      <c r="R740" s="124">
        <f>VLOOKUP(A740,BASE.!$A$1:$T$878,18,FALSE)</f>
        <v>91001</v>
      </c>
      <c r="S740" s="124" t="str">
        <f>VLOOKUP(A740,BASE.!$A$1:$T$878,19,FALSE)</f>
        <v xml:space="preserve">No se acompañan. Aplica Informe Jurídico Nº 09, de  fecha 14 de marzo de 2011 del Departamento Jurídico y Dictamen Nº 070791, de 2009, de la Contraloría General de la República.  
</v>
      </c>
      <c r="T740" s="182">
        <f>VLOOKUP(A740,BASE.!$A$1:$T$878,20,FALSE)</f>
        <v>38735</v>
      </c>
      <c r="U740" s="124">
        <v>7264</v>
      </c>
      <c r="V740" s="181">
        <v>0</v>
      </c>
      <c r="W740" s="181">
        <v>141930</v>
      </c>
      <c r="X740" s="183">
        <v>44255</v>
      </c>
      <c r="Y740" s="166" t="s">
        <v>7879</v>
      </c>
      <c r="Z740" s="166" t="s">
        <v>7880</v>
      </c>
      <c r="AA740" s="124" t="s">
        <v>8077</v>
      </c>
    </row>
    <row r="741" spans="1:27" x14ac:dyDescent="0.2">
      <c r="A741" s="124">
        <v>7265</v>
      </c>
      <c r="B741" s="124" t="s">
        <v>8466</v>
      </c>
      <c r="C741" s="185">
        <v>691605000</v>
      </c>
      <c r="D741" s="124" t="str">
        <f>VLOOKUP(A741,BASE.!$A$1:$T$878,4,FALSE)</f>
        <v>Municipalidad</v>
      </c>
      <c r="E741" s="124" t="str">
        <f>VLOOKUP(A741,BASE.!$A$1:$T$878,5,FALSE)</f>
        <v>Constitución Política de la República, artículo 107.</v>
      </c>
      <c r="F741" s="124" t="str">
        <f>VLOOKUP(A741,BASE.!$A$1:$T$878,6,FALSE)</f>
        <v>Indefinida.</v>
      </c>
      <c r="G741" s="124" t="str">
        <f>VLOOKUP(A741,BASE.!$A$1:$T$878,7,FALSE)</f>
        <v>Según Ley Orgánica Constitucional Nº 18.695, arts. 1º al 4º.</v>
      </c>
      <c r="H741" s="124" t="str">
        <f>VLOOKUP(A741,BASE.!$A$1:$T$878,8,FALSE)</f>
        <v>no tiene</v>
      </c>
      <c r="I741" s="124">
        <f>VLOOKUP(A741,BASE.!$A$1:$T$878,9,FALSE)</f>
        <v>0</v>
      </c>
      <c r="J741" s="124">
        <f>VLOOKUP(A741,BASE.!$A$1:$T$878,10,FALSE)</f>
        <v>0</v>
      </c>
      <c r="K741" s="124" t="str">
        <f>VLOOKUP(A741,BASE.!$A$1:$T$878,11,FALSE)</f>
        <v xml:space="preserve">Jorge James Radonich Barra  </v>
      </c>
      <c r="L741" s="124" t="str">
        <f>VLOOKUP(A741,BASE.!$A$1:$T$878,12,FALSE)</f>
        <v xml:space="preserve">Arturo Prat 220, comuna de Cañete, VIII Región del Bío Bío.
</v>
      </c>
      <c r="M741" s="124" t="str">
        <f>VLOOKUP(A741,BASE.!$A$1:$T$878,13,FALSE)</f>
        <v>VIII</v>
      </c>
      <c r="N741" s="124" t="str">
        <f>VLOOKUP(A741,BASE.!$A$1:$T$878,14,FALSE)</f>
        <v>Bío Bío</v>
      </c>
      <c r="O741" s="124" t="str">
        <f>VLOOKUP(A741,BASE.!$A$1:$T$878,15,FALSE)</f>
        <v>Fono: (041) 220 90 00 – (041) 2209054</v>
      </c>
      <c r="P741" s="124" t="str">
        <f>VLOOKUP(A741,BASE.!$A$1:$T$878,16,FALSE)</f>
        <v>secretariamunicipal@municanete.cl</v>
      </c>
      <c r="Q741" s="185">
        <f>VLOOKUP(A741,BASE.!$A$1:$T$878,17,FALSE)</f>
        <v>0</v>
      </c>
      <c r="R741" s="124">
        <f>VLOOKUP(A741,BASE.!$A$1:$T$878,18,FALSE)</f>
        <v>91001</v>
      </c>
      <c r="S741" s="124" t="str">
        <f>VLOOKUP(A741,BASE.!$A$1:$T$878,19,FALSE)</f>
        <v>No se acompañan. Aplica Informe Jurídico Nº 09, de fecha 14 de marzo de 2011 del Departamento Jurídico y Dictamen Nº 070791, de 2009, de la Contraloría General de la República.</v>
      </c>
      <c r="T741" s="182">
        <f>VLOOKUP(A741,BASE.!$A$1:$T$878,20,FALSE)</f>
        <v>38735</v>
      </c>
      <c r="U741" s="124">
        <v>7265</v>
      </c>
      <c r="V741" s="181">
        <v>5056871</v>
      </c>
      <c r="W741" s="181">
        <v>5203532</v>
      </c>
      <c r="X741" s="183">
        <v>44255</v>
      </c>
      <c r="Y741" s="166" t="s">
        <v>7879</v>
      </c>
      <c r="Z741" s="166" t="s">
        <v>7880</v>
      </c>
      <c r="AA741" s="124" t="s">
        <v>7901</v>
      </c>
    </row>
    <row r="742" spans="1:27" x14ac:dyDescent="0.2">
      <c r="A742" s="124">
        <v>7267</v>
      </c>
      <c r="B742" s="124" t="s">
        <v>8467</v>
      </c>
      <c r="C742" s="185" t="s">
        <v>7841</v>
      </c>
      <c r="D742" s="124" t="str">
        <f>VLOOKUP(A742,BASE.!$A$1:$T$878,4,FALSE)</f>
        <v>Municipalidad</v>
      </c>
      <c r="E742" s="124" t="str">
        <f>VLOOKUP(A742,BASE.!$A$1:$T$878,5,FALSE)</f>
        <v>Constitución Política de la República, art. 107.</v>
      </c>
      <c r="F742" s="124" t="str">
        <f>VLOOKUP(A742,BASE.!$A$1:$T$878,6,FALSE)</f>
        <v>Indefinida.</v>
      </c>
      <c r="G742" s="124" t="str">
        <f>VLOOKUP(A742,BASE.!$A$1:$T$878,7,FALSE)</f>
        <v>Según Ley Orgánica Nº 18.695, arts. 1º al 4º.</v>
      </c>
      <c r="H742" s="124" t="str">
        <f>VLOOKUP(A742,BASE.!$A$1:$T$878,8,FALSE)</f>
        <v>no tiene</v>
      </c>
      <c r="I742" s="124">
        <f>VLOOKUP(A742,BASE.!$A$1:$T$878,9,FALSE)</f>
        <v>0</v>
      </c>
      <c r="J742" s="124">
        <f>VLOOKUP(A742,BASE.!$A$1:$T$878,10,FALSE)</f>
        <v>0</v>
      </c>
      <c r="K742" s="124" t="str">
        <f>VLOOKUP(A742,BASE.!$A$1:$T$878,11,FALSE)</f>
        <v xml:space="preserve">Eduardo Neftalí Borgoño Bustos </v>
      </c>
      <c r="L742" s="124" t="str">
        <f>VLOOKUP(A742,BASE.!$A$1:$T$878,12,FALSE)</f>
        <v xml:space="preserve">Caupolicán Nº 399, comuna de Los Ángeles, Octava Región.
</v>
      </c>
      <c r="M742" s="124" t="str">
        <f>VLOOKUP(A742,BASE.!$A$1:$T$878,13,FALSE)</f>
        <v>VIII</v>
      </c>
      <c r="N742" s="124" t="str">
        <f>VLOOKUP(A742,BASE.!$A$1:$T$878,14,FALSE)</f>
        <v>Los Ángele</v>
      </c>
      <c r="O742" s="124" t="str">
        <f>VLOOKUP(A742,BASE.!$A$1:$T$878,15,FALSE)</f>
        <v>Fonos (43) 409400- 409501- 409502</v>
      </c>
      <c r="P742" s="124">
        <f>VLOOKUP(A742,BASE.!$A$1:$T$878,16,FALSE)</f>
        <v>0</v>
      </c>
      <c r="Q742" s="185">
        <f>VLOOKUP(A742,BASE.!$A$1:$T$878,17,FALSE)</f>
        <v>0</v>
      </c>
      <c r="R742" s="124">
        <f>VLOOKUP(A742,BASE.!$A$1:$T$878,18,FALSE)</f>
        <v>91001</v>
      </c>
      <c r="S742" s="124" t="str">
        <f>VLOOKUP(A742,BASE.!$A$1:$T$878,19,FALSE)</f>
        <v xml:space="preserve">No corresponde.
</v>
      </c>
      <c r="T742" s="182">
        <f>VLOOKUP(A742,BASE.!$A$1:$T$878,20,FALSE)</f>
        <v>38736</v>
      </c>
      <c r="U742" s="124">
        <v>7267</v>
      </c>
      <c r="V742" s="181">
        <v>9298118</v>
      </c>
      <c r="W742" s="181">
        <v>9567785</v>
      </c>
      <c r="X742" s="183">
        <v>44255</v>
      </c>
      <c r="Y742" s="166" t="s">
        <v>7879</v>
      </c>
      <c r="Z742" s="166" t="s">
        <v>7880</v>
      </c>
      <c r="AA742" s="124" t="s">
        <v>7893</v>
      </c>
    </row>
    <row r="743" spans="1:27" x14ac:dyDescent="0.2">
      <c r="A743" s="124">
        <v>7268</v>
      </c>
      <c r="B743" s="124" t="s">
        <v>8468</v>
      </c>
      <c r="C743" s="185">
        <v>691415007</v>
      </c>
      <c r="D743" s="124" t="str">
        <f>VLOOKUP(A743,BASE.!$A$1:$T$878,4,FALSE)</f>
        <v>Municipalidad</v>
      </c>
      <c r="E743" s="124" t="str">
        <f>VLOOKUP(A743,BASE.!$A$1:$T$878,5,FALSE)</f>
        <v>Constitución Política de la República, art. 107.</v>
      </c>
      <c r="F743" s="124" t="str">
        <f>VLOOKUP(A743,BASE.!$A$1:$T$878,6,FALSE)</f>
        <v>Indefinida.</v>
      </c>
      <c r="G743" s="124" t="str">
        <f>VLOOKUP(A743,BASE.!$A$1:$T$878,7,FALSE)</f>
        <v>Según Ley Orgánica Nº 18.695, arts. 1º al 4º.</v>
      </c>
      <c r="H743" s="124" t="str">
        <f>VLOOKUP(A743,BASE.!$A$1:$T$878,8,FALSE)</f>
        <v>no tiene</v>
      </c>
      <c r="I743" s="124">
        <f>VLOOKUP(A743,BASE.!$A$1:$T$878,9,FALSE)</f>
        <v>0</v>
      </c>
      <c r="J743" s="124">
        <f>VLOOKUP(A743,BASE.!$A$1:$T$878,10,FALSE)</f>
        <v>0</v>
      </c>
      <c r="K743" s="124" t="str">
        <f>VLOOKUP(A743,BASE.!$A$1:$T$878,11,FALSE)</f>
        <v xml:space="preserve">Alcalde Titular: Rafael Arcangel Cifuentes Rodríguez, 
</v>
      </c>
      <c r="L743" s="124" t="str">
        <f>VLOOKUP(A743,BASE.!$A$1:$T$878,12,FALSE)</f>
        <v xml:space="preserve">Esmeralda Nº 380, comuna de Yungay
</v>
      </c>
      <c r="M743" s="124" t="str">
        <f>VLOOKUP(A743,BASE.!$A$1:$T$878,13,FALSE)</f>
        <v>XVI</v>
      </c>
      <c r="N743" s="124" t="str">
        <f>VLOOKUP(A743,BASE.!$A$1:$T$878,14,FALSE)</f>
        <v xml:space="preserve"> Yungay</v>
      </c>
      <c r="O743" s="124" t="str">
        <f>VLOOKUP(A743,BASE.!$A$1:$T$878,15,FALSE)</f>
        <v>Fonos (42) 2205601 (42) 2205602</v>
      </c>
      <c r="P743" s="124" t="str">
        <f>VLOOKUP(A743,BASE.!$A$1:$T$878,16,FALSE)</f>
        <v>Correo Electrónico: alcaldia@yungay.cl</v>
      </c>
      <c r="Q743" s="185">
        <f>VLOOKUP(A743,BASE.!$A$1:$T$878,17,FALSE)</f>
        <v>0</v>
      </c>
      <c r="R743" s="124">
        <f>VLOOKUP(A743,BASE.!$A$1:$T$878,18,FALSE)</f>
        <v>91001</v>
      </c>
      <c r="S743" s="124" t="str">
        <f>VLOOKUP(A743,BASE.!$A$1:$T$878,19,FALSE)</f>
        <v xml:space="preserve">No se acompañan. Aplica Informe Jurídico Nº 09, de fecha 14 de marzo de 2011 del Departamento Jurídico y Dictamen Nº 070791, de 2009, de la Contraloría General de la República.  
</v>
      </c>
      <c r="T743" s="182">
        <f>VLOOKUP(A743,BASE.!$A$1:$T$878,20,FALSE)</f>
        <v>38736</v>
      </c>
      <c r="U743" s="124">
        <v>7268</v>
      </c>
      <c r="V743" s="181">
        <v>5709371</v>
      </c>
      <c r="W743" s="181">
        <v>5874956</v>
      </c>
      <c r="X743" s="183">
        <v>44255</v>
      </c>
      <c r="Y743" s="166" t="s">
        <v>7879</v>
      </c>
      <c r="Z743" s="166" t="s">
        <v>7880</v>
      </c>
      <c r="AA743" s="124" t="s">
        <v>8033</v>
      </c>
    </row>
    <row r="744" spans="1:27" x14ac:dyDescent="0.2">
      <c r="A744" s="124">
        <v>7269</v>
      </c>
      <c r="B744" s="124" t="s">
        <v>8643</v>
      </c>
      <c r="C744" s="185">
        <v>691908003</v>
      </c>
      <c r="D744" s="124" t="str">
        <f>VLOOKUP(A744,BASE.!$A$1:$T$878,4,FALSE)</f>
        <v>Municipalidad</v>
      </c>
      <c r="E744" s="124" t="str">
        <f>VLOOKUP(A744,BASE.!$A$1:$T$878,5,FALSE)</f>
        <v>Constitución Política de la República, art. 107.</v>
      </c>
      <c r="F744" s="124" t="str">
        <f>VLOOKUP(A744,BASE.!$A$1:$T$878,6,FALSE)</f>
        <v>Indefinida.</v>
      </c>
      <c r="G744" s="124" t="str">
        <f>VLOOKUP(A744,BASE.!$A$1:$T$878,7,FALSE)</f>
        <v>Según Ley Orgánica Nº 18.695, arts. 1º al 4º.</v>
      </c>
      <c r="H744" s="124" t="str">
        <f>VLOOKUP(A744,BASE.!$A$1:$T$878,8,FALSE)</f>
        <v>no tiene</v>
      </c>
      <c r="I744" s="124">
        <f>VLOOKUP(A744,BASE.!$A$1:$T$878,9,FALSE)</f>
        <v>0</v>
      </c>
      <c r="J744" s="124">
        <f>VLOOKUP(A744,BASE.!$A$1:$T$878,10,FALSE)</f>
        <v>0</v>
      </c>
      <c r="K744" s="124" t="str">
        <f>VLOOKUP(A744,BASE.!$A$1:$T$878,11,FALSE)</f>
        <v xml:space="preserve">Susana Aguilera Vega, </v>
      </c>
      <c r="L744" s="124" t="str">
        <f>VLOOKUP(A744,BASE.!$A$1:$T$878,12,FALSE)</f>
        <v xml:space="preserve">Lord Cochrane Nº 255, comuna de Vilcún, Novena Región.
</v>
      </c>
      <c r="M744" s="124" t="str">
        <f>VLOOKUP(A744,BASE.!$A$1:$T$878,13,FALSE)</f>
        <v>IX</v>
      </c>
      <c r="N744" s="124" t="str">
        <f>VLOOKUP(A744,BASE.!$A$1:$T$878,14,FALSE)</f>
        <v>Vilcún,</v>
      </c>
      <c r="O744" s="124" t="str">
        <f>VLOOKUP(A744,BASE.!$A$1:$T$878,15,FALSE)</f>
        <v>Fono: (45) 918360</v>
      </c>
      <c r="P744" s="124" t="str">
        <f>VLOOKUP(A744,BASE.!$A$1:$T$878,16,FALSE)</f>
        <v>cwolff@vilcun.cl
              egalarce@vilcun.cl</v>
      </c>
      <c r="Q744" s="185">
        <f>VLOOKUP(A744,BASE.!$A$1:$T$878,17,FALSE)</f>
        <v>0</v>
      </c>
      <c r="R744" s="124">
        <f>VLOOKUP(A744,BASE.!$A$1:$T$878,18,FALSE)</f>
        <v>91001</v>
      </c>
      <c r="S744" s="124" t="str">
        <f>VLOOKUP(A744,BASE.!$A$1:$T$878,19,FALSE)</f>
        <v xml:space="preserve">No se acompañan. Aplica Informe Jurídico Nº 09, de  fecha 14 de marzo de 2011 del Departamento Jurídico y Dictamen Nº 070791, de 2009, de la Contraloría General de la República.  
</v>
      </c>
      <c r="T744" s="182">
        <f>VLOOKUP(A744,BASE.!$A$1:$T$878,20,FALSE)</f>
        <v>38736</v>
      </c>
      <c r="U744" s="124">
        <v>7269</v>
      </c>
      <c r="V744" s="181">
        <v>5002532</v>
      </c>
      <c r="W744" s="181">
        <v>5002532</v>
      </c>
      <c r="X744" s="183">
        <v>44255</v>
      </c>
      <c r="Y744" s="166" t="s">
        <v>7879</v>
      </c>
      <c r="Z744" s="166" t="s">
        <v>7880</v>
      </c>
      <c r="AA744" s="124" t="s">
        <v>8001</v>
      </c>
    </row>
    <row r="745" spans="1:27" x14ac:dyDescent="0.2">
      <c r="A745" s="124">
        <v>7270</v>
      </c>
      <c r="B745" s="124" t="s">
        <v>8469</v>
      </c>
      <c r="C745" s="185">
        <v>691301001</v>
      </c>
      <c r="D745" s="124" t="str">
        <f>VLOOKUP(A745,BASE.!$A$1:$T$878,4,FALSE)</f>
        <v>Municipalidad</v>
      </c>
      <c r="E745" s="124" t="str">
        <f>VLOOKUP(A745,BASE.!$A$1:$T$878,5,FALSE)</f>
        <v>Constitución Política de la República, art. 107.</v>
      </c>
      <c r="F745" s="124" t="str">
        <f>VLOOKUP(A745,BASE.!$A$1:$T$878,6,FALSE)</f>
        <v>Indefinida.</v>
      </c>
      <c r="G745" s="124" t="str">
        <f>VLOOKUP(A745,BASE.!$A$1:$T$878,7,FALSE)</f>
        <v>Según Ley Orgánica Nº 18.695, arts. 1º al 4º.</v>
      </c>
      <c r="H745" s="124" t="str">
        <f>VLOOKUP(A745,BASE.!$A$1:$T$878,8,FALSE)</f>
        <v>no tiene</v>
      </c>
      <c r="I745" s="124">
        <f>VLOOKUP(A745,BASE.!$A$1:$T$878,9,FALSE)</f>
        <v>0</v>
      </c>
      <c r="J745" s="124">
        <f>VLOOKUP(A745,BASE.!$A$1:$T$878,10,FALSE)</f>
        <v>0</v>
      </c>
      <c r="K745" s="124" t="str">
        <f>VLOOKUP(A745,BASE.!$A$1:$T$878,11,FALSE)</f>
        <v xml:space="preserve">Jorge Ignacio Silva Sepúlveda
</v>
      </c>
      <c r="L745" s="124" t="str">
        <f>VLOOKUP(A745,BASE.!$A$1:$T$878,12,FALSE)</f>
        <v>Arturo Prat Nº 2490, San Javier, Séptima Región.</v>
      </c>
      <c r="M745" s="124" t="str">
        <f>VLOOKUP(A745,BASE.!$A$1:$T$878,13,FALSE)</f>
        <v>VII</v>
      </c>
      <c r="N745" s="124" t="str">
        <f>VLOOKUP(A745,BASE.!$A$1:$T$878,14,FALSE)</f>
        <v>San Javier</v>
      </c>
      <c r="O745" s="124">
        <f>VLOOKUP(A745,BASE.!$A$1:$T$878,15,FALSE)</f>
        <v>0</v>
      </c>
      <c r="P745" s="124">
        <f>VLOOKUP(A745,BASE.!$A$1:$T$878,16,FALSE)</f>
        <v>0</v>
      </c>
      <c r="Q745" s="185">
        <f>VLOOKUP(A745,BASE.!$A$1:$T$878,17,FALSE)</f>
        <v>0</v>
      </c>
      <c r="R745" s="124">
        <f>VLOOKUP(A745,BASE.!$A$1:$T$878,18,FALSE)</f>
        <v>91001</v>
      </c>
      <c r="S745" s="124" t="str">
        <f>VLOOKUP(A745,BASE.!$A$1:$T$878,19,FALSE)</f>
        <v xml:space="preserve">No se acompañan. Aplica Informe Jurídico Nº 09, de  fecha 14 de marzo de 2011 del Departamento Jurídico y Dictamen Nº 070791, de 2009, de la Contraloría General de la República.  
</v>
      </c>
      <c r="T745" s="182">
        <f>VLOOKUP(A745,BASE.!$A$1:$T$878,20,FALSE)</f>
        <v>38736</v>
      </c>
      <c r="U745" s="124">
        <v>7270</v>
      </c>
      <c r="V745" s="181">
        <v>5008220</v>
      </c>
      <c r="W745" s="181">
        <v>5153470</v>
      </c>
      <c r="X745" s="183">
        <v>44255</v>
      </c>
      <c r="Y745" s="166" t="s">
        <v>7879</v>
      </c>
      <c r="Z745" s="166" t="s">
        <v>7880</v>
      </c>
      <c r="AA745" s="124" t="s">
        <v>7999</v>
      </c>
    </row>
    <row r="746" spans="1:27" x14ac:dyDescent="0.2">
      <c r="A746" s="124">
        <v>7271</v>
      </c>
      <c r="B746" s="124" t="s">
        <v>8470</v>
      </c>
      <c r="C746" s="185">
        <v>690902001</v>
      </c>
      <c r="D746" s="124" t="str">
        <f>VLOOKUP(A746,BASE.!$A$1:$T$878,4,FALSE)</f>
        <v>Municipalidad</v>
      </c>
      <c r="E746" s="124" t="str">
        <f>VLOOKUP(A746,BASE.!$A$1:$T$878,5,FALSE)</f>
        <v>Constitución Política de la República, artículo 107</v>
      </c>
      <c r="F746" s="124" t="str">
        <f>VLOOKUP(A746,BASE.!$A$1:$T$878,6,FALSE)</f>
        <v>Indefinida</v>
      </c>
      <c r="G746" s="124" t="str">
        <f>VLOOKUP(A746,BASE.!$A$1:$T$878,7,FALSE)</f>
        <v>Según Ley Orgánica Nº 18.695, artículos 1º al  4º</v>
      </c>
      <c r="H746" s="124" t="str">
        <f>VLOOKUP(A746,BASE.!$A$1:$T$878,8,FALSE)</f>
        <v>no tiene</v>
      </c>
      <c r="I746" s="124">
        <f>VLOOKUP(A746,BASE.!$A$1:$T$878,9,FALSE)</f>
        <v>0</v>
      </c>
      <c r="J746" s="124">
        <f>VLOOKUP(A746,BASE.!$A$1:$T$878,10,FALSE)</f>
        <v>0</v>
      </c>
      <c r="K746" s="124" t="str">
        <f>VLOOKUP(A746,BASE.!$A$1:$T$878,11,FALSE)</f>
        <v xml:space="preserve">Manuel Tulio Contreras Álvarez </v>
      </c>
      <c r="L746" s="124" t="str">
        <f>VLOOKUP(A746,BASE.!$A$1:$T$878,12,FALSE)</f>
        <v xml:space="preserve">Oscar Gajardo N°2250, comuna de Placilla, Sexta Región.
</v>
      </c>
      <c r="M746" s="124" t="str">
        <f>VLOOKUP(A746,BASE.!$A$1:$T$878,13,FALSE)</f>
        <v>VI</v>
      </c>
      <c r="N746" s="124" t="str">
        <f>VLOOKUP(A746,BASE.!$A$1:$T$878,14,FALSE)</f>
        <v xml:space="preserve"> Placilla</v>
      </c>
      <c r="O746" s="124">
        <f>VLOOKUP(A746,BASE.!$A$1:$T$878,15,FALSE)</f>
        <v>0</v>
      </c>
      <c r="P746" s="124">
        <f>VLOOKUP(A746,BASE.!$A$1:$T$878,16,FALSE)</f>
        <v>0</v>
      </c>
      <c r="Q746" s="185">
        <f>VLOOKUP(A746,BASE.!$A$1:$T$878,17,FALSE)</f>
        <v>0</v>
      </c>
      <c r="R746" s="124">
        <f>VLOOKUP(A746,BASE.!$A$1:$T$878,18,FALSE)</f>
        <v>91001</v>
      </c>
      <c r="S746" s="124" t="str">
        <f>VLOOKUP(A746,BASE.!$A$1:$T$878,19,FALSE)</f>
        <v>Se acompaña Certificado Financiero de 11 de junio de 2008, aprobado por Unidad de Supervisión Financiera Nacional, correspondiente al año 2007.</v>
      </c>
      <c r="T746" s="182">
        <f>VLOOKUP(A746,BASE.!$A$1:$T$878,20,FALSE)</f>
        <v>38736</v>
      </c>
      <c r="U746" s="124">
        <v>7271</v>
      </c>
      <c r="V746" s="181">
        <v>2861840</v>
      </c>
      <c r="W746" s="181">
        <v>2944840</v>
      </c>
      <c r="X746" s="183">
        <v>44255</v>
      </c>
      <c r="Y746" s="166" t="s">
        <v>7879</v>
      </c>
      <c r="Z746" s="166" t="s">
        <v>7880</v>
      </c>
      <c r="AA746" s="124" t="s">
        <v>8078</v>
      </c>
    </row>
    <row r="747" spans="1:27" x14ac:dyDescent="0.2">
      <c r="A747" s="124">
        <v>7273</v>
      </c>
      <c r="B747" s="124" t="s">
        <v>8471</v>
      </c>
      <c r="C747" s="185">
        <v>691414000</v>
      </c>
      <c r="D747" s="124" t="str">
        <f>VLOOKUP(A747,BASE.!$A$1:$T$878,4,FALSE)</f>
        <v>Municipalidad</v>
      </c>
      <c r="E747" s="124" t="str">
        <f>VLOOKUP(A747,BASE.!$A$1:$T$878,5,FALSE)</f>
        <v>Municipalidad</v>
      </c>
      <c r="F747" s="124" t="str">
        <f>VLOOKUP(A747,BASE.!$A$1:$T$878,6,FALSE)</f>
        <v>Indefinida.</v>
      </c>
      <c r="G747" s="124" t="str">
        <f>VLOOKUP(A747,BASE.!$A$1:$T$878,7,FALSE)</f>
        <v>Según Ley Orgánica Nº 18.695, arts. 1º al 4º.</v>
      </c>
      <c r="H747" s="124" t="str">
        <f>VLOOKUP(A747,BASE.!$A$1:$T$878,8,FALSE)</f>
        <v>no tiene</v>
      </c>
      <c r="I747" s="124">
        <f>VLOOKUP(A747,BASE.!$A$1:$T$878,9,FALSE)</f>
        <v>0</v>
      </c>
      <c r="J747" s="124">
        <f>VLOOKUP(A747,BASE.!$A$1:$T$878,10,FALSE)</f>
        <v>0</v>
      </c>
      <c r="K747" s="124" t="str">
        <f>VLOOKUP(A747,BASE.!$A$1:$T$878,11,FALSE)</f>
        <v xml:space="preserve">Alberto Raúl Gyhra Soto, </v>
      </c>
      <c r="L747" s="124" t="str">
        <f>VLOOKUP(A747,BASE.!$A$1:$T$878,12,FALSE)</f>
        <v>18 de Septiembre Nº250, comuna de Quillón</v>
      </c>
      <c r="M747" s="124" t="str">
        <f>VLOOKUP(A747,BASE.!$A$1:$T$878,13,FALSE)</f>
        <v>XVI</v>
      </c>
      <c r="N747" s="124" t="str">
        <f>VLOOKUP(A747,BASE.!$A$1:$T$878,14,FALSE)</f>
        <v xml:space="preserve"> Quillón</v>
      </c>
      <c r="O747" s="124" t="str">
        <f>VLOOKUP(A747,BASE.!$A$1:$T$878,15,FALSE)</f>
        <v xml:space="preserve"> Fonos: (42) 2207132</v>
      </c>
      <c r="P747" s="124">
        <f>VLOOKUP(A747,BASE.!$A$1:$T$878,16,FALSE)</f>
        <v>0</v>
      </c>
      <c r="Q747" s="185">
        <f>VLOOKUP(A747,BASE.!$A$1:$T$878,17,FALSE)</f>
        <v>0</v>
      </c>
      <c r="R747" s="124">
        <f>VLOOKUP(A747,BASE.!$A$1:$T$878,18,FALSE)</f>
        <v>91001</v>
      </c>
      <c r="S747" s="124" t="str">
        <f>VLOOKUP(A747,BASE.!$A$1:$T$878,19,FALSE)</f>
        <v xml:space="preserve">No se acompañan. Aplica Informe Jurídico Nº 09, de  fecha 14 de marzo de 2011 del Departamento Jurídico y Dictamen Nº 070791, de 2009, de la Contraloría General de la República.  
</v>
      </c>
      <c r="T747" s="182">
        <f>VLOOKUP(A747,BASE.!$A$1:$T$878,20,FALSE)</f>
        <v>38736</v>
      </c>
      <c r="U747" s="124">
        <v>7273</v>
      </c>
      <c r="V747" s="181">
        <v>4893746</v>
      </c>
      <c r="W747" s="181">
        <v>5035676</v>
      </c>
      <c r="X747" s="183">
        <v>44255</v>
      </c>
      <c r="Y747" s="166" t="s">
        <v>7879</v>
      </c>
      <c r="Z747" s="166" t="s">
        <v>7880</v>
      </c>
      <c r="AA747" s="124" t="s">
        <v>8079</v>
      </c>
    </row>
    <row r="748" spans="1:27" x14ac:dyDescent="0.2">
      <c r="A748" s="124">
        <v>7275</v>
      </c>
      <c r="B748" s="124" t="s">
        <v>8472</v>
      </c>
      <c r="C748" s="185">
        <v>691105008</v>
      </c>
      <c r="D748" s="124" t="str">
        <f>VLOOKUP(A748,BASE.!$A$1:$T$878,4,FALSE)</f>
        <v>Municipalidad</v>
      </c>
      <c r="E748" s="124" t="str">
        <f>VLOOKUP(A748,BASE.!$A$1:$T$878,5,FALSE)</f>
        <v>Constitución Política de la República, art. 107.</v>
      </c>
      <c r="F748" s="124" t="str">
        <f>VLOOKUP(A748,BASE.!$A$1:$T$878,6,FALSE)</f>
        <v>Indefinida.</v>
      </c>
      <c r="G748" s="124" t="str">
        <f>VLOOKUP(A748,BASE.!$A$1:$T$878,7,FALSE)</f>
        <v>Según Ley Orgánica Nº 18.695, arts. 1º al 4º.</v>
      </c>
      <c r="H748" s="124" t="str">
        <f>VLOOKUP(A748,BASE.!$A$1:$T$878,8,FALSE)</f>
        <v>no tiene</v>
      </c>
      <c r="I748" s="124">
        <f>VLOOKUP(A748,BASE.!$A$1:$T$878,9,FALSE)</f>
        <v>0</v>
      </c>
      <c r="J748" s="124">
        <f>VLOOKUP(A748,BASE.!$A$1:$T$878,10,FALSE)</f>
        <v>0</v>
      </c>
      <c r="K748" s="124" t="str">
        <f>VLOOKUP(A748,BASE.!$A$1:$T$878,11,FALSE)</f>
        <v xml:space="preserve">Juan Raúl Rojas Vergara    </v>
      </c>
      <c r="L748" s="124" t="str">
        <f>VLOOKUP(A748,BASE.!$A$1:$T$878,12,FALSE)</f>
        <v xml:space="preserve">Carlos Silva Renard Nº46, San Clemente , VII Región.
</v>
      </c>
      <c r="M748" s="124" t="str">
        <f>VLOOKUP(A748,BASE.!$A$1:$T$878,13,FALSE)</f>
        <v>VII</v>
      </c>
      <c r="N748" s="124" t="str">
        <f>VLOOKUP(A748,BASE.!$A$1:$T$878,14,FALSE)</f>
        <v>San Clemente</v>
      </c>
      <c r="O748" s="124" t="str">
        <f>VLOOKUP(A748,BASE.!$A$1:$T$878,15,FALSE)</f>
        <v>Fonos (71) 621570</v>
      </c>
      <c r="P748" s="124">
        <f>VLOOKUP(A748,BASE.!$A$1:$T$878,16,FALSE)</f>
        <v>0</v>
      </c>
      <c r="Q748" s="185">
        <f>VLOOKUP(A748,BASE.!$A$1:$T$878,17,FALSE)</f>
        <v>0</v>
      </c>
      <c r="R748" s="124">
        <f>VLOOKUP(A748,BASE.!$A$1:$T$878,18,FALSE)</f>
        <v>91001</v>
      </c>
      <c r="S748" s="124" t="str">
        <f>VLOOKUP(A748,BASE.!$A$1:$T$878,19,FALSE)</f>
        <v xml:space="preserve">No se acompañan. Aplica Informe Jurídico Nº 09, de  fecha 14 de marzo de 2011 del Departamento Jurídico y Dictamen Nº 070791, de 2009, de la Contraloría General de la República.  
</v>
      </c>
      <c r="T748" s="182">
        <f>VLOOKUP(A748,BASE.!$A$1:$T$878,20,FALSE)</f>
        <v>38736</v>
      </c>
      <c r="U748" s="124">
        <v>7275</v>
      </c>
      <c r="V748" s="181">
        <v>4952487</v>
      </c>
      <c r="W748" s="181">
        <v>5097737</v>
      </c>
      <c r="X748" s="183">
        <v>44255</v>
      </c>
      <c r="Y748" s="166" t="s">
        <v>7879</v>
      </c>
      <c r="Z748" s="166" t="s">
        <v>7880</v>
      </c>
      <c r="AA748" s="124" t="s">
        <v>7998</v>
      </c>
    </row>
    <row r="749" spans="1:27" x14ac:dyDescent="0.2">
      <c r="A749" s="124">
        <v>7276</v>
      </c>
      <c r="B749" s="124" t="s">
        <v>8473</v>
      </c>
      <c r="C749" s="185">
        <v>691101002</v>
      </c>
      <c r="D749" s="124" t="str">
        <f>VLOOKUP(A749,BASE.!$A$1:$T$878,4,FALSE)</f>
        <v>Municipalidad</v>
      </c>
      <c r="E749" s="124" t="str">
        <f>VLOOKUP(A749,BASE.!$A$1:$T$878,5,FALSE)</f>
        <v>Constitución Política de la República, art. 107.</v>
      </c>
      <c r="F749" s="124" t="str">
        <f>VLOOKUP(A749,BASE.!$A$1:$T$878,6,FALSE)</f>
        <v>Indefinida.</v>
      </c>
      <c r="G749" s="124" t="str">
        <f>VLOOKUP(A749,BASE.!$A$1:$T$878,7,FALSE)</f>
        <v>Según Ley Orgánica Nº 18.695, arts. 1º al 4º.</v>
      </c>
      <c r="H749" s="124" t="str">
        <f>VLOOKUP(A749,BASE.!$A$1:$T$878,8,FALSE)</f>
        <v>no tiene</v>
      </c>
      <c r="I749" s="124">
        <f>VLOOKUP(A749,BASE.!$A$1:$T$878,9,FALSE)</f>
        <v>0</v>
      </c>
      <c r="J749" s="124">
        <f>VLOOKUP(A749,BASE.!$A$1:$T$878,10,FALSE)</f>
        <v>0</v>
      </c>
      <c r="K749" s="124" t="str">
        <f>VLOOKUP(A749,BASE.!$A$1:$T$878,11,FALSE)</f>
        <v xml:space="preserve">Priscilla Castillo Gerli, </v>
      </c>
      <c r="L749" s="124" t="str">
        <f>VLOOKUP(A749,BASE.!$A$1:$T$878,12,FALSE)</f>
        <v xml:space="preserve">Yerbas Buenas Nº1389, comuna de Molina, VII Región.
</v>
      </c>
      <c r="M749" s="124" t="str">
        <f>VLOOKUP(A749,BASE.!$A$1:$T$878,13,FALSE)</f>
        <v>VII</v>
      </c>
      <c r="N749" s="124" t="str">
        <f>VLOOKUP(A749,BASE.!$A$1:$T$878,14,FALSE)</f>
        <v>Molina</v>
      </c>
      <c r="O749" s="124" t="str">
        <f>VLOOKUP(A749,BASE.!$A$1:$T$878,15,FALSE)</f>
        <v>Fonos (75) 491994</v>
      </c>
      <c r="P749" s="124">
        <f>VLOOKUP(A749,BASE.!$A$1:$T$878,16,FALSE)</f>
        <v>0</v>
      </c>
      <c r="Q749" s="185">
        <f>VLOOKUP(A749,BASE.!$A$1:$T$878,17,FALSE)</f>
        <v>0</v>
      </c>
      <c r="R749" s="124">
        <f>VLOOKUP(A749,BASE.!$A$1:$T$878,18,FALSE)</f>
        <v>91001</v>
      </c>
      <c r="S749" s="124" t="str">
        <f>VLOOKUP(A749,BASE.!$A$1:$T$878,19,FALSE)</f>
        <v xml:space="preserve">No se acompañan. Aplica Informe Jurídico Nº 09, de  fecha 14 de marzo de 2011 del Departamento Jurídico y Dictamen Nº 070791, de 2009, de la Contraloría General de la República.  
</v>
      </c>
      <c r="T749" s="182">
        <f>VLOOKUP(A749,BASE.!$A$1:$T$878,20,FALSE)</f>
        <v>38736</v>
      </c>
      <c r="U749" s="124">
        <v>7276</v>
      </c>
      <c r="V749" s="181">
        <v>4292760</v>
      </c>
      <c r="W749" s="181">
        <v>4417260</v>
      </c>
      <c r="X749" s="183">
        <v>44255</v>
      </c>
      <c r="Y749" s="166" t="s">
        <v>7879</v>
      </c>
      <c r="Z749" s="166" t="s">
        <v>7880</v>
      </c>
      <c r="AA749" s="124" t="s">
        <v>8023</v>
      </c>
    </row>
    <row r="750" spans="1:27" x14ac:dyDescent="0.2">
      <c r="A750" s="124">
        <v>7279</v>
      </c>
      <c r="B750" s="124" t="s">
        <v>8474</v>
      </c>
      <c r="C750" s="185">
        <v>690730006</v>
      </c>
      <c r="D750" s="124" t="str">
        <f>VLOOKUP(A750,BASE.!$A$1:$T$878,4,FALSE)</f>
        <v>Municipalidad</v>
      </c>
      <c r="E750" s="124" t="str">
        <f>VLOOKUP(A750,BASE.!$A$1:$T$878,5,FALSE)</f>
        <v>Constitución Política de la República, art. 107.</v>
      </c>
      <c r="F750" s="124" t="str">
        <f>VLOOKUP(A750,BASE.!$A$1:$T$878,6,FALSE)</f>
        <v>Indefinida.</v>
      </c>
      <c r="G750" s="124" t="str">
        <f>VLOOKUP(A750,BASE.!$A$1:$T$878,7,FALSE)</f>
        <v>Según Ley Orgánica Nº 18.695, arts. 1º al 4º.</v>
      </c>
      <c r="H750" s="124" t="str">
        <f>VLOOKUP(A750,BASE.!$A$1:$T$878,8,FALSE)</f>
        <v>no tiene</v>
      </c>
      <c r="I750" s="124">
        <f>VLOOKUP(A750,BASE.!$A$1:$T$878,9,FALSE)</f>
        <v>0</v>
      </c>
      <c r="J750" s="124">
        <f>VLOOKUP(A750,BASE.!$A$1:$T$878,10,FALSE)</f>
        <v>0</v>
      </c>
      <c r="K750" s="124" t="str">
        <f>VLOOKUP(A750,BASE.!$A$1:$T$878,11,FALSE)</f>
        <v xml:space="preserve">Francisco Javier Gómez Ramirez 
Alcalde 
</v>
      </c>
      <c r="L750" s="124" t="str">
        <f>VLOOKUP(A750,BASE.!$A$1:$T$878,12,FALSE)</f>
        <v xml:space="preserve">Avenida Los Libertadores Nº 277, comuna de El Monte,   Región Metropolitana.
</v>
      </c>
      <c r="M750" s="124" t="str">
        <f>VLOOKUP(A750,BASE.!$A$1:$T$878,13,FALSE)</f>
        <v>XIII</v>
      </c>
      <c r="N750" s="124" t="str">
        <f>VLOOKUP(A750,BASE.!$A$1:$T$878,14,FALSE)</f>
        <v>El Monte</v>
      </c>
      <c r="O750" s="124" t="str">
        <f>VLOOKUP(A750,BASE.!$A$1:$T$878,15,FALSE)</f>
        <v>Fonos 8182503- 8182531</v>
      </c>
      <c r="P750" s="124">
        <f>VLOOKUP(A750,BASE.!$A$1:$T$878,16,FALSE)</f>
        <v>0</v>
      </c>
      <c r="Q750" s="185">
        <f>VLOOKUP(A750,BASE.!$A$1:$T$878,17,FALSE)</f>
        <v>0</v>
      </c>
      <c r="R750" s="124">
        <f>VLOOKUP(A750,BASE.!$A$1:$T$878,18,FALSE)</f>
        <v>91001</v>
      </c>
      <c r="S750" s="124" t="str">
        <f>VLOOKUP(A750,BASE.!$A$1:$T$878,19,FALSE)</f>
        <v xml:space="preserve">No se acompañan. Aplica Informe Jurídico Nº 09, de fecha 14 de marzo de 2011 del Departamento Jurídico y Dictamen Nº 070791, de 2009, de la Contraloría General de la República.  
</v>
      </c>
      <c r="T750" s="182">
        <f>VLOOKUP(A750,BASE.!$A$1:$T$878,20,FALSE)</f>
        <v>38737</v>
      </c>
      <c r="U750" s="124">
        <v>7279</v>
      </c>
      <c r="V750" s="181">
        <v>4292760</v>
      </c>
      <c r="W750" s="181">
        <v>4417260</v>
      </c>
      <c r="X750" s="183">
        <v>44255</v>
      </c>
      <c r="Y750" s="166" t="s">
        <v>7879</v>
      </c>
      <c r="Z750" s="166" t="s">
        <v>7880</v>
      </c>
      <c r="AA750" s="124" t="s">
        <v>8080</v>
      </c>
    </row>
    <row r="751" spans="1:27" x14ac:dyDescent="0.2">
      <c r="A751" s="124">
        <v>7280</v>
      </c>
      <c r="B751" s="124" t="s">
        <v>8475</v>
      </c>
      <c r="C751" s="185">
        <v>690205009</v>
      </c>
      <c r="D751" s="124" t="str">
        <f>VLOOKUP(A751,BASE.!$A$1:$T$878,4,FALSE)</f>
        <v>Municipalidad</v>
      </c>
      <c r="E751" s="124" t="str">
        <f>VLOOKUP(A751,BASE.!$A$1:$T$878,5,FALSE)</f>
        <v>Constitución Política de la República, art. 107.</v>
      </c>
      <c r="F751" s="124" t="str">
        <f>VLOOKUP(A751,BASE.!$A$1:$T$878,6,FALSE)</f>
        <v>Indefinida.</v>
      </c>
      <c r="G751" s="124" t="str">
        <f>VLOOKUP(A751,BASE.!$A$1:$T$878,7,FALSE)</f>
        <v>Según Ley Orgánica Nº 18.695, arts. 1º al 4º.</v>
      </c>
      <c r="H751" s="124" t="str">
        <f>VLOOKUP(A751,BASE.!$A$1:$T$878,8,FALSE)</f>
        <v>no tiene</v>
      </c>
      <c r="I751" s="124">
        <f>VLOOKUP(A751,BASE.!$A$1:$T$878,9,FALSE)</f>
        <v>0</v>
      </c>
      <c r="J751" s="124">
        <f>VLOOKUP(A751,BASE.!$A$1:$T$878,10,FALSE)</f>
        <v>0</v>
      </c>
      <c r="K751" s="124" t="str">
        <f>VLOOKUP(A751,BASE.!$A$1:$T$878,11,FALSE)</f>
        <v xml:space="preserve">Sergio Belmor Orellana Montejo. </v>
      </c>
      <c r="L751" s="124" t="str">
        <f>VLOOKUP(A751,BASE.!$A$1:$T$878,12,FALSE)</f>
        <v xml:space="preserve">Arturo Prat 515, comuna de Tal Tal, Segunda Región
</v>
      </c>
      <c r="M751" s="124" t="str">
        <f>VLOOKUP(A751,BASE.!$A$1:$T$878,13,FALSE)</f>
        <v>II</v>
      </c>
      <c r="N751" s="124" t="str">
        <f>VLOOKUP(A751,BASE.!$A$1:$T$878,14,FALSE)</f>
        <v>Tal Tal</v>
      </c>
      <c r="O751" s="124" t="str">
        <f>VLOOKUP(A751,BASE.!$A$1:$T$878,15,FALSE)</f>
        <v xml:space="preserve">Mesa Central: (55) 2683000
DIDECO: (55) 2683010 (55) 2683057
</v>
      </c>
      <c r="P751" s="124" t="str">
        <f>VLOOKUP(A751,BASE.!$A$1:$T$878,16,FALSE)</f>
        <v xml:space="preserve">Municipalidad: alcaldia@taltal.cl
Directora de DIDECO: ingrid.penaloza@gmail.com
</v>
      </c>
      <c r="Q751" s="185">
        <f>VLOOKUP(A751,BASE.!$A$1:$T$878,17,FALSE)</f>
        <v>0</v>
      </c>
      <c r="R751" s="124">
        <f>VLOOKUP(A751,BASE.!$A$1:$T$878,18,FALSE)</f>
        <v>91001</v>
      </c>
      <c r="S751" s="124" t="str">
        <f>VLOOKUP(A751,BASE.!$A$1:$T$878,19,FALSE)</f>
        <v xml:space="preserve">No se acompañan. Aplica Informe Jurídico Nº 09, de  fecha 14 de marzo de 2011 del Departamento Jurídico y Dictamen Nº 070791, de 2009, de la Contraloría General de la República.  
</v>
      </c>
      <c r="T751" s="182">
        <f>VLOOKUP(A751,BASE.!$A$1:$T$878,20,FALSE)</f>
        <v>38737</v>
      </c>
      <c r="U751" s="124">
        <v>7280</v>
      </c>
      <c r="V751" s="181">
        <v>5580588</v>
      </c>
      <c r="W751" s="181">
        <v>5742438</v>
      </c>
      <c r="X751" s="183">
        <v>44255</v>
      </c>
      <c r="Y751" s="166" t="s">
        <v>7879</v>
      </c>
      <c r="Z751" s="166" t="s">
        <v>7880</v>
      </c>
      <c r="AA751" s="124" t="s">
        <v>7983</v>
      </c>
    </row>
    <row r="752" spans="1:27" x14ac:dyDescent="0.2">
      <c r="A752" s="124">
        <v>7282</v>
      </c>
      <c r="B752" s="124" t="s">
        <v>8476</v>
      </c>
      <c r="C752" s="185">
        <v>691603008</v>
      </c>
      <c r="D752" s="124" t="str">
        <f>VLOOKUP(A752,BASE.!$A$1:$T$878,4,FALSE)</f>
        <v>Municipalidad</v>
      </c>
      <c r="E752" s="124" t="str">
        <f>VLOOKUP(A752,BASE.!$A$1:$T$878,5,FALSE)</f>
        <v>Constitución Política de la República, art. 107.</v>
      </c>
      <c r="F752" s="124" t="str">
        <f>VLOOKUP(A752,BASE.!$A$1:$T$878,6,FALSE)</f>
        <v>Indefinida.</v>
      </c>
      <c r="G752" s="124" t="str">
        <f>VLOOKUP(A752,BASE.!$A$1:$T$878,7,FALSE)</f>
        <v>Según Ley Orgánica Nº 18.695, arts. 1º al 4º.</v>
      </c>
      <c r="H752" s="124" t="str">
        <f>VLOOKUP(A752,BASE.!$A$1:$T$878,8,FALSE)</f>
        <v>no tiene</v>
      </c>
      <c r="I752" s="124">
        <f>VLOOKUP(A752,BASE.!$A$1:$T$878,9,FALSE)</f>
        <v>0</v>
      </c>
      <c r="J752" s="124">
        <f>VLOOKUP(A752,BASE.!$A$1:$T$878,10,FALSE)</f>
        <v>0</v>
      </c>
      <c r="K752" s="124" t="str">
        <f>VLOOKUP(A752,BASE.!$A$1:$T$878,11,FALSE)</f>
        <v xml:space="preserve">Cristian Peña Morales   </v>
      </c>
      <c r="L752" s="124" t="str">
        <f>VLOOKUP(A752,BASE.!$A$1:$T$878,12,FALSE)</f>
        <v xml:space="preserve">Andres Bello Nº 233, comuna de Lebu, Octava Región
</v>
      </c>
      <c r="M752" s="124" t="str">
        <f>VLOOKUP(A752,BASE.!$A$1:$T$878,13,FALSE)</f>
        <v>VIII</v>
      </c>
      <c r="N752" s="124" t="str">
        <f>VLOOKUP(A752,BASE.!$A$1:$T$878,14,FALSE)</f>
        <v xml:space="preserve"> Lebu</v>
      </c>
      <c r="O752" s="124" t="str">
        <f>VLOOKUP(A752,BASE.!$A$1:$T$878,15,FALSE)</f>
        <v>Fonos (41)551221 / (41) 2866704/ (41) 2866705</v>
      </c>
      <c r="P752" s="124" t="str">
        <f>VLOOKUP(A752,BASE.!$A$1:$T$878,16,FALSE)</f>
        <v>alcalde@lebu.cl</v>
      </c>
      <c r="Q752" s="185">
        <f>VLOOKUP(A752,BASE.!$A$1:$T$878,17,FALSE)</f>
        <v>0</v>
      </c>
      <c r="R752" s="124">
        <f>VLOOKUP(A752,BASE.!$A$1:$T$878,18,FALSE)</f>
        <v>91001</v>
      </c>
      <c r="S752" s="124" t="str">
        <f>VLOOKUP(A752,BASE.!$A$1:$T$878,19,FALSE)</f>
        <v xml:space="preserve">No se acompañan. Aplica Informe Jurídico Nº 09, de  fecha 14 de marzo de 2011 del Departamento Jurídico y Dictamen Nº 070791, de 2009, de la Contraloría General de la República.  
</v>
      </c>
      <c r="T752" s="182">
        <f>VLOOKUP(A752,BASE.!$A$1:$T$878,20,FALSE)</f>
        <v>38737</v>
      </c>
      <c r="U752" s="124">
        <v>7282</v>
      </c>
      <c r="V752" s="181">
        <v>5677891</v>
      </c>
      <c r="W752" s="181">
        <v>5842563</v>
      </c>
      <c r="X752" s="183">
        <v>44255</v>
      </c>
      <c r="Y752" s="166" t="s">
        <v>7879</v>
      </c>
      <c r="Z752" s="166" t="s">
        <v>7880</v>
      </c>
      <c r="AA752" s="124" t="s">
        <v>7991</v>
      </c>
    </row>
    <row r="753" spans="1:27" x14ac:dyDescent="0.2">
      <c r="A753" s="124">
        <v>7283</v>
      </c>
      <c r="B753" s="124" t="s">
        <v>8477</v>
      </c>
      <c r="C753" s="185" t="s">
        <v>7840</v>
      </c>
      <c r="D753" s="124" t="str">
        <f>VLOOKUP(A753,BASE.!$A$1:$T$878,4,FALSE)</f>
        <v>Municipalidad</v>
      </c>
      <c r="E753" s="124" t="str">
        <f>VLOOKUP(A753,BASE.!$A$1:$T$878,5,FALSE)</f>
        <v>Constitución Política de la República, artículo 107.</v>
      </c>
      <c r="F753" s="124" t="str">
        <f>VLOOKUP(A753,BASE.!$A$1:$T$878,6,FALSE)</f>
        <v>Indefinida.</v>
      </c>
      <c r="G753" s="124" t="str">
        <f>VLOOKUP(A753,BASE.!$A$1:$T$878,7,FALSE)</f>
        <v>Según Ley Orgánica Nº 18.695, artículos 1º al 4º.</v>
      </c>
      <c r="H753" s="124" t="str">
        <f>VLOOKUP(A753,BASE.!$A$1:$T$878,8,FALSE)</f>
        <v>no tiene</v>
      </c>
      <c r="I753" s="124">
        <f>VLOOKUP(A753,BASE.!$A$1:$T$878,9,FALSE)</f>
        <v>0</v>
      </c>
      <c r="J753" s="124">
        <f>VLOOKUP(A753,BASE.!$A$1:$T$878,10,FALSE)</f>
        <v>0</v>
      </c>
      <c r="K753" s="124" t="str">
        <f>VLOOKUP(A753,BASE.!$A$1:$T$878,11,FALSE)</f>
        <v>Marcelo Enrique Rivera Arancibia,</v>
      </c>
      <c r="L753" s="124" t="str">
        <f>VLOOKUP(A753,BASE.!$A$1:$T$878,12,FALSE)</f>
        <v xml:space="preserve">Chaiten Nº 8070, comuna de Hualpén, Octava Región. 
</v>
      </c>
      <c r="M753" s="124" t="str">
        <f>VLOOKUP(A753,BASE.!$A$1:$T$878,13,FALSE)</f>
        <v>VIII</v>
      </c>
      <c r="N753" s="124" t="str">
        <f>VLOOKUP(A753,BASE.!$A$1:$T$878,14,FALSE)</f>
        <v>Hualpén</v>
      </c>
      <c r="O753" s="124" t="str">
        <f>VLOOKUP(A753,BASE.!$A$1:$T$878,15,FALSE)</f>
        <v xml:space="preserve">Fonos (41) 425501
</v>
      </c>
      <c r="P753" s="124">
        <f>VLOOKUP(A753,BASE.!$A$1:$T$878,16,FALSE)</f>
        <v>0</v>
      </c>
      <c r="Q753" s="185">
        <f>VLOOKUP(A753,BASE.!$A$1:$T$878,17,FALSE)</f>
        <v>0</v>
      </c>
      <c r="R753" s="124">
        <f>VLOOKUP(A753,BASE.!$A$1:$T$878,18,FALSE)</f>
        <v>91001</v>
      </c>
      <c r="S753" s="124" t="str">
        <f>VLOOKUP(A753,BASE.!$A$1:$T$878,19,FALSE)</f>
        <v xml:space="preserve">Se acompaña Certificado Financiero de fecha 29 de agosto del 2008, correspondiente al año 2007, aprobado por la Unidad de Supervisión Financiera Nacional. 
Patrimonio $4.363.178.059.-
</v>
      </c>
      <c r="T753" s="182">
        <f>VLOOKUP(A753,BASE.!$A$1:$T$878,20,FALSE)</f>
        <v>38737</v>
      </c>
      <c r="U753" s="124">
        <v>7283</v>
      </c>
      <c r="V753" s="181">
        <v>5709371</v>
      </c>
      <c r="W753" s="181">
        <v>5874956</v>
      </c>
      <c r="X753" s="183">
        <v>44255</v>
      </c>
      <c r="Y753" s="166" t="s">
        <v>7879</v>
      </c>
      <c r="Z753" s="166" t="s">
        <v>7880</v>
      </c>
      <c r="AA753" s="124" t="s">
        <v>7943</v>
      </c>
    </row>
    <row r="754" spans="1:27" x14ac:dyDescent="0.2">
      <c r="A754" s="124">
        <v>7284</v>
      </c>
      <c r="B754" s="124" t="s">
        <v>8478</v>
      </c>
      <c r="C754" s="185">
        <v>691505006</v>
      </c>
      <c r="D754" s="124" t="str">
        <f>VLOOKUP(A754,BASE.!$A$1:$T$878,4,FALSE)</f>
        <v>Municipalidad</v>
      </c>
      <c r="E754" s="124" t="str">
        <f>VLOOKUP(A754,BASE.!$A$1:$T$878,5,FALSE)</f>
        <v>Constitución Política de la República, artículo 107</v>
      </c>
      <c r="F754" s="124" t="str">
        <f>VLOOKUP(A754,BASE.!$A$1:$T$878,6,FALSE)</f>
        <v>Indefinida</v>
      </c>
      <c r="G754" s="124" t="str">
        <f>VLOOKUP(A754,BASE.!$A$1:$T$878,7,FALSE)</f>
        <v>Según Ley Orgánica N° 18.695, artículos 1° al 4°</v>
      </c>
      <c r="H754" s="124" t="str">
        <f>VLOOKUP(A754,BASE.!$A$1:$T$878,8,FALSE)</f>
        <v>no tiene</v>
      </c>
      <c r="I754" s="124">
        <f>VLOOKUP(A754,BASE.!$A$1:$T$878,9,FALSE)</f>
        <v>0</v>
      </c>
      <c r="J754" s="124">
        <f>VLOOKUP(A754,BASE.!$A$1:$T$878,10,FALSE)</f>
        <v>0</v>
      </c>
      <c r="K754" s="124" t="str">
        <f>VLOOKUP(A754,BASE.!$A$1:$T$878,11,FALSE)</f>
        <v xml:space="preserve">Víctor Hugo Figueroa Rebolledo,
</v>
      </c>
      <c r="L754" s="124" t="str">
        <f>VLOOKUP(A754,BASE.!$A$1:$T$878,12,FALSE)</f>
        <v xml:space="preserve">Bernardo O’Higgins N° 500, comuna de Penco, Octava Región
Casilla 2
</v>
      </c>
      <c r="M754" s="124" t="str">
        <f>VLOOKUP(A754,BASE.!$A$1:$T$878,13,FALSE)</f>
        <v>VIII</v>
      </c>
      <c r="N754" s="124" t="str">
        <f>VLOOKUP(A754,BASE.!$A$1:$T$878,14,FALSE)</f>
        <v xml:space="preserve"> Penco</v>
      </c>
      <c r="O754" s="124" t="str">
        <f>VLOOKUP(A754,BASE.!$A$1:$T$878,15,FALSE)</f>
        <v>Teléfono: (41) 2261453</v>
      </c>
      <c r="P754" s="124" t="str">
        <f>VLOOKUP(A754,BASE.!$A$1:$T$878,16,FALSE)</f>
        <v>Correo electrónico: vh.figueroa@penco.cl</v>
      </c>
      <c r="Q754" s="185">
        <f>VLOOKUP(A754,BASE.!$A$1:$T$878,17,FALSE)</f>
        <v>0</v>
      </c>
      <c r="R754" s="124">
        <f>VLOOKUP(A754,BASE.!$A$1:$T$878,18,FALSE)</f>
        <v>91001</v>
      </c>
      <c r="S754" s="124" t="str">
        <f>VLOOKUP(A754,BASE.!$A$1:$T$878,19,FALSE)</f>
        <v xml:space="preserve">No se acompañan. Aplica Informe Jurídico Nº 09, de  fecha 14 de marzo de 2011 del Departamento Jurídico y Dictamen Nº 070791, de 2009, de la Contraloría General de la República.  
</v>
      </c>
      <c r="T754" s="182">
        <f>VLOOKUP(A754,BASE.!$A$1:$T$878,20,FALSE)</f>
        <v>38737</v>
      </c>
      <c r="U754" s="124">
        <v>7284</v>
      </c>
      <c r="V754" s="181">
        <v>4730622</v>
      </c>
      <c r="W754" s="181">
        <v>4867821</v>
      </c>
      <c r="X754" s="183">
        <v>44255</v>
      </c>
      <c r="Y754" s="166" t="s">
        <v>7879</v>
      </c>
      <c r="Z754" s="166" t="s">
        <v>7880</v>
      </c>
      <c r="AA754" s="124" t="s">
        <v>8022</v>
      </c>
    </row>
    <row r="755" spans="1:27" x14ac:dyDescent="0.2">
      <c r="A755" s="124">
        <v>7285</v>
      </c>
      <c r="B755" s="124" t="s">
        <v>8479</v>
      </c>
      <c r="C755" s="185" t="s">
        <v>7832</v>
      </c>
      <c r="D755" s="124" t="str">
        <f>VLOOKUP(A755,BASE.!$A$1:$T$878,4,FALSE)</f>
        <v>Municipalidad</v>
      </c>
      <c r="E755" s="124" t="str">
        <f>VLOOKUP(A755,BASE.!$A$1:$T$878,5,FALSE)</f>
        <v>Constitución Política de la República, art. 107.</v>
      </c>
      <c r="F755" s="124" t="str">
        <f>VLOOKUP(A755,BASE.!$A$1:$T$878,6,FALSE)</f>
        <v>Indefinida.</v>
      </c>
      <c r="G755" s="124" t="str">
        <f>VLOOKUP(A755,BASE.!$A$1:$T$878,7,FALSE)</f>
        <v>Según Ley Orgánica Nº 18.695, arts. 1º al 4º.</v>
      </c>
      <c r="H755" s="124" t="str">
        <f>VLOOKUP(A755,BASE.!$A$1:$T$878,8,FALSE)</f>
        <v>no tiene</v>
      </c>
      <c r="I755" s="124">
        <f>VLOOKUP(A755,BASE.!$A$1:$T$878,9,FALSE)</f>
        <v>0</v>
      </c>
      <c r="J755" s="124">
        <f>VLOOKUP(A755,BASE.!$A$1:$T$878,10,FALSE)</f>
        <v>0</v>
      </c>
      <c r="K755" s="124" t="str">
        <f>VLOOKUP(A755,BASE.!$A$1:$T$878,11,FALSE)</f>
        <v xml:space="preserve">Álvaro Andrés Ortiz Vera. </v>
      </c>
      <c r="L755" s="124" t="str">
        <f>VLOOKUP(A755,BASE.!$A$1:$T$878,12,FALSE)</f>
        <v xml:space="preserve">O’ Higgins Nº 525, comuna de Concepción, Octava Región.
Casilla 107- C
</v>
      </c>
      <c r="M755" s="124" t="str">
        <f>VLOOKUP(A755,BASE.!$A$1:$T$878,13,FALSE)</f>
        <v>VIII</v>
      </c>
      <c r="N755" s="124" t="str">
        <f>VLOOKUP(A755,BASE.!$A$1:$T$878,14,FALSE)</f>
        <v>Concepción</v>
      </c>
      <c r="O755" s="124" t="str">
        <f>VLOOKUP(A755,BASE.!$A$1:$T$878,15,FALSE)</f>
        <v>Fonos (41) 266500</v>
      </c>
      <c r="P755" s="124">
        <f>VLOOKUP(A755,BASE.!$A$1:$T$878,16,FALSE)</f>
        <v>0</v>
      </c>
      <c r="Q755" s="185">
        <f>VLOOKUP(A755,BASE.!$A$1:$T$878,17,FALSE)</f>
        <v>0</v>
      </c>
      <c r="R755" s="124">
        <f>VLOOKUP(A755,BASE.!$A$1:$T$878,18,FALSE)</f>
        <v>91001</v>
      </c>
      <c r="S755" s="124" t="str">
        <f>VLOOKUP(A755,BASE.!$A$1:$T$878,19,FALSE)</f>
        <v xml:space="preserve">No se acompañan. Aplica Informe Jurídico Nº 09, de  fecha 14 de marzo de 2011 del Departamento Jurídico y Dictamen Nº 070791, de 2009, de la Contraloría General de la República.  
</v>
      </c>
      <c r="T755" s="182">
        <f>VLOOKUP(A755,BASE.!$A$1:$T$878,20,FALSE)</f>
        <v>38737</v>
      </c>
      <c r="U755" s="124">
        <v>7285</v>
      </c>
      <c r="V755" s="181">
        <v>7177495</v>
      </c>
      <c r="W755" s="181">
        <v>7385659</v>
      </c>
      <c r="X755" s="183">
        <v>44255</v>
      </c>
      <c r="Y755" s="166" t="s">
        <v>7879</v>
      </c>
      <c r="Z755" s="166" t="s">
        <v>7880</v>
      </c>
      <c r="AA755" s="124" t="s">
        <v>162</v>
      </c>
    </row>
    <row r="756" spans="1:27" x14ac:dyDescent="0.2">
      <c r="A756" s="124">
        <v>7286</v>
      </c>
      <c r="B756" s="124" t="s">
        <v>8480</v>
      </c>
      <c r="C756" s="185">
        <v>692301005</v>
      </c>
      <c r="D756" s="124" t="str">
        <f>VLOOKUP(A756,BASE.!$A$1:$T$878,4,FALSE)</f>
        <v>Municipalidad</v>
      </c>
      <c r="E756" s="124" t="str">
        <f>VLOOKUP(A756,BASE.!$A$1:$T$878,5,FALSE)</f>
        <v>Constitución Política de la República, art. 107.</v>
      </c>
      <c r="F756" s="124" t="str">
        <f>VLOOKUP(A756,BASE.!$A$1:$T$878,6,FALSE)</f>
        <v>Indefinida.</v>
      </c>
      <c r="G756" s="124" t="str">
        <f>VLOOKUP(A756,BASE.!$A$1:$T$878,7,FALSE)</f>
        <v>Según Ley Orgánica Nº 18.695, arts. 1º al 4º.</v>
      </c>
      <c r="H756" s="124" t="str">
        <f>VLOOKUP(A756,BASE.!$A$1:$T$878,8,FALSE)</f>
        <v>no tiene</v>
      </c>
      <c r="I756" s="124">
        <f>VLOOKUP(A756,BASE.!$A$1:$T$878,9,FALSE)</f>
        <v>0</v>
      </c>
      <c r="J756" s="124">
        <f>VLOOKUP(A756,BASE.!$A$1:$T$878,10,FALSE)</f>
        <v>0</v>
      </c>
      <c r="K756" s="124" t="str">
        <f>VLOOKUP(A756,BASE.!$A$1:$T$878,11,FALSE)</f>
        <v xml:space="preserve">Soledad  Del Carmen Moreno Muñoz, </v>
      </c>
      <c r="L756" s="124" t="str">
        <f>VLOOKUP(A756,BASE.!$A$1:$T$878,12,FALSE)</f>
        <v xml:space="preserve">Blanco Encalada Nº 660, comuna de Ancud, comuna de Chiloé, Décima Región
</v>
      </c>
      <c r="M756" s="124" t="str">
        <f>VLOOKUP(A756,BASE.!$A$1:$T$878,13,FALSE)</f>
        <v>X</v>
      </c>
      <c r="N756" s="124" t="str">
        <f>VLOOKUP(A756,BASE.!$A$1:$T$878,14,FALSE)</f>
        <v>Ancud</v>
      </c>
      <c r="O756" s="124" t="str">
        <f>VLOOKUP(A756,BASE.!$A$1:$T$878,15,FALSE)</f>
        <v>Fonos  (65) 622335- 628141</v>
      </c>
      <c r="P756" s="124">
        <f>VLOOKUP(A756,BASE.!$A$1:$T$878,16,FALSE)</f>
        <v>0</v>
      </c>
      <c r="Q756" s="185">
        <f>VLOOKUP(A756,BASE.!$A$1:$T$878,17,FALSE)</f>
        <v>0</v>
      </c>
      <c r="R756" s="124">
        <f>VLOOKUP(A756,BASE.!$A$1:$T$878,18,FALSE)</f>
        <v>91001</v>
      </c>
      <c r="S756" s="124" t="str">
        <f>VLOOKUP(A756,BASE.!$A$1:$T$878,19,FALSE)</f>
        <v xml:space="preserve">Acompaña certificado de antecedentes financieros correspondientes al año 2013, enviados para ser aprobados por el departamento de Administración y finanzas.
</v>
      </c>
      <c r="T756" s="182">
        <f>VLOOKUP(A756,BASE.!$A$1:$T$878,20,FALSE)</f>
        <v>38737</v>
      </c>
      <c r="U756" s="124">
        <v>7286</v>
      </c>
      <c r="V756" s="181">
        <v>6410522</v>
      </c>
      <c r="W756" s="181">
        <v>6596442</v>
      </c>
      <c r="X756" s="183">
        <v>44255</v>
      </c>
      <c r="Y756" s="166" t="s">
        <v>7879</v>
      </c>
      <c r="Z756" s="166" t="s">
        <v>7880</v>
      </c>
      <c r="AA756" s="124" t="s">
        <v>7907</v>
      </c>
    </row>
    <row r="757" spans="1:27" x14ac:dyDescent="0.2">
      <c r="A757" s="124">
        <v>7288</v>
      </c>
      <c r="B757" s="124" t="s">
        <v>8481</v>
      </c>
      <c r="C757" s="185" t="s">
        <v>7842</v>
      </c>
      <c r="D757" s="124" t="str">
        <f>VLOOKUP(A757,BASE.!$A$1:$T$878,4,FALSE)</f>
        <v>Municipalidad</v>
      </c>
      <c r="E757" s="124" t="str">
        <f>VLOOKUP(A757,BASE.!$A$1:$T$878,5,FALSE)</f>
        <v>Constitución Política de la República, artículo 107</v>
      </c>
      <c r="F757" s="124" t="str">
        <f>VLOOKUP(A757,BASE.!$A$1:$T$878,6,FALSE)</f>
        <v>Indefinida</v>
      </c>
      <c r="G757" s="124" t="str">
        <f>VLOOKUP(A757,BASE.!$A$1:$T$878,7,FALSE)</f>
        <v>Según Ley Orgánica Nº 18.695, artículos 1º al  4º</v>
      </c>
      <c r="H757" s="124" t="str">
        <f>VLOOKUP(A757,BASE.!$A$1:$T$878,8,FALSE)</f>
        <v>no tiene</v>
      </c>
      <c r="I757" s="124">
        <f>VLOOKUP(A757,BASE.!$A$1:$T$878,9,FALSE)</f>
        <v>0</v>
      </c>
      <c r="J757" s="124">
        <f>VLOOKUP(A757,BASE.!$A$1:$T$878,10,FALSE)</f>
        <v>0</v>
      </c>
      <c r="K757" s="124" t="str">
        <f>VLOOKUP(A757,BASE.!$A$1:$T$878,11,FALSE)</f>
        <v xml:space="preserve">Paula del Carmen Retamal Urrutia, </v>
      </c>
      <c r="L757" s="124" t="str">
        <f>VLOOKUP(A757,BASE.!$A$1:$T$878,12,FALSE)</f>
        <v xml:space="preserve">Dieciocho N°720, comuna de Parral, provincia de Linares, Séptima Región.
</v>
      </c>
      <c r="M757" s="124" t="str">
        <f>VLOOKUP(A757,BASE.!$A$1:$T$878,13,FALSE)</f>
        <v>VII</v>
      </c>
      <c r="N757" s="124" t="str">
        <f>VLOOKUP(A757,BASE.!$A$1:$T$878,14,FALSE)</f>
        <v>Parral</v>
      </c>
      <c r="O757" s="124" t="str">
        <f>VLOOKUP(A757,BASE.!$A$1:$T$878,15,FALSE)</f>
        <v>Fono  (73) 637700</v>
      </c>
      <c r="P757" s="124">
        <f>VLOOKUP(A757,BASE.!$A$1:$T$878,16,FALSE)</f>
        <v>0</v>
      </c>
      <c r="Q757" s="185">
        <f>VLOOKUP(A757,BASE.!$A$1:$T$878,17,FALSE)</f>
        <v>0</v>
      </c>
      <c r="R757" s="124">
        <f>VLOOKUP(A757,BASE.!$A$1:$T$878,18,FALSE)</f>
        <v>91001</v>
      </c>
      <c r="S757" s="124" t="str">
        <f>VLOOKUP(A757,BASE.!$A$1:$T$878,19,FALSE)</f>
        <v xml:space="preserve">No se acompañan. Aplica Informe Jurídico Nº 09, de  fecha 14 de marzo de 2011 del Departamento Jurídico y Dictamen Nº 070791, de 2009, de la Contraloría General de la República.  
</v>
      </c>
      <c r="T757" s="182">
        <f>VLOOKUP(A757,BASE.!$A$1:$T$878,20,FALSE)</f>
        <v>38743</v>
      </c>
      <c r="U757" s="124">
        <v>7288</v>
      </c>
      <c r="V757" s="181">
        <v>6439140</v>
      </c>
      <c r="W757" s="181">
        <v>6625890</v>
      </c>
      <c r="X757" s="183">
        <v>44255</v>
      </c>
      <c r="Y757" s="166" t="s">
        <v>7879</v>
      </c>
      <c r="Z757" s="166" t="s">
        <v>7880</v>
      </c>
      <c r="AA757" s="124" t="s">
        <v>7997</v>
      </c>
    </row>
    <row r="758" spans="1:27" x14ac:dyDescent="0.2">
      <c r="A758" s="124">
        <v>7290</v>
      </c>
      <c r="B758" s="124" t="s">
        <v>8482</v>
      </c>
      <c r="C758" s="185">
        <v>691507009</v>
      </c>
      <c r="D758" s="124" t="str">
        <f>VLOOKUP(A758,BASE.!$A$1:$T$878,4,FALSE)</f>
        <v>Municipalidad</v>
      </c>
      <c r="E758" s="124" t="str">
        <f>VLOOKUP(A758,BASE.!$A$1:$T$878,5,FALSE)</f>
        <v>Constitución Política de la República, art. 107.</v>
      </c>
      <c r="F758" s="124" t="str">
        <f>VLOOKUP(A758,BASE.!$A$1:$T$878,6,FALSE)</f>
        <v>Indefinida.</v>
      </c>
      <c r="G758" s="124" t="str">
        <f>VLOOKUP(A758,BASE.!$A$1:$T$878,7,FALSE)</f>
        <v>Según Ley Orgánica Nº 18.695, arts. 1º al 4º.</v>
      </c>
      <c r="H758" s="124" t="str">
        <f>VLOOKUP(A758,BASE.!$A$1:$T$878,8,FALSE)</f>
        <v>no tiene</v>
      </c>
      <c r="I758" s="124">
        <f>VLOOKUP(A758,BASE.!$A$1:$T$878,9,FALSE)</f>
        <v>0</v>
      </c>
      <c r="J758" s="124">
        <f>VLOOKUP(A758,BASE.!$A$1:$T$878,10,FALSE)</f>
        <v>0</v>
      </c>
      <c r="K758" s="124" t="str">
        <f>VLOOKUP(A758,BASE.!$A$1:$T$878,11,FALSE)</f>
        <v xml:space="preserve">Jorge Eliecer Roa Villegas  </v>
      </c>
      <c r="L758" s="124" t="str">
        <f>VLOOKUP(A758,BASE.!$A$1:$T$878,12,FALSE)</f>
        <v xml:space="preserve">Arturo Prat N º 675 Comuna de Florida, Región del Bío Bío.
</v>
      </c>
      <c r="M758" s="124" t="str">
        <f>VLOOKUP(A758,BASE.!$A$1:$T$878,13,FALSE)</f>
        <v>VIII</v>
      </c>
      <c r="N758" s="124" t="str">
        <f>VLOOKUP(A758,BASE.!$A$1:$T$878,14,FALSE)</f>
        <v>Florida</v>
      </c>
      <c r="O758" s="124" t="str">
        <f>VLOOKUP(A758,BASE.!$A$1:$T$878,15,FALSE)</f>
        <v>Teléfono: 2668900</v>
      </c>
      <c r="P758" s="124" t="str">
        <f>VLOOKUP(A758,BASE.!$A$1:$T$878,16,FALSE)</f>
        <v xml:space="preserve"> info@muniflorida.cl – jroa@muniflorida.cl</v>
      </c>
      <c r="Q758" s="185">
        <f>VLOOKUP(A758,BASE.!$A$1:$T$878,17,FALSE)</f>
        <v>0</v>
      </c>
      <c r="R758" s="124">
        <f>VLOOKUP(A758,BASE.!$A$1:$T$878,18,FALSE)</f>
        <v>91001</v>
      </c>
      <c r="S758" s="124" t="str">
        <f>VLOOKUP(A758,BASE.!$A$1:$T$878,19,FALSE)</f>
        <v xml:space="preserve">No se acompañan. Aplica Informe Jurídico Nº 09, de fecha 14 de marzo de 2011 del Departamento Jurídico y Dictamen Nº 070791, de 2009, de la Contraloría General de la República.  
</v>
      </c>
      <c r="T758" s="182">
        <f>VLOOKUP(A758,BASE.!$A$1:$T$878,20,FALSE)</f>
        <v>38744</v>
      </c>
      <c r="U758" s="124">
        <v>7290</v>
      </c>
      <c r="V758" s="181">
        <v>4078122</v>
      </c>
      <c r="W758" s="181">
        <v>4196397</v>
      </c>
      <c r="X758" s="183">
        <v>44255</v>
      </c>
      <c r="Y758" s="166" t="s">
        <v>7879</v>
      </c>
      <c r="Z758" s="166" t="s">
        <v>7880</v>
      </c>
      <c r="AA758" s="124" t="s">
        <v>8081</v>
      </c>
    </row>
    <row r="759" spans="1:27" x14ac:dyDescent="0.2">
      <c r="A759" s="124">
        <v>7291</v>
      </c>
      <c r="B759" s="124" t="s">
        <v>8644</v>
      </c>
      <c r="C759" s="185" t="s">
        <v>7849</v>
      </c>
      <c r="D759" s="124" t="str">
        <f>VLOOKUP(A759,BASE.!$A$1:$T$878,4,FALSE)</f>
        <v>Municipalidad</v>
      </c>
      <c r="E759" s="124" t="str">
        <f>VLOOKUP(A759,BASE.!$A$1:$T$878,5,FALSE)</f>
        <v>Constitución Política de la República, artículo 107</v>
      </c>
      <c r="F759" s="124" t="str">
        <f>VLOOKUP(A759,BASE.!$A$1:$T$878,6,FALSE)</f>
        <v>Indefinida</v>
      </c>
      <c r="G759" s="124" t="str">
        <f>VLOOKUP(A759,BASE.!$A$1:$T$878,7,FALSE)</f>
        <v>Según Ley Orgánica Nº 18.695, artículos 1º al  4º</v>
      </c>
      <c r="H759" s="124" t="str">
        <f>VLOOKUP(A759,BASE.!$A$1:$T$878,8,FALSE)</f>
        <v>no tiene</v>
      </c>
      <c r="I759" s="124">
        <f>VLOOKUP(A759,BASE.!$A$1:$T$878,9,FALSE)</f>
        <v>0</v>
      </c>
      <c r="J759" s="124">
        <f>VLOOKUP(A759,BASE.!$A$1:$T$878,10,FALSE)</f>
        <v>0</v>
      </c>
      <c r="K759" s="124" t="str">
        <f>VLOOKUP(A759,BASE.!$A$1:$T$878,11,FALSE)</f>
        <v xml:space="preserve">Pablo Santiago Astete Mermoud 
</v>
      </c>
      <c r="L759" s="124" t="str">
        <f>VLOOKUP(A759,BASE.!$A$1:$T$878,12,FALSE)</f>
        <v xml:space="preserve">Pedro de Valdivia N°810, comuna de Villarrica, Novena Región.
</v>
      </c>
      <c r="M759" s="124" t="str">
        <f>VLOOKUP(A759,BASE.!$A$1:$T$878,13,FALSE)</f>
        <v>IX</v>
      </c>
      <c r="N759" s="124" t="str">
        <f>VLOOKUP(A759,BASE.!$A$1:$T$878,14,FALSE)</f>
        <v>Villarrica</v>
      </c>
      <c r="O759" s="124">
        <f>VLOOKUP(A759,BASE.!$A$1:$T$878,15,FALSE)</f>
        <v>0</v>
      </c>
      <c r="P759" s="124">
        <f>VLOOKUP(A759,BASE.!$A$1:$T$878,16,FALSE)</f>
        <v>0</v>
      </c>
      <c r="Q759" s="185">
        <f>VLOOKUP(A759,BASE.!$A$1:$T$878,17,FALSE)</f>
        <v>0</v>
      </c>
      <c r="R759" s="124">
        <f>VLOOKUP(A759,BASE.!$A$1:$T$878,18,FALSE)</f>
        <v>91001</v>
      </c>
      <c r="S759" s="124" t="str">
        <f>VLOOKUP(A759,BASE.!$A$1:$T$878,19,FALSE)</f>
        <v>Se acompaña Balance General del año 2009, que contiene los antecedentes financieros del año 2009, aprobado por el Subdepartamento de Supervisión Financiera Nacional.</v>
      </c>
      <c r="T759" s="182">
        <f>VLOOKUP(A759,BASE.!$A$1:$T$878,20,FALSE)</f>
        <v>38737</v>
      </c>
      <c r="U759" s="124">
        <v>7291</v>
      </c>
      <c r="V759" s="181">
        <v>5203532</v>
      </c>
      <c r="W759" s="181">
        <v>5203532</v>
      </c>
      <c r="X759" s="183">
        <v>44255</v>
      </c>
      <c r="Y759" s="166" t="s">
        <v>7879</v>
      </c>
      <c r="Z759" s="166" t="s">
        <v>7880</v>
      </c>
      <c r="AA759" s="124" t="s">
        <v>7988</v>
      </c>
    </row>
    <row r="760" spans="1:27" x14ac:dyDescent="0.2">
      <c r="A760" s="124">
        <v>7292</v>
      </c>
      <c r="B760" s="124" t="s">
        <v>8483</v>
      </c>
      <c r="C760" s="185">
        <v>690405008</v>
      </c>
      <c r="D760" s="124" t="str">
        <f>VLOOKUP(A760,BASE.!$A$1:$T$878,4,FALSE)</f>
        <v>Municipalidad</v>
      </c>
      <c r="E760" s="124" t="str">
        <f>VLOOKUP(A760,BASE.!$A$1:$T$878,5,FALSE)</f>
        <v>Constitución Política de la República, artículo 107</v>
      </c>
      <c r="F760" s="124" t="str">
        <f>VLOOKUP(A760,BASE.!$A$1:$T$878,6,FALSE)</f>
        <v>Indefinida</v>
      </c>
      <c r="G760" s="124" t="str">
        <f>VLOOKUP(A760,BASE.!$A$1:$T$878,7,FALSE)</f>
        <v>Según Ley Orgánica Nº 18.695, artículos 1º al  4º</v>
      </c>
      <c r="H760" s="124" t="str">
        <f>VLOOKUP(A760,BASE.!$A$1:$T$878,8,FALSE)</f>
        <v>no tiene</v>
      </c>
      <c r="I760" s="124">
        <f>VLOOKUP(A760,BASE.!$A$1:$T$878,9,FALSE)</f>
        <v>0</v>
      </c>
      <c r="J760" s="124">
        <f>VLOOKUP(A760,BASE.!$A$1:$T$878,10,FALSE)</f>
        <v>0</v>
      </c>
      <c r="K760" s="124" t="str">
        <f>VLOOKUP(A760,BASE.!$A$1:$T$878,11,FALSE)</f>
        <v xml:space="preserve">Rafael Enrique Vera Castillo.
</v>
      </c>
      <c r="L760" s="124" t="str">
        <f>VLOOKUP(A760,BASE.!$A$1:$T$878,12,FALSE)</f>
        <v xml:space="preserve">San Martín N° 275, comuna de Vicuña, Cuarta Región.
</v>
      </c>
      <c r="M760" s="124" t="str">
        <f>VLOOKUP(A760,BASE.!$A$1:$T$878,13,FALSE)</f>
        <v>IV</v>
      </c>
      <c r="N760" s="124" t="str">
        <f>VLOOKUP(A760,BASE.!$A$1:$T$878,14,FALSE)</f>
        <v>Vicuña</v>
      </c>
      <c r="O760" s="124">
        <f>VLOOKUP(A760,BASE.!$A$1:$T$878,15,FALSE)</f>
        <v>0</v>
      </c>
      <c r="P760" s="124" t="str">
        <f>VLOOKUP(A760,BASE.!$A$1:$T$878,16,FALSE)</f>
        <v>alcaldia@munivicuna.cl; opd@munivicuna.cl</v>
      </c>
      <c r="Q760" s="185">
        <f>VLOOKUP(A760,BASE.!$A$1:$T$878,17,FALSE)</f>
        <v>0</v>
      </c>
      <c r="R760" s="124">
        <f>VLOOKUP(A760,BASE.!$A$1:$T$878,18,FALSE)</f>
        <v>91001</v>
      </c>
      <c r="S760" s="124" t="str">
        <f>VLOOKUP(A760,BASE.!$A$1:$T$878,19,FALSE)</f>
        <v xml:space="preserve">No se acompañan. Aplica Informe Jurídico Nº 09, de fecha 14 de marzo de 2011 del Departamento Jurídico y Dictamen Nº 070791, de 2009, de la Contraloría General de la República.
</v>
      </c>
      <c r="T760" s="182">
        <f>VLOOKUP(A760,BASE.!$A$1:$T$878,20,FALSE)</f>
        <v>38737</v>
      </c>
      <c r="U760" s="124">
        <v>7292</v>
      </c>
      <c r="V760" s="181">
        <v>5056871</v>
      </c>
      <c r="W760" s="181">
        <v>5203532</v>
      </c>
      <c r="X760" s="183">
        <v>44255</v>
      </c>
      <c r="Y760" s="166" t="s">
        <v>7879</v>
      </c>
      <c r="Z760" s="166" t="s">
        <v>7880</v>
      </c>
      <c r="AA760" s="124" t="s">
        <v>7957</v>
      </c>
    </row>
    <row r="761" spans="1:27" x14ac:dyDescent="0.2">
      <c r="A761" s="124">
        <v>7296</v>
      </c>
      <c r="B761" s="124" t="s">
        <v>8484</v>
      </c>
      <c r="C761" s="185">
        <v>692521005</v>
      </c>
      <c r="D761" s="124" t="str">
        <f>VLOOKUP(A761,BASE.!$A$1:$T$878,4,FALSE)</f>
        <v>Municipalidad</v>
      </c>
      <c r="E761" s="124" t="str">
        <f>VLOOKUP(A761,BASE.!$A$1:$T$878,5,FALSE)</f>
        <v>Constitución Política de la República, artículo 107.</v>
      </c>
      <c r="F761" s="124" t="str">
        <f>VLOOKUP(A761,BASE.!$A$1:$T$878,6,FALSE)</f>
        <v>Indefinida.</v>
      </c>
      <c r="G761" s="124" t="str">
        <f>VLOOKUP(A761,BASE.!$A$1:$T$878,7,FALSE)</f>
        <v>Según Ley Orgánica Nº 18.695, artículos 1º al 4º.</v>
      </c>
      <c r="H761" s="124" t="str">
        <f>VLOOKUP(A761,BASE.!$A$1:$T$878,8,FALSE)</f>
        <v>no tiene</v>
      </c>
      <c r="I761" s="124">
        <f>VLOOKUP(A761,BASE.!$A$1:$T$878,9,FALSE)</f>
        <v>0</v>
      </c>
      <c r="J761" s="124">
        <f>VLOOKUP(A761,BASE.!$A$1:$T$878,10,FALSE)</f>
        <v>0</v>
      </c>
      <c r="K761" s="124" t="str">
        <f>VLOOKUP(A761,BASE.!$A$1:$T$878,11,FALSE)</f>
        <v>Alfredo Riquelme Arriagada.</v>
      </c>
      <c r="L761" s="124" t="str">
        <f>VLOOKUP(A761,BASE.!$A$1:$T$878,12,FALSE)</f>
        <v xml:space="preserve">Balmaceda Nº 410,ct, IX Región.
</v>
      </c>
      <c r="M761" s="124" t="str">
        <f>VLOOKUP(A761,BASE.!$A$1:$T$878,13,FALSE)</f>
        <v>IX</v>
      </c>
      <c r="N761" s="124" t="str">
        <f>VLOOKUP(A761,BASE.!$A$1:$T$878,14,FALSE)</f>
        <v xml:space="preserve"> IX Región.</v>
      </c>
      <c r="O761" s="124" t="str">
        <f>VLOOKUP(A761,BASE.!$A$1:$T$878,15,FALSE)</f>
        <v>45-2-922714 - 45-2-922731</v>
      </c>
      <c r="P761" s="124" t="str">
        <f>VLOOKUP(A761,BASE.!$A$1:$T$878,16,FALSE)</f>
        <v xml:space="preserve">agendalacaldeteodoro@gmail.com
             adm.muniteodoro@gmail.com
</v>
      </c>
      <c r="Q761" s="185">
        <f>VLOOKUP(A761,BASE.!$A$1:$T$878,17,FALSE)</f>
        <v>0</v>
      </c>
      <c r="R761" s="124">
        <f>VLOOKUP(A761,BASE.!$A$1:$T$878,18,FALSE)</f>
        <v>91001</v>
      </c>
      <c r="S761" s="124" t="str">
        <f>VLOOKUP(A761,BASE.!$A$1:$T$878,19,FALSE)</f>
        <v>Se acompaña Certificado de Antecedentes Financieros correspondiente al ejercicio del año 2007,  aprobado por Unidad de Supervisión Financiera Nacional.</v>
      </c>
      <c r="T761" s="182">
        <f>VLOOKUP(A761,BASE.!$A$1:$T$878,20,FALSE)</f>
        <v>38755</v>
      </c>
      <c r="U761" s="124">
        <v>7296</v>
      </c>
      <c r="V761" s="181">
        <v>5709371</v>
      </c>
      <c r="W761" s="181">
        <v>5874956</v>
      </c>
      <c r="X761" s="183">
        <v>44255</v>
      </c>
      <c r="Y761" s="166" t="s">
        <v>7879</v>
      </c>
      <c r="Z761" s="166" t="s">
        <v>7880</v>
      </c>
      <c r="AA761" s="124" t="s">
        <v>8082</v>
      </c>
    </row>
    <row r="762" spans="1:27" x14ac:dyDescent="0.2">
      <c r="A762" s="124">
        <v>7297</v>
      </c>
      <c r="B762" s="124" t="s">
        <v>8485</v>
      </c>
      <c r="C762" s="185">
        <v>691810003</v>
      </c>
      <c r="D762" s="124" t="str">
        <f>VLOOKUP(A762,BASE.!$A$1:$T$878,4,FALSE)</f>
        <v>Municipalidad</v>
      </c>
      <c r="E762" s="124" t="str">
        <f>VLOOKUP(A762,BASE.!$A$1:$T$878,5,FALSE)</f>
        <v>Constitución Política de la República, art. 107.</v>
      </c>
      <c r="F762" s="124" t="str">
        <f>VLOOKUP(A762,BASE.!$A$1:$T$878,6,FALSE)</f>
        <v>Indefinida.</v>
      </c>
      <c r="G762" s="124" t="str">
        <f>VLOOKUP(A762,BASE.!$A$1:$T$878,7,FALSE)</f>
        <v>Según Ley Orgánica Nº 18.695, arts. 1º al 4º.</v>
      </c>
      <c r="H762" s="124" t="str">
        <f>VLOOKUP(A762,BASE.!$A$1:$T$878,8,FALSE)</f>
        <v>no tiene</v>
      </c>
      <c r="I762" s="124">
        <f>VLOOKUP(A762,BASE.!$A$1:$T$878,9,FALSE)</f>
        <v>0</v>
      </c>
      <c r="J762" s="124">
        <f>VLOOKUP(A762,BASE.!$A$1:$T$878,10,FALSE)</f>
        <v>0</v>
      </c>
      <c r="K762" s="124" t="str">
        <f>VLOOKUP(A762,BASE.!$A$1:$T$878,11,FALSE)</f>
        <v xml:space="preserve">Jorge Rolando Saquel Albarrán, </v>
      </c>
      <c r="L762" s="124" t="str">
        <f>VLOOKUP(A762,BASE.!$A$1:$T$878,12,FALSE)</f>
        <v xml:space="preserve">O’ Higgins  Nº 796, comuna de Curacautín, Novena Región
Casilla 100 
</v>
      </c>
      <c r="M762" s="124" t="str">
        <f>VLOOKUP(A762,BASE.!$A$1:$T$878,13,FALSE)</f>
        <v>IX</v>
      </c>
      <c r="N762" s="124" t="str">
        <f>VLOOKUP(A762,BASE.!$A$1:$T$878,14,FALSE)</f>
        <v>Curacautín</v>
      </c>
      <c r="O762" s="124" t="str">
        <f>VLOOKUP(A762,BASE.!$A$1:$T$878,15,FALSE)</f>
        <v>Fonos (45) 881226 882902</v>
      </c>
      <c r="P762" s="124" t="str">
        <f>VLOOKUP(A762,BASE.!$A$1:$T$878,16,FALSE)</f>
        <v>alcaldecuracautin@yahoo.es</v>
      </c>
      <c r="Q762" s="185" t="str">
        <f>VLOOKUP(A762,BASE.!$A$1:$T$878,17,FALSE)</f>
        <v>casilla 100</v>
      </c>
      <c r="R762" s="124">
        <f>VLOOKUP(A762,BASE.!$A$1:$T$878,18,FALSE)</f>
        <v>91001</v>
      </c>
      <c r="S762" s="124" t="str">
        <f>VLOOKUP(A762,BASE.!$A$1:$T$878,19,FALSE)</f>
        <v xml:space="preserve">No se acompañan. Aplica Informe Jurídico Nº 09, de  fecha 14 de marzo de 2011 del Departamento Jurídico y Dictamen Nº 070791, de 2009, de la Contraloría General de la República.  
</v>
      </c>
      <c r="T762" s="182">
        <f>VLOOKUP(A762,BASE.!$A$1:$T$878,20,FALSE)</f>
        <v>38755</v>
      </c>
      <c r="U762" s="124">
        <v>7297</v>
      </c>
      <c r="V762" s="181">
        <v>5709371</v>
      </c>
      <c r="W762" s="181">
        <v>11418742</v>
      </c>
      <c r="X762" s="183">
        <v>44255</v>
      </c>
      <c r="Y762" s="166" t="s">
        <v>7879</v>
      </c>
      <c r="Z762" s="166" t="s">
        <v>7880</v>
      </c>
      <c r="AA762" s="124" t="s">
        <v>8055</v>
      </c>
    </row>
    <row r="763" spans="1:27" x14ac:dyDescent="0.2">
      <c r="A763" s="124">
        <v>7299</v>
      </c>
      <c r="B763" s="124" t="s">
        <v>8486</v>
      </c>
      <c r="C763" s="185">
        <v>692404009</v>
      </c>
      <c r="D763" s="124" t="str">
        <f>VLOOKUP(A763,BASE.!$A$1:$T$878,4,FALSE)</f>
        <v>Municipalidad</v>
      </c>
      <c r="E763" s="124" t="str">
        <f>VLOOKUP(A763,BASE.!$A$1:$T$878,5,FALSE)</f>
        <v>Constitución Política de la República, art. 107.</v>
      </c>
      <c r="F763" s="124" t="str">
        <f>VLOOKUP(A763,BASE.!$A$1:$T$878,6,FALSE)</f>
        <v>Indefinida.</v>
      </c>
      <c r="G763" s="124" t="str">
        <f>VLOOKUP(A763,BASE.!$A$1:$T$878,7,FALSE)</f>
        <v>Según Ley Orgánica Nº 18.695, arts. 1º al 4º.</v>
      </c>
      <c r="H763" s="124" t="str">
        <f>VLOOKUP(A763,BASE.!$A$1:$T$878,8,FALSE)</f>
        <v>no tiene</v>
      </c>
      <c r="I763" s="124">
        <f>VLOOKUP(A763,BASE.!$A$1:$T$878,9,FALSE)</f>
        <v>0</v>
      </c>
      <c r="J763" s="124">
        <f>VLOOKUP(A763,BASE.!$A$1:$T$878,10,FALSE)</f>
        <v>0</v>
      </c>
      <c r="K763" s="124" t="str">
        <f>VLOOKUP(A763,BASE.!$A$1:$T$878,11,FALSE)</f>
        <v xml:space="preserve">Ricardo Enrique Ibarra Valdebenito, </v>
      </c>
      <c r="L763" s="124" t="str">
        <f>VLOOKUP(A763,BASE.!$A$1:$T$878,12,FALSE)</f>
        <v xml:space="preserve">Bernardo O’ Higgins Nº 333, comuna de Chile Chico, Décima Región
</v>
      </c>
      <c r="M763" s="124" t="str">
        <f>VLOOKUP(A763,BASE.!$A$1:$T$878,13,FALSE)</f>
        <v>X</v>
      </c>
      <c r="N763" s="124" t="str">
        <f>VLOOKUP(A763,BASE.!$A$1:$T$878,14,FALSE)</f>
        <v>Chile Chico</v>
      </c>
      <c r="O763" s="124" t="str">
        <f>VLOOKUP(A763,BASE.!$A$1:$T$878,15,FALSE)</f>
        <v>Fonos (67) 411268- 411359</v>
      </c>
      <c r="P763" s="124">
        <f>VLOOKUP(A763,BASE.!$A$1:$T$878,16,FALSE)</f>
        <v>0</v>
      </c>
      <c r="Q763" s="185">
        <f>VLOOKUP(A763,BASE.!$A$1:$T$878,17,FALSE)</f>
        <v>0</v>
      </c>
      <c r="R763" s="124">
        <f>VLOOKUP(A763,BASE.!$A$1:$T$878,18,FALSE)</f>
        <v>91001</v>
      </c>
      <c r="S763" s="124" t="str">
        <f>VLOOKUP(A763,BASE.!$A$1:$T$878,19,FALSE)</f>
        <v xml:space="preserve">No se acompañan. Aplica Informe Jurídico Nº 09, de fecha 14 de marzo de 2011 del Departamento Jurídico y Dictamen Nº 070791, de 2009, de la Contraloría General de la República.
</v>
      </c>
      <c r="T763" s="182">
        <f>VLOOKUP(A763,BASE.!$A$1:$T$878,20,FALSE)</f>
        <v>38737</v>
      </c>
      <c r="U763" s="124">
        <v>7299</v>
      </c>
      <c r="V763" s="181">
        <v>5265786</v>
      </c>
      <c r="W763" s="181">
        <v>5418506</v>
      </c>
      <c r="X763" s="183">
        <v>44255</v>
      </c>
      <c r="Y763" s="166" t="s">
        <v>7879</v>
      </c>
      <c r="Z763" s="166" t="s">
        <v>7880</v>
      </c>
      <c r="AA763" s="124" t="s">
        <v>8083</v>
      </c>
    </row>
    <row r="764" spans="1:27" x14ac:dyDescent="0.2">
      <c r="A764" s="124">
        <v>7300</v>
      </c>
      <c r="B764" s="124" t="s">
        <v>8487</v>
      </c>
      <c r="C764" s="185">
        <v>690604000</v>
      </c>
      <c r="D764" s="124" t="str">
        <f>VLOOKUP(A764,BASE.!$A$1:$T$878,4,FALSE)</f>
        <v>Municipalidad</v>
      </c>
      <c r="E764" s="124" t="str">
        <f>VLOOKUP(A764,BASE.!$A$1:$T$878,5,FALSE)</f>
        <v>Constitución Política de la República, art. 107.</v>
      </c>
      <c r="F764" s="124" t="str">
        <f>VLOOKUP(A764,BASE.!$A$1:$T$878,6,FALSE)</f>
        <v>Indefinida.</v>
      </c>
      <c r="G764" s="124" t="str">
        <f>VLOOKUP(A764,BASE.!$A$1:$T$878,7,FALSE)</f>
        <v>Según Ley Orgánica Nº 18.695, arts. 1º al 4º.</v>
      </c>
      <c r="H764" s="124" t="str">
        <f>VLOOKUP(A764,BASE.!$A$1:$T$878,8,FALSE)</f>
        <v>no tiene</v>
      </c>
      <c r="I764" s="124">
        <f>VLOOKUP(A764,BASE.!$A$1:$T$878,9,FALSE)</f>
        <v>0</v>
      </c>
      <c r="J764" s="124">
        <f>VLOOKUP(A764,BASE.!$A$1:$T$878,10,FALSE)</f>
        <v>0</v>
      </c>
      <c r="K764" s="124" t="str">
        <f>VLOOKUP(A764,BASE.!$A$1:$T$878,11,FALSE)</f>
        <v xml:space="preserve">Mario Regino Marillanca Ramírez, </v>
      </c>
      <c r="L764" s="124" t="str">
        <f>VLOOKUP(A764,BASE.!$A$1:$T$878,12,FALSE)</f>
        <v xml:space="preserve">Balmaceda 174, comuna de Llay Llay, Quinta Región.
</v>
      </c>
      <c r="M764" s="124" t="str">
        <f>VLOOKUP(A764,BASE.!$A$1:$T$878,13,FALSE)</f>
        <v>V</v>
      </c>
      <c r="N764" s="124" t="str">
        <f>VLOOKUP(A764,BASE.!$A$1:$T$878,14,FALSE)</f>
        <v>Llay Llay</v>
      </c>
      <c r="O764" s="124" t="str">
        <f>VLOOKUP(A764,BASE.!$A$1:$T$878,15,FALSE)</f>
        <v>Fonos (34) 498600</v>
      </c>
      <c r="P764" s="124">
        <f>VLOOKUP(A764,BASE.!$A$1:$T$878,16,FALSE)</f>
        <v>0</v>
      </c>
      <c r="Q764" s="185">
        <f>VLOOKUP(A764,BASE.!$A$1:$T$878,17,FALSE)</f>
        <v>0</v>
      </c>
      <c r="R764" s="124">
        <f>VLOOKUP(A764,BASE.!$A$1:$T$878,18,FALSE)</f>
        <v>91001</v>
      </c>
      <c r="S764" s="124" t="str">
        <f>VLOOKUP(A764,BASE.!$A$1:$T$878,19,FALSE)</f>
        <v xml:space="preserve">No se acompañan. Aplica Informe Jurídico Nº 09, de  fecha 14 de marzo de 2011 del Departamento Jurídico y Dictamen Nº 070791, de 2009, de la Contraloría General de la República.  
</v>
      </c>
      <c r="T764" s="182">
        <f>VLOOKUP(A764,BASE.!$A$1:$T$878,20,FALSE)</f>
        <v>38737</v>
      </c>
      <c r="U764" s="124">
        <v>7300</v>
      </c>
      <c r="V764" s="181">
        <v>3401154</v>
      </c>
      <c r="W764" s="181">
        <v>3499796</v>
      </c>
      <c r="X764" s="183">
        <v>44255</v>
      </c>
      <c r="Y764" s="166" t="s">
        <v>7879</v>
      </c>
      <c r="Z764" s="166" t="s">
        <v>7880</v>
      </c>
      <c r="AA764" s="124" t="s">
        <v>8027</v>
      </c>
    </row>
    <row r="765" spans="1:27" x14ac:dyDescent="0.2">
      <c r="A765" s="124">
        <v>7302</v>
      </c>
      <c r="B765" s="124" t="s">
        <v>8488</v>
      </c>
      <c r="C765" s="185">
        <v>690912007</v>
      </c>
      <c r="D765" s="124" t="str">
        <f>VLOOKUP(A765,BASE.!$A$1:$T$878,4,FALSE)</f>
        <v>Municipalidad</v>
      </c>
      <c r="E765" s="124" t="str">
        <f>VLOOKUP(A765,BASE.!$A$1:$T$878,5,FALSE)</f>
        <v>Constitución Política de la República, artículo 107.</v>
      </c>
      <c r="F765" s="124" t="str">
        <f>VLOOKUP(A765,BASE.!$A$1:$T$878,6,FALSE)</f>
        <v>Indefinida.</v>
      </c>
      <c r="G765" s="124" t="str">
        <f>VLOOKUP(A765,BASE.!$A$1:$T$878,7,FALSE)</f>
        <v>Según Ley Orgánica Constitucional Nº 18.695, arts. 1º al 4º.</v>
      </c>
      <c r="H765" s="124" t="str">
        <f>VLOOKUP(A765,BASE.!$A$1:$T$878,8,FALSE)</f>
        <v>no tiene</v>
      </c>
      <c r="I765" s="124">
        <f>VLOOKUP(A765,BASE.!$A$1:$T$878,9,FALSE)</f>
        <v>0</v>
      </c>
      <c r="J765" s="124">
        <f>VLOOKUP(A765,BASE.!$A$1:$T$878,10,FALSE)</f>
        <v>0</v>
      </c>
      <c r="K765" s="124" t="str">
        <f>VLOOKUP(A765,BASE.!$A$1:$T$878,11,FALSE)</f>
        <v xml:space="preserve">Roberto Córdova Carreño,  </v>
      </c>
      <c r="L765" s="124" t="str">
        <f>VLOOKUP(A765,BASE.!$A$1:$T$878,12,FALSE)</f>
        <v xml:space="preserve">Av. Costanera Nº170, comuna de Pichilemu, VI Región.
</v>
      </c>
      <c r="M765" s="124" t="str">
        <f>VLOOKUP(A765,BASE.!$A$1:$T$878,13,FALSE)</f>
        <v>VI</v>
      </c>
      <c r="N765" s="124" t="str">
        <f>VLOOKUP(A765,BASE.!$A$1:$T$878,14,FALSE)</f>
        <v>Pichilemu</v>
      </c>
      <c r="O765" s="124" t="str">
        <f>VLOOKUP(A765,BASE.!$A$1:$T$878,15,FALSE)</f>
        <v xml:space="preserve">Fono: 72 - 976530 </v>
      </c>
      <c r="P765" s="124" t="str">
        <f>VLOOKUP(A765,BASE.!$A$1:$T$878,16,FALSE)</f>
        <v>alcalde@pichilemu.cl</v>
      </c>
      <c r="Q765" s="185">
        <f>VLOOKUP(A765,BASE.!$A$1:$T$878,17,FALSE)</f>
        <v>0</v>
      </c>
      <c r="R765" s="124">
        <f>VLOOKUP(A765,BASE.!$A$1:$T$878,18,FALSE)</f>
        <v>91001</v>
      </c>
      <c r="S765" s="124" t="str">
        <f>VLOOKUP(A765,BASE.!$A$1:$T$878,19,FALSE)</f>
        <v xml:space="preserve">No se acompañan. Aplica Informe Jurídico Nº 09, de  fecha 14 de marzo de 2011 del Departamento Jurídico y Dictamen Nº 070791, de 2009, de la Contraloría General de la República.  
</v>
      </c>
      <c r="T765" s="182">
        <f>VLOOKUP(A765,BASE.!$A$1:$T$878,20,FALSE)</f>
        <v>38761</v>
      </c>
      <c r="U765" s="124">
        <v>7302</v>
      </c>
      <c r="V765" s="181">
        <v>5008220</v>
      </c>
      <c r="W765" s="181">
        <v>5153470</v>
      </c>
      <c r="X765" s="183">
        <v>44255</v>
      </c>
      <c r="Y765" s="166" t="s">
        <v>7879</v>
      </c>
      <c r="Z765" s="166" t="s">
        <v>7880</v>
      </c>
      <c r="AA765" s="124" t="s">
        <v>8084</v>
      </c>
    </row>
    <row r="766" spans="1:27" x14ac:dyDescent="0.2">
      <c r="A766" s="124">
        <v>7303</v>
      </c>
      <c r="B766" s="124" t="s">
        <v>8489</v>
      </c>
      <c r="C766" s="185">
        <v>691607003</v>
      </c>
      <c r="D766" s="124" t="str">
        <f>VLOOKUP(A766,BASE.!$A$1:$T$878,4,FALSE)</f>
        <v>Municipalidad</v>
      </c>
      <c r="E766" s="124" t="str">
        <f>VLOOKUP(A766,BASE.!$A$1:$T$878,5,FALSE)</f>
        <v>Constitución Política de la República, artículo 107.</v>
      </c>
      <c r="F766" s="124" t="str">
        <f>VLOOKUP(A766,BASE.!$A$1:$T$878,6,FALSE)</f>
        <v>Indefinida.</v>
      </c>
      <c r="G766" s="124" t="str">
        <f>VLOOKUP(A766,BASE.!$A$1:$T$878,7,FALSE)</f>
        <v>Según Ley Orgánica Nº 18.695, artículos 1º al 4º.</v>
      </c>
      <c r="H766" s="124" t="str">
        <f>VLOOKUP(A766,BASE.!$A$1:$T$878,8,FALSE)</f>
        <v>no tiene</v>
      </c>
      <c r="I766" s="124">
        <f>VLOOKUP(A766,BASE.!$A$1:$T$878,9,FALSE)</f>
        <v>0</v>
      </c>
      <c r="J766" s="124">
        <f>VLOOKUP(A766,BASE.!$A$1:$T$878,10,FALSE)</f>
        <v>0</v>
      </c>
      <c r="K766" s="124" t="str">
        <f>VLOOKUP(A766,BASE.!$A$1:$T$878,11,FALSE)</f>
        <v xml:space="preserve">Adolfo Nonato Millabur Ñancuil     </v>
      </c>
      <c r="L766" s="124" t="str">
        <f>VLOOKUP(A766,BASE.!$A$1:$T$878,12,FALSE)</f>
        <v xml:space="preserve">Avda Costanera Nº 080, comuna de Tirúa, Octava Región.
</v>
      </c>
      <c r="M766" s="124" t="str">
        <f>VLOOKUP(A766,BASE.!$A$1:$T$878,13,FALSE)</f>
        <v>VIII</v>
      </c>
      <c r="N766" s="124" t="str">
        <f>VLOOKUP(A766,BASE.!$A$1:$T$878,14,FALSE)</f>
        <v>Tirúa</v>
      </c>
      <c r="O766" s="124" t="str">
        <f>VLOOKUP(A766,BASE.!$A$1:$T$878,15,FALSE)</f>
        <v>Fonos: 41-614040 – 41-614026 – 41-2445800</v>
      </c>
      <c r="P766" s="124" t="str">
        <f>VLOOKUP(A766,BASE.!$A$1:$T$878,16,FALSE)</f>
        <v>irisperez@munitirua.com</v>
      </c>
      <c r="Q766" s="185">
        <f>VLOOKUP(A766,BASE.!$A$1:$T$878,17,FALSE)</f>
        <v>0</v>
      </c>
      <c r="R766" s="124">
        <f>VLOOKUP(A766,BASE.!$A$1:$T$878,18,FALSE)</f>
        <v>91001</v>
      </c>
      <c r="S766" s="124" t="str">
        <f>VLOOKUP(A766,BASE.!$A$1:$T$878,19,FALSE)</f>
        <v xml:space="preserve">No se acompañan. Aplica Informe Jurídico Nº 09, de fecha 14 de marzo de 2011 del Departamento Jurídico y Dictamen Nº 070791, de 2009, de la Contraloría General de la República.  
</v>
      </c>
      <c r="T766" s="182">
        <f>VLOOKUP(A766,BASE.!$A$1:$T$878,20,FALSE)</f>
        <v>38765</v>
      </c>
      <c r="U766" s="124">
        <v>7303</v>
      </c>
      <c r="V766" s="181">
        <v>4893746</v>
      </c>
      <c r="W766" s="181">
        <v>5035676</v>
      </c>
      <c r="X766" s="183">
        <v>44255</v>
      </c>
      <c r="Y766" s="166" t="s">
        <v>7879</v>
      </c>
      <c r="Z766" s="166" t="s">
        <v>7880</v>
      </c>
      <c r="AA766" s="124" t="s">
        <v>7984</v>
      </c>
    </row>
    <row r="767" spans="1:27" x14ac:dyDescent="0.2">
      <c r="A767" s="124">
        <v>7309</v>
      </c>
      <c r="B767" s="124" t="s">
        <v>8490</v>
      </c>
      <c r="C767" s="185">
        <v>691506002</v>
      </c>
      <c r="D767" s="124" t="str">
        <f>VLOOKUP(A767,BASE.!$A$1:$T$878,4,FALSE)</f>
        <v>Municipalidad</v>
      </c>
      <c r="E767" s="124" t="str">
        <f>VLOOKUP(A767,BASE.!$A$1:$T$878,5,FALSE)</f>
        <v>Constitución Política de la República, artículo 107.</v>
      </c>
      <c r="F767" s="124" t="str">
        <f>VLOOKUP(A767,BASE.!$A$1:$T$878,6,FALSE)</f>
        <v>Indefinida.</v>
      </c>
      <c r="G767" s="124" t="str">
        <f>VLOOKUP(A767,BASE.!$A$1:$T$878,7,FALSE)</f>
        <v>Según Ley Orgánica Nº 18.695, artículos 1º al 4º.</v>
      </c>
      <c r="H767" s="124" t="str">
        <f>VLOOKUP(A767,BASE.!$A$1:$T$878,8,FALSE)</f>
        <v>no tiene</v>
      </c>
      <c r="I767" s="124">
        <f>VLOOKUP(A767,BASE.!$A$1:$T$878,9,FALSE)</f>
        <v>0</v>
      </c>
      <c r="J767" s="124">
        <f>VLOOKUP(A767,BASE.!$A$1:$T$878,10,FALSE)</f>
        <v>0</v>
      </c>
      <c r="K767" s="124" t="str">
        <f>VLOOKUP(A767,BASE.!$A$1:$T$878,11,FALSE)</f>
        <v xml:space="preserve">Ricardo Fuentes Palma              </v>
      </c>
      <c r="L767" s="124" t="str">
        <f>VLOOKUP(A767,BASE.!$A$1:$T$878,12,FALSE)</f>
        <v xml:space="preserve">Freire Nº 351, comuna de, Octava Región.
</v>
      </c>
      <c r="M767" s="124" t="str">
        <f>VLOOKUP(A767,BASE.!$A$1:$T$878,13,FALSE)</f>
        <v>VIII</v>
      </c>
      <c r="N767" s="124" t="str">
        <f>VLOOKUP(A767,BASE.!$A$1:$T$878,14,FALSE)</f>
        <v>Hualqui</v>
      </c>
      <c r="O767" s="124">
        <f>VLOOKUP(A767,BASE.!$A$1:$T$878,15,FALSE)</f>
        <v>0</v>
      </c>
      <c r="P767" s="124" t="str">
        <f>VLOOKUP(A767,BASE.!$A$1:$T$878,16,FALSE)</f>
        <v xml:space="preserve"> renatogalan@chile.com</v>
      </c>
      <c r="Q767" s="185">
        <f>VLOOKUP(A767,BASE.!$A$1:$T$878,17,FALSE)</f>
        <v>0</v>
      </c>
      <c r="R767" s="124">
        <f>VLOOKUP(A767,BASE.!$A$1:$T$878,18,FALSE)</f>
        <v>91001</v>
      </c>
      <c r="S767" s="124" t="str">
        <f>VLOOKUP(A767,BASE.!$A$1:$T$878,19,FALSE)</f>
        <v xml:space="preserve">No se acompañan. Aplica Informe Jurídico Nº 09, de  fecha 14 de marzo de 2011 del Departamento Jurídico y Dictamen Nº 070791, de 2009, de la Contraloría General de la República.  
</v>
      </c>
      <c r="T767" s="182">
        <f>VLOOKUP(A767,BASE.!$A$1:$T$878,20,FALSE)</f>
        <v>38768</v>
      </c>
      <c r="U767" s="124">
        <v>7309</v>
      </c>
      <c r="V767" s="181">
        <v>5056871</v>
      </c>
      <c r="W767" s="181">
        <v>5203532</v>
      </c>
      <c r="X767" s="183">
        <v>44255</v>
      </c>
      <c r="Y767" s="166" t="s">
        <v>7879</v>
      </c>
      <c r="Z767" s="166" t="s">
        <v>7880</v>
      </c>
      <c r="AA767" s="124" t="s">
        <v>8017</v>
      </c>
    </row>
    <row r="768" spans="1:27" x14ac:dyDescent="0.2">
      <c r="A768" s="124">
        <v>7311</v>
      </c>
      <c r="B768" s="124" t="s">
        <v>8491</v>
      </c>
      <c r="C768" s="185">
        <v>690603004</v>
      </c>
      <c r="D768" s="124" t="str">
        <f>VLOOKUP(A768,BASE.!$A$1:$T$878,4,FALSE)</f>
        <v>Municipalidad</v>
      </c>
      <c r="E768" s="124" t="str">
        <f>VLOOKUP(A768,BASE.!$A$1:$T$878,5,FALSE)</f>
        <v>Constitución Política de la República, art. 107.</v>
      </c>
      <c r="F768" s="124" t="str">
        <f>VLOOKUP(A768,BASE.!$A$1:$T$878,6,FALSE)</f>
        <v>Indefinida.</v>
      </c>
      <c r="G768" s="124" t="str">
        <f>VLOOKUP(A768,BASE.!$A$1:$T$878,7,FALSE)</f>
        <v>Según Ley Orgánica Nº 18.695, arts. 1º al 4º.</v>
      </c>
      <c r="H768" s="124" t="str">
        <f>VLOOKUP(A768,BASE.!$A$1:$T$878,8,FALSE)</f>
        <v>no tiene</v>
      </c>
      <c r="I768" s="124">
        <f>VLOOKUP(A768,BASE.!$A$1:$T$878,9,FALSE)</f>
        <v>0</v>
      </c>
      <c r="J768" s="124">
        <f>VLOOKUP(A768,BASE.!$A$1:$T$878,10,FALSE)</f>
        <v>0</v>
      </c>
      <c r="K768" s="124" t="str">
        <f>VLOOKUP(A768,BASE.!$A$1:$T$878,11,FALSE)</f>
        <v xml:space="preserve">Trinidad del Carmen Rojas Augusto, </v>
      </c>
      <c r="L768" s="124" t="str">
        <f>VLOOKUP(A768,BASE.!$A$1:$T$878,12,FALSE)</f>
        <v xml:space="preserve">Marathon Nº312, comuna de La Calera, quinta Región 
</v>
      </c>
      <c r="M768" s="124" t="str">
        <f>VLOOKUP(A768,BASE.!$A$1:$T$878,13,FALSE)</f>
        <v>V</v>
      </c>
      <c r="N768" s="124" t="str">
        <f>VLOOKUP(A768,BASE.!$A$1:$T$878,14,FALSE)</f>
        <v xml:space="preserve"> La Calera</v>
      </c>
      <c r="O768" s="124" t="str">
        <f>VLOOKUP(A768,BASE.!$A$1:$T$878,15,FALSE)</f>
        <v>Fonos (33) 2381700, 2381701.</v>
      </c>
      <c r="P768" s="124">
        <f>VLOOKUP(A768,BASE.!$A$1:$T$878,16,FALSE)</f>
        <v>0</v>
      </c>
      <c r="Q768" s="185">
        <f>VLOOKUP(A768,BASE.!$A$1:$T$878,17,FALSE)</f>
        <v>0</v>
      </c>
      <c r="R768" s="124">
        <f>VLOOKUP(A768,BASE.!$A$1:$T$878,18,FALSE)</f>
        <v>91001</v>
      </c>
      <c r="S768" s="124" t="str">
        <f>VLOOKUP(A768,BASE.!$A$1:$T$878,19,FALSE)</f>
        <v xml:space="preserve">No se acompañan. Aplica Informe Jurídico Nº 09, de  fecha 14 de marzo de 2011 del Departamento Jurídico y Dictamen Nº 070791, de 2009, de la Contraloría General de la República.  
</v>
      </c>
      <c r="T768" s="182">
        <f>VLOOKUP(A768,BASE.!$A$1:$T$878,20,FALSE)</f>
        <v>38786</v>
      </c>
      <c r="U768" s="124">
        <v>7311</v>
      </c>
      <c r="V768" s="181">
        <v>5008220</v>
      </c>
      <c r="W768" s="181">
        <v>5153470</v>
      </c>
      <c r="X768" s="183">
        <v>44255</v>
      </c>
      <c r="Y768" s="166" t="s">
        <v>7879</v>
      </c>
      <c r="Z768" s="166" t="s">
        <v>7880</v>
      </c>
      <c r="AA768" s="124" t="s">
        <v>7884</v>
      </c>
    </row>
    <row r="769" spans="1:27" x14ac:dyDescent="0.2">
      <c r="A769" s="124">
        <v>7312</v>
      </c>
      <c r="B769" s="124" t="s">
        <v>8492</v>
      </c>
      <c r="C769" s="185">
        <v>690736004</v>
      </c>
      <c r="D769" s="124" t="str">
        <f>VLOOKUP(A769,BASE.!$A$1:$T$878,4,FALSE)</f>
        <v>Municipalidad</v>
      </c>
      <c r="E769" s="124" t="str">
        <f>VLOOKUP(A769,BASE.!$A$1:$T$878,5,FALSE)</f>
        <v>Constitución Política de la República, artículo 107</v>
      </c>
      <c r="F769" s="124" t="str">
        <f>VLOOKUP(A769,BASE.!$A$1:$T$878,6,FALSE)</f>
        <v>Indefinida</v>
      </c>
      <c r="G769" s="124" t="str">
        <f>VLOOKUP(A769,BASE.!$A$1:$T$878,7,FALSE)</f>
        <v>Según Ley Orgánica Nº 18.695, artículos 1º al  4º</v>
      </c>
      <c r="H769" s="124" t="str">
        <f>VLOOKUP(A769,BASE.!$A$1:$T$878,8,FALSE)</f>
        <v>no tiene</v>
      </c>
      <c r="I769" s="124">
        <f>VLOOKUP(A769,BASE.!$A$1:$T$878,9,FALSE)</f>
        <v>0</v>
      </c>
      <c r="J769" s="124">
        <f>VLOOKUP(A769,BASE.!$A$1:$T$878,10,FALSE)</f>
        <v>0</v>
      </c>
      <c r="K769" s="124" t="str">
        <f>VLOOKUP(A769,BASE.!$A$1:$T$878,11,FALSE)</f>
        <v xml:space="preserve">Luis Rodrigo García Tapia.
</v>
      </c>
      <c r="L769" s="124" t="str">
        <f>VLOOKUP(A769,BASE.!$A$1:$T$878,12,FALSE)</f>
        <v xml:space="preserve">Av. Casanova Nº 210, 
</v>
      </c>
      <c r="M769" s="124" t="str">
        <f>VLOOKUP(A769,BASE.!$A$1:$T$878,13,FALSE)</f>
        <v>V</v>
      </c>
      <c r="N769" s="124" t="str">
        <f>VLOOKUP(A769,BASE.!$A$1:$T$878,14,FALSE)</f>
        <v>Cartagena</v>
      </c>
      <c r="O769" s="124" t="str">
        <f>VLOOKUP(A769,BASE.!$A$1:$T$878,15,FALSE)</f>
        <v xml:space="preserve"> Central Telefónica +56 35 200 700  </v>
      </c>
      <c r="P769" s="124" t="str">
        <f>VLOOKUP(A769,BASE.!$A$1:$T$878,16,FALSE)</f>
        <v xml:space="preserve">alcaldia@cartagena-chile.cl </v>
      </c>
      <c r="Q769" s="185">
        <f>VLOOKUP(A769,BASE.!$A$1:$T$878,17,FALSE)</f>
        <v>0</v>
      </c>
      <c r="R769" s="124">
        <f>VLOOKUP(A769,BASE.!$A$1:$T$878,18,FALSE)</f>
        <v>91001</v>
      </c>
      <c r="S769" s="124" t="str">
        <f>VLOOKUP(A769,BASE.!$A$1:$T$878,19,FALSE)</f>
        <v xml:space="preserve">No se acompañan. Aplica Informe Jurídico Nº 09, de  fecha 14 de marzo de 2011 del Departamento Jurídico y Dictamen Nº 070791, de 2009, de la Contraloría General de la República.  
</v>
      </c>
      <c r="T769" s="182">
        <f>VLOOKUP(A769,BASE.!$A$1:$T$878,20,FALSE)</f>
        <v>38786</v>
      </c>
      <c r="U769" s="124">
        <v>7312</v>
      </c>
      <c r="V769" s="181">
        <v>0</v>
      </c>
      <c r="W769" s="181">
        <v>120350</v>
      </c>
      <c r="X769" s="183">
        <v>44255</v>
      </c>
      <c r="Y769" s="166" t="s">
        <v>7879</v>
      </c>
      <c r="Z769" s="166" t="s">
        <v>7880</v>
      </c>
      <c r="AA769" s="124" t="s">
        <v>8037</v>
      </c>
    </row>
    <row r="770" spans="1:27" x14ac:dyDescent="0.2">
      <c r="A770" s="124">
        <v>7313</v>
      </c>
      <c r="B770" s="124" t="s">
        <v>8493</v>
      </c>
      <c r="C770" s="185">
        <v>690610000</v>
      </c>
      <c r="D770" s="124" t="str">
        <f>VLOOKUP(A770,BASE.!$A$1:$T$878,4,FALSE)</f>
        <v>Municipalidad</v>
      </c>
      <c r="E770" s="124" t="str">
        <f>VLOOKUP(A770,BASE.!$A$1:$T$878,5,FALSE)</f>
        <v>Constitución Política de la República, Art. 107.</v>
      </c>
      <c r="F770" s="124" t="str">
        <f>VLOOKUP(A770,BASE.!$A$1:$T$878,6,FALSE)</f>
        <v>Indefinida.</v>
      </c>
      <c r="G770" s="124" t="str">
        <f>VLOOKUP(A770,BASE.!$A$1:$T$878,7,FALSE)</f>
        <v>Según Ley Orgánica Nº 18.695, Arts. 1º al 4º.</v>
      </c>
      <c r="H770" s="124" t="str">
        <f>VLOOKUP(A770,BASE.!$A$1:$T$878,8,FALSE)</f>
        <v>no tiene</v>
      </c>
      <c r="I770" s="124">
        <f>VLOOKUP(A770,BASE.!$A$1:$T$878,9,FALSE)</f>
        <v>0</v>
      </c>
      <c r="J770" s="124">
        <f>VLOOKUP(A770,BASE.!$A$1:$T$878,10,FALSE)</f>
        <v>0</v>
      </c>
      <c r="K770" s="124" t="str">
        <f>VLOOKUP(A770,BASE.!$A$1:$T$878,11,FALSE)</f>
        <v xml:space="preserve">Virginia María del Carmen Reginato Bozzo             
</v>
      </c>
      <c r="L770" s="124" t="str">
        <f>VLOOKUP(A770,BASE.!$A$1:$T$878,12,FALSE)</f>
        <v>Arlegui N º 615, Viña del Mar.</v>
      </c>
      <c r="M770" s="124" t="str">
        <f>VLOOKUP(A770,BASE.!$A$1:$T$878,13,FALSE)</f>
        <v>V</v>
      </c>
      <c r="N770" s="124" t="str">
        <f>VLOOKUP(A770,BASE.!$A$1:$T$878,14,FALSE)</f>
        <v>Viña del Mar</v>
      </c>
      <c r="O770" s="124" t="str">
        <f>VLOOKUP(A770,BASE.!$A$1:$T$878,15,FALSE)</f>
        <v xml:space="preserve">Teléfonos directos alcaldía: 32-2185002/32-2185003/32-2185005
Otros: 32-2185000/800377700
</v>
      </c>
      <c r="P770" s="124" t="str">
        <f>VLOOKUP(A770,BASE.!$A$1:$T$878,16,FALSE)</f>
        <v xml:space="preserve">virginia.reginato@munvina.cl
julia.pincheira@munvina.cl
patricia.frias@munvina.cl
Jeannette.donoso@munvina.cl
</v>
      </c>
      <c r="Q770" s="185">
        <f>VLOOKUP(A770,BASE.!$A$1:$T$878,17,FALSE)</f>
        <v>0</v>
      </c>
      <c r="R770" s="124">
        <f>VLOOKUP(A770,BASE.!$A$1:$T$878,18,FALSE)</f>
        <v>91001</v>
      </c>
      <c r="S770" s="124" t="str">
        <f>VLOOKUP(A770,BASE.!$A$1:$T$878,19,FALSE)</f>
        <v xml:space="preserve">No se acompañan. Aplica Informe Jurídico Nº 09, de  fecha 14 de marzo de 2011 del Departamento Jurídico y Dictamen Nº 070791, de 2009, de la Contraloría General de la República.  
</v>
      </c>
      <c r="T770" s="182">
        <f>VLOOKUP(A770,BASE.!$A$1:$T$878,20,FALSE)</f>
        <v>38786</v>
      </c>
      <c r="U770" s="124">
        <v>7313</v>
      </c>
      <c r="V770" s="181">
        <v>9444072</v>
      </c>
      <c r="W770" s="181">
        <v>9717972</v>
      </c>
      <c r="X770" s="183">
        <v>44255</v>
      </c>
      <c r="Y770" s="166" t="s">
        <v>7879</v>
      </c>
      <c r="Z770" s="166" t="s">
        <v>7880</v>
      </c>
      <c r="AA770" s="124" t="s">
        <v>7889</v>
      </c>
    </row>
    <row r="771" spans="1:27" x14ac:dyDescent="0.2">
      <c r="A771" s="124">
        <v>7320</v>
      </c>
      <c r="B771" s="124" t="s">
        <v>8494</v>
      </c>
      <c r="C771" s="185">
        <v>656288108</v>
      </c>
      <c r="D771" s="124" t="str">
        <f>VLOOKUP(A771,BASE.!$A$1:$T$878,4,FALSE)</f>
        <v>Corporación de Derecho Privado.</v>
      </c>
      <c r="E771" s="124" t="str">
        <f>VLOOKUP(A771,BASE.!$A$1:$T$878,5,FALSE)</f>
        <v xml:space="preserve">Decreto Supremo Nº3328, de 18 de octubre de 2005, del Ministerio de Justicia. </v>
      </c>
      <c r="F771" s="124" t="str">
        <f>VLOOKUP(A771,BASE.!$A$1:$T$878,6,FALSE)</f>
        <v xml:space="preserve">Certificado de Vigencia folio Nº 500333714487, emitido el 27 de julio del 2020, por el Servicio de Registro Civil e Identificación.
</v>
      </c>
      <c r="G771" s="124" t="str">
        <f>VLOOKUP(A771,BASE.!$A$1:$T$878,7,FALSE)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1" s="124" t="str">
        <f>VLOOKUP(A771,BASE.!$A$1:$T$878,8,FALSE)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1" s="124" t="str">
        <f>VLOOKUP(A771,BASE.!$A$1:$T$878,9,FALSE)</f>
        <v xml:space="preserve">Durarán dos años en sus cargos. </v>
      </c>
      <c r="J771" s="124" t="str">
        <f>VLOOKUP(A771,BASE.!$A$1:$T$878,10,FALSE)</f>
        <v>27 de marzo de 2019 al 27 de marzo de 2021</v>
      </c>
      <c r="K771" s="124" t="str">
        <f>VLOOKUP(A771,BASE.!$A$1:$T$878,11,FALSE)</f>
        <v xml:space="preserve">Presidente: Guillermo Montecinos Rojas,  
</v>
      </c>
      <c r="L771" s="124" t="str">
        <f>VLOOKUP(A771,BASE.!$A$1:$T$878,12,FALSE)</f>
        <v xml:space="preserve">4 Oriente Nº 143, comuna de Viña del Mar, Quinta Región. 
</v>
      </c>
      <c r="M771" s="124" t="str">
        <f>VLOOKUP(A771,BASE.!$A$1:$T$878,13,FALSE)</f>
        <v>V</v>
      </c>
      <c r="N771" s="124" t="str">
        <f>VLOOKUP(A771,BASE.!$A$1:$T$878,14,FALSE)</f>
        <v xml:space="preserve"> Viña del Mar</v>
      </c>
      <c r="O771" s="124" t="str">
        <f>VLOOKUP(A771,BASE.!$A$1:$T$878,15,FALSE)</f>
        <v>Teléfono: 32-2110125- 32-2518572 / 73 / 74</v>
      </c>
      <c r="P771" s="124" t="str">
        <f>VLOOKUP(A771,BASE.!$A$1:$T$878,16,FALSE)</f>
        <v xml:space="preserve"> prodelquinta@yahoo.es</v>
      </c>
      <c r="Q771" s="185">
        <f>VLOOKUP(A771,BASE.!$A$1:$T$878,17,FALSE)</f>
        <v>0</v>
      </c>
      <c r="R771" s="124">
        <f>VLOOKUP(A771,BASE.!$A$1:$T$878,18,FALSE)</f>
        <v>93401</v>
      </c>
      <c r="S771" s="124" t="str">
        <f>VLOOKUP(A771,BASE.!$A$1:$T$878,19,FALSE)</f>
        <v>Se acompaña certificado financiero de la Institución correspondientes al año 2019, aprobado por el Sub Departamento de Supervisión Financiera Nacional .Pendiente de legalización ante notario.</v>
      </c>
      <c r="T771" s="182">
        <f>VLOOKUP(A771,BASE.!$A$1:$T$878,20,FALSE)</f>
        <v>38848</v>
      </c>
      <c r="U771" s="124">
        <v>7320</v>
      </c>
      <c r="V771" s="181">
        <v>7944192</v>
      </c>
      <c r="W771" s="181">
        <v>15888384</v>
      </c>
      <c r="X771" s="183">
        <v>44255</v>
      </c>
      <c r="Y771" s="166" t="s">
        <v>7879</v>
      </c>
      <c r="Z771" s="166" t="s">
        <v>7880</v>
      </c>
      <c r="AA771" s="124" t="s">
        <v>7882</v>
      </c>
    </row>
    <row r="772" spans="1:27" x14ac:dyDescent="0.2">
      <c r="A772" s="124">
        <v>7320</v>
      </c>
      <c r="B772" s="124" t="s">
        <v>8494</v>
      </c>
      <c r="C772" s="185">
        <v>656288108</v>
      </c>
      <c r="D772" s="124" t="str">
        <f>VLOOKUP(A772,BASE.!$A$1:$T$878,4,FALSE)</f>
        <v>Corporación de Derecho Privado.</v>
      </c>
      <c r="E772" s="124" t="str">
        <f>VLOOKUP(A772,BASE.!$A$1:$T$878,5,FALSE)</f>
        <v xml:space="preserve">Decreto Supremo Nº3328, de 18 de octubre de 2005, del Ministerio de Justicia. </v>
      </c>
      <c r="F772" s="124" t="str">
        <f>VLOOKUP(A772,BASE.!$A$1:$T$878,6,FALSE)</f>
        <v xml:space="preserve">Certificado de Vigencia folio Nº 500333714487, emitido el 27 de julio del 2020, por el Servicio de Registro Civil e Identificación.
</v>
      </c>
      <c r="G772" s="124" t="str">
        <f>VLOOKUP(A772,BASE.!$A$1:$T$878,7,FALSE)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2" s="124" t="str">
        <f>VLOOKUP(A772,BASE.!$A$1:$T$878,8,FALSE)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2" s="124" t="str">
        <f>VLOOKUP(A772,BASE.!$A$1:$T$878,9,FALSE)</f>
        <v xml:space="preserve">Durarán dos años en sus cargos. </v>
      </c>
      <c r="J772" s="124" t="str">
        <f>VLOOKUP(A772,BASE.!$A$1:$T$878,10,FALSE)</f>
        <v>27 de marzo de 2019 al 27 de marzo de 2021</v>
      </c>
      <c r="K772" s="124" t="str">
        <f>VLOOKUP(A772,BASE.!$A$1:$T$878,11,FALSE)</f>
        <v xml:space="preserve">Presidente: Guillermo Montecinos Rojas,  
</v>
      </c>
      <c r="L772" s="124" t="str">
        <f>VLOOKUP(A772,BASE.!$A$1:$T$878,12,FALSE)</f>
        <v xml:space="preserve">4 Oriente Nº 143, comuna de Viña del Mar, Quinta Región. 
</v>
      </c>
      <c r="M772" s="124" t="str">
        <f>VLOOKUP(A772,BASE.!$A$1:$T$878,13,FALSE)</f>
        <v>V</v>
      </c>
      <c r="N772" s="124" t="str">
        <f>VLOOKUP(A772,BASE.!$A$1:$T$878,14,FALSE)</f>
        <v xml:space="preserve"> Viña del Mar</v>
      </c>
      <c r="O772" s="124" t="str">
        <f>VLOOKUP(A772,BASE.!$A$1:$T$878,15,FALSE)</f>
        <v>Teléfono: 32-2110125- 32-2518572 / 73 / 74</v>
      </c>
      <c r="P772" s="124" t="str">
        <f>VLOOKUP(A772,BASE.!$A$1:$T$878,16,FALSE)</f>
        <v xml:space="preserve"> prodelquinta@yahoo.es</v>
      </c>
      <c r="Q772" s="185">
        <f>VLOOKUP(A772,BASE.!$A$1:$T$878,17,FALSE)</f>
        <v>0</v>
      </c>
      <c r="R772" s="124">
        <f>VLOOKUP(A772,BASE.!$A$1:$T$878,18,FALSE)</f>
        <v>93401</v>
      </c>
      <c r="S772" s="124" t="str">
        <f>VLOOKUP(A772,BASE.!$A$1:$T$878,19,FALSE)</f>
        <v>Se acompaña certificado financiero de la Institución correspondientes al año 2019, aprobado por el Sub Departamento de Supervisión Financiera Nacional .Pendiente de legalización ante notario.</v>
      </c>
      <c r="T772" s="182">
        <f>VLOOKUP(A772,BASE.!$A$1:$T$878,20,FALSE)</f>
        <v>38848</v>
      </c>
      <c r="U772" s="124">
        <v>7320</v>
      </c>
      <c r="V772" s="181">
        <v>43974005</v>
      </c>
      <c r="W772" s="181">
        <v>67347426</v>
      </c>
      <c r="X772" s="183">
        <v>44255</v>
      </c>
      <c r="Y772" s="166" t="s">
        <v>7879</v>
      </c>
      <c r="Z772" s="166" t="s">
        <v>7880</v>
      </c>
      <c r="AA772" s="124" t="s">
        <v>7900</v>
      </c>
    </row>
    <row r="773" spans="1:27" x14ac:dyDescent="0.2">
      <c r="A773" s="124">
        <v>7320</v>
      </c>
      <c r="B773" s="124" t="s">
        <v>8494</v>
      </c>
      <c r="C773" s="185">
        <v>656288108</v>
      </c>
      <c r="D773" s="124" t="str">
        <f>VLOOKUP(A773,BASE.!$A$1:$T$878,4,FALSE)</f>
        <v>Corporación de Derecho Privado.</v>
      </c>
      <c r="E773" s="124" t="str">
        <f>VLOOKUP(A773,BASE.!$A$1:$T$878,5,FALSE)</f>
        <v xml:space="preserve">Decreto Supremo Nº3328, de 18 de octubre de 2005, del Ministerio de Justicia. </v>
      </c>
      <c r="F773" s="124" t="str">
        <f>VLOOKUP(A773,BASE.!$A$1:$T$878,6,FALSE)</f>
        <v xml:space="preserve">Certificado de Vigencia folio Nº 500333714487, emitido el 27 de julio del 2020, por el Servicio de Registro Civil e Identificación.
</v>
      </c>
      <c r="G773" s="124" t="str">
        <f>VLOOKUP(A773,BASE.!$A$1:$T$878,7,FALSE)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3" s="124" t="str">
        <f>VLOOKUP(A773,BASE.!$A$1:$T$878,8,FALSE)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3" s="124" t="str">
        <f>VLOOKUP(A773,BASE.!$A$1:$T$878,9,FALSE)</f>
        <v xml:space="preserve">Durarán dos años en sus cargos. </v>
      </c>
      <c r="J773" s="124" t="str">
        <f>VLOOKUP(A773,BASE.!$A$1:$T$878,10,FALSE)</f>
        <v>27 de marzo de 2019 al 27 de marzo de 2021</v>
      </c>
      <c r="K773" s="124" t="str">
        <f>VLOOKUP(A773,BASE.!$A$1:$T$878,11,FALSE)</f>
        <v xml:space="preserve">Presidente: Guillermo Montecinos Rojas,  
</v>
      </c>
      <c r="L773" s="124" t="str">
        <f>VLOOKUP(A773,BASE.!$A$1:$T$878,12,FALSE)</f>
        <v xml:space="preserve">4 Oriente Nº 143, comuna de Viña del Mar, Quinta Región. 
</v>
      </c>
      <c r="M773" s="124" t="str">
        <f>VLOOKUP(A773,BASE.!$A$1:$T$878,13,FALSE)</f>
        <v>V</v>
      </c>
      <c r="N773" s="124" t="str">
        <f>VLOOKUP(A773,BASE.!$A$1:$T$878,14,FALSE)</f>
        <v xml:space="preserve"> Viña del Mar</v>
      </c>
      <c r="O773" s="124" t="str">
        <f>VLOOKUP(A773,BASE.!$A$1:$T$878,15,FALSE)</f>
        <v>Teléfono: 32-2110125- 32-2518572 / 73 / 74</v>
      </c>
      <c r="P773" s="124" t="str">
        <f>VLOOKUP(A773,BASE.!$A$1:$T$878,16,FALSE)</f>
        <v xml:space="preserve"> prodelquinta@yahoo.es</v>
      </c>
      <c r="Q773" s="185">
        <f>VLOOKUP(A773,BASE.!$A$1:$T$878,17,FALSE)</f>
        <v>0</v>
      </c>
      <c r="R773" s="124">
        <f>VLOOKUP(A773,BASE.!$A$1:$T$878,18,FALSE)</f>
        <v>93401</v>
      </c>
      <c r="S773" s="124" t="str">
        <f>VLOOKUP(A773,BASE.!$A$1:$T$878,19,FALSE)</f>
        <v>Se acompaña certificado financiero de la Institución correspondientes al año 2019, aprobado por el Sub Departamento de Supervisión Financiera Nacional .Pendiente de legalización ante notario.</v>
      </c>
      <c r="T773" s="182">
        <f>VLOOKUP(A773,BASE.!$A$1:$T$878,20,FALSE)</f>
        <v>38848</v>
      </c>
      <c r="U773" s="124">
        <v>7320</v>
      </c>
      <c r="V773" s="181">
        <v>0</v>
      </c>
      <c r="W773" s="181">
        <v>0</v>
      </c>
      <c r="X773" s="183">
        <v>44255</v>
      </c>
      <c r="Y773" s="166" t="s">
        <v>7879</v>
      </c>
      <c r="Z773" s="166" t="s">
        <v>7880</v>
      </c>
      <c r="AA773" s="124" t="s">
        <v>7909</v>
      </c>
    </row>
    <row r="774" spans="1:27" x14ac:dyDescent="0.2">
      <c r="A774" s="124">
        <v>7320</v>
      </c>
      <c r="B774" s="124" t="s">
        <v>8494</v>
      </c>
      <c r="C774" s="185">
        <v>656288108</v>
      </c>
      <c r="D774" s="124" t="str">
        <f>VLOOKUP(A774,BASE.!$A$1:$T$878,4,FALSE)</f>
        <v>Corporación de Derecho Privado.</v>
      </c>
      <c r="E774" s="124" t="str">
        <f>VLOOKUP(A774,BASE.!$A$1:$T$878,5,FALSE)</f>
        <v xml:space="preserve">Decreto Supremo Nº3328, de 18 de octubre de 2005, del Ministerio de Justicia. </v>
      </c>
      <c r="F774" s="124" t="str">
        <f>VLOOKUP(A774,BASE.!$A$1:$T$878,6,FALSE)</f>
        <v xml:space="preserve">Certificado de Vigencia folio Nº 500333714487, emitido el 27 de julio del 2020, por el Servicio de Registro Civil e Identificación.
</v>
      </c>
      <c r="G774" s="124" t="str">
        <f>VLOOKUP(A774,BASE.!$A$1:$T$878,7,FALSE)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4" s="124" t="str">
        <f>VLOOKUP(A774,BASE.!$A$1:$T$878,8,FALSE)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4" s="124" t="str">
        <f>VLOOKUP(A774,BASE.!$A$1:$T$878,9,FALSE)</f>
        <v xml:space="preserve">Durarán dos años en sus cargos. </v>
      </c>
      <c r="J774" s="124" t="str">
        <f>VLOOKUP(A774,BASE.!$A$1:$T$878,10,FALSE)</f>
        <v>27 de marzo de 2019 al 27 de marzo de 2021</v>
      </c>
      <c r="K774" s="124" t="str">
        <f>VLOOKUP(A774,BASE.!$A$1:$T$878,11,FALSE)</f>
        <v xml:space="preserve">Presidente: Guillermo Montecinos Rojas,  
</v>
      </c>
      <c r="L774" s="124" t="str">
        <f>VLOOKUP(A774,BASE.!$A$1:$T$878,12,FALSE)</f>
        <v xml:space="preserve">4 Oriente Nº 143, comuna de Viña del Mar, Quinta Región. 
</v>
      </c>
      <c r="M774" s="124" t="str">
        <f>VLOOKUP(A774,BASE.!$A$1:$T$878,13,FALSE)</f>
        <v>V</v>
      </c>
      <c r="N774" s="124" t="str">
        <f>VLOOKUP(A774,BASE.!$A$1:$T$878,14,FALSE)</f>
        <v xml:space="preserve"> Viña del Mar</v>
      </c>
      <c r="O774" s="124" t="str">
        <f>VLOOKUP(A774,BASE.!$A$1:$T$878,15,FALSE)</f>
        <v>Teléfono: 32-2110125- 32-2518572 / 73 / 74</v>
      </c>
      <c r="P774" s="124" t="str">
        <f>VLOOKUP(A774,BASE.!$A$1:$T$878,16,FALSE)</f>
        <v xml:space="preserve"> prodelquinta@yahoo.es</v>
      </c>
      <c r="Q774" s="185">
        <f>VLOOKUP(A774,BASE.!$A$1:$T$878,17,FALSE)</f>
        <v>0</v>
      </c>
      <c r="R774" s="124">
        <f>VLOOKUP(A774,BASE.!$A$1:$T$878,18,FALSE)</f>
        <v>93401</v>
      </c>
      <c r="S774" s="124" t="str">
        <f>VLOOKUP(A774,BASE.!$A$1:$T$878,19,FALSE)</f>
        <v>Se acompaña certificado financiero de la Institución correspondientes al año 2019, aprobado por el Sub Departamento de Supervisión Financiera Nacional .Pendiente de legalización ante notario.</v>
      </c>
      <c r="T774" s="182">
        <f>VLOOKUP(A774,BASE.!$A$1:$T$878,20,FALSE)</f>
        <v>38848</v>
      </c>
      <c r="U774" s="124">
        <v>7320</v>
      </c>
      <c r="V774" s="181">
        <v>845105</v>
      </c>
      <c r="W774" s="181">
        <v>4901608</v>
      </c>
      <c r="X774" s="183">
        <v>44255</v>
      </c>
      <c r="Y774" s="166" t="s">
        <v>7879</v>
      </c>
      <c r="Z774" s="166" t="s">
        <v>7880</v>
      </c>
      <c r="AA774" s="124" t="s">
        <v>8038</v>
      </c>
    </row>
    <row r="775" spans="1:27" x14ac:dyDescent="0.2">
      <c r="A775" s="124">
        <v>7320</v>
      </c>
      <c r="B775" s="124" t="s">
        <v>8494</v>
      </c>
      <c r="C775" s="185">
        <v>656288108</v>
      </c>
      <c r="D775" s="124" t="str">
        <f>VLOOKUP(A775,BASE.!$A$1:$T$878,4,FALSE)</f>
        <v>Corporación de Derecho Privado.</v>
      </c>
      <c r="E775" s="124" t="str">
        <f>VLOOKUP(A775,BASE.!$A$1:$T$878,5,FALSE)</f>
        <v xml:space="preserve">Decreto Supremo Nº3328, de 18 de octubre de 2005, del Ministerio de Justicia. </v>
      </c>
      <c r="F775" s="124" t="str">
        <f>VLOOKUP(A775,BASE.!$A$1:$T$878,6,FALSE)</f>
        <v xml:space="preserve">Certificado de Vigencia folio Nº 500333714487, emitido el 27 de julio del 2020, por el Servicio de Registro Civil e Identificación.
</v>
      </c>
      <c r="G775" s="124" t="str">
        <f>VLOOKUP(A775,BASE.!$A$1:$T$878,7,FALSE)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5" s="124" t="str">
        <f>VLOOKUP(A775,BASE.!$A$1:$T$878,8,FALSE)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5" s="124" t="str">
        <f>VLOOKUP(A775,BASE.!$A$1:$T$878,9,FALSE)</f>
        <v xml:space="preserve">Durarán dos años en sus cargos. </v>
      </c>
      <c r="J775" s="124" t="str">
        <f>VLOOKUP(A775,BASE.!$A$1:$T$878,10,FALSE)</f>
        <v>27 de marzo de 2019 al 27 de marzo de 2021</v>
      </c>
      <c r="K775" s="124" t="str">
        <f>VLOOKUP(A775,BASE.!$A$1:$T$878,11,FALSE)</f>
        <v xml:space="preserve">Presidente: Guillermo Montecinos Rojas,  
</v>
      </c>
      <c r="L775" s="124" t="str">
        <f>VLOOKUP(A775,BASE.!$A$1:$T$878,12,FALSE)</f>
        <v xml:space="preserve">4 Oriente Nº 143, comuna de Viña del Mar, Quinta Región. 
</v>
      </c>
      <c r="M775" s="124" t="str">
        <f>VLOOKUP(A775,BASE.!$A$1:$T$878,13,FALSE)</f>
        <v>V</v>
      </c>
      <c r="N775" s="124" t="str">
        <f>VLOOKUP(A775,BASE.!$A$1:$T$878,14,FALSE)</f>
        <v xml:space="preserve"> Viña del Mar</v>
      </c>
      <c r="O775" s="124" t="str">
        <f>VLOOKUP(A775,BASE.!$A$1:$T$878,15,FALSE)</f>
        <v>Teléfono: 32-2110125- 32-2518572 / 73 / 74</v>
      </c>
      <c r="P775" s="124" t="str">
        <f>VLOOKUP(A775,BASE.!$A$1:$T$878,16,FALSE)</f>
        <v xml:space="preserve"> prodelquinta@yahoo.es</v>
      </c>
      <c r="Q775" s="185">
        <f>VLOOKUP(A775,BASE.!$A$1:$T$878,17,FALSE)</f>
        <v>0</v>
      </c>
      <c r="R775" s="124">
        <f>VLOOKUP(A775,BASE.!$A$1:$T$878,18,FALSE)</f>
        <v>93401</v>
      </c>
      <c r="S775" s="124" t="str">
        <f>VLOOKUP(A775,BASE.!$A$1:$T$878,19,FALSE)</f>
        <v>Se acompaña certificado financiero de la Institución correspondientes al año 2019, aprobado por el Sub Departamento de Supervisión Financiera Nacional .Pendiente de legalización ante notario.</v>
      </c>
      <c r="T775" s="182">
        <f>VLOOKUP(A775,BASE.!$A$1:$T$878,20,FALSE)</f>
        <v>38848</v>
      </c>
      <c r="U775" s="124">
        <v>7320</v>
      </c>
      <c r="V775" s="181">
        <v>7758000</v>
      </c>
      <c r="W775" s="181">
        <v>15516000</v>
      </c>
      <c r="X775" s="183">
        <v>44255</v>
      </c>
      <c r="Y775" s="166" t="s">
        <v>7879</v>
      </c>
      <c r="Z775" s="166" t="s">
        <v>7880</v>
      </c>
      <c r="AA775" s="124" t="s">
        <v>8085</v>
      </c>
    </row>
    <row r="776" spans="1:27" x14ac:dyDescent="0.2">
      <c r="A776" s="124">
        <v>7320</v>
      </c>
      <c r="B776" s="124" t="s">
        <v>8494</v>
      </c>
      <c r="C776" s="185">
        <v>656288108</v>
      </c>
      <c r="D776" s="124" t="str">
        <f>VLOOKUP(A776,BASE.!$A$1:$T$878,4,FALSE)</f>
        <v>Corporación de Derecho Privado.</v>
      </c>
      <c r="E776" s="124" t="str">
        <f>VLOOKUP(A776,BASE.!$A$1:$T$878,5,FALSE)</f>
        <v xml:space="preserve">Decreto Supremo Nº3328, de 18 de octubre de 2005, del Ministerio de Justicia. </v>
      </c>
      <c r="F776" s="124" t="str">
        <f>VLOOKUP(A776,BASE.!$A$1:$T$878,6,FALSE)</f>
        <v xml:space="preserve">Certificado de Vigencia folio Nº 500333714487, emitido el 27 de julio del 2020, por el Servicio de Registro Civil e Identificación.
</v>
      </c>
      <c r="G776" s="124" t="str">
        <f>VLOOKUP(A776,BASE.!$A$1:$T$878,7,FALSE)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6" s="124" t="str">
        <f>VLOOKUP(A776,BASE.!$A$1:$T$878,8,FALSE)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6" s="124" t="str">
        <f>VLOOKUP(A776,BASE.!$A$1:$T$878,9,FALSE)</f>
        <v xml:space="preserve">Durarán dos años en sus cargos. </v>
      </c>
      <c r="J776" s="124" t="str">
        <f>VLOOKUP(A776,BASE.!$A$1:$T$878,10,FALSE)</f>
        <v>27 de marzo de 2019 al 27 de marzo de 2021</v>
      </c>
      <c r="K776" s="124" t="str">
        <f>VLOOKUP(A776,BASE.!$A$1:$T$878,11,FALSE)</f>
        <v xml:space="preserve">Presidente: Guillermo Montecinos Rojas,  
</v>
      </c>
      <c r="L776" s="124" t="str">
        <f>VLOOKUP(A776,BASE.!$A$1:$T$878,12,FALSE)</f>
        <v xml:space="preserve">4 Oriente Nº 143, comuna de Viña del Mar, Quinta Región. 
</v>
      </c>
      <c r="M776" s="124" t="str">
        <f>VLOOKUP(A776,BASE.!$A$1:$T$878,13,FALSE)</f>
        <v>V</v>
      </c>
      <c r="N776" s="124" t="str">
        <f>VLOOKUP(A776,BASE.!$A$1:$T$878,14,FALSE)</f>
        <v xml:space="preserve"> Viña del Mar</v>
      </c>
      <c r="O776" s="124" t="str">
        <f>VLOOKUP(A776,BASE.!$A$1:$T$878,15,FALSE)</f>
        <v>Teléfono: 32-2110125- 32-2518572 / 73 / 74</v>
      </c>
      <c r="P776" s="124" t="str">
        <f>VLOOKUP(A776,BASE.!$A$1:$T$878,16,FALSE)</f>
        <v xml:space="preserve"> prodelquinta@yahoo.es</v>
      </c>
      <c r="Q776" s="185">
        <f>VLOOKUP(A776,BASE.!$A$1:$T$878,17,FALSE)</f>
        <v>0</v>
      </c>
      <c r="R776" s="124">
        <f>VLOOKUP(A776,BASE.!$A$1:$T$878,18,FALSE)</f>
        <v>93401</v>
      </c>
      <c r="S776" s="124" t="str">
        <f>VLOOKUP(A776,BASE.!$A$1:$T$878,19,FALSE)</f>
        <v>Se acompaña certificado financiero de la Institución correspondientes al año 2019, aprobado por el Sub Departamento de Supervisión Financiera Nacional .Pendiente de legalización ante notario.</v>
      </c>
      <c r="T776" s="182">
        <f>VLOOKUP(A776,BASE.!$A$1:$T$878,20,FALSE)</f>
        <v>38848</v>
      </c>
      <c r="U776" s="124">
        <v>7320</v>
      </c>
      <c r="V776" s="181">
        <v>10439992</v>
      </c>
      <c r="W776" s="181">
        <v>28060815</v>
      </c>
      <c r="X776" s="183">
        <v>44255</v>
      </c>
      <c r="Y776" s="166" t="s">
        <v>7879</v>
      </c>
      <c r="Z776" s="166" t="s">
        <v>7880</v>
      </c>
      <c r="AA776" s="124" t="s">
        <v>7954</v>
      </c>
    </row>
    <row r="777" spans="1:27" x14ac:dyDescent="0.2">
      <c r="A777" s="124">
        <v>7320</v>
      </c>
      <c r="B777" s="124" t="s">
        <v>8494</v>
      </c>
      <c r="C777" s="185">
        <v>656288108</v>
      </c>
      <c r="D777" s="124" t="str">
        <f>VLOOKUP(A777,BASE.!$A$1:$T$878,4,FALSE)</f>
        <v>Corporación de Derecho Privado.</v>
      </c>
      <c r="E777" s="124" t="str">
        <f>VLOOKUP(A777,BASE.!$A$1:$T$878,5,FALSE)</f>
        <v xml:space="preserve">Decreto Supremo Nº3328, de 18 de octubre de 2005, del Ministerio de Justicia. </v>
      </c>
      <c r="F777" s="124" t="str">
        <f>VLOOKUP(A777,BASE.!$A$1:$T$878,6,FALSE)</f>
        <v xml:space="preserve">Certificado de Vigencia folio Nº 500333714487, emitido el 27 de julio del 2020, por el Servicio de Registro Civil e Identificación.
</v>
      </c>
      <c r="G777" s="124" t="str">
        <f>VLOOKUP(A777,BASE.!$A$1:$T$878,7,FALSE)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7" s="124" t="str">
        <f>VLOOKUP(A777,BASE.!$A$1:$T$878,8,FALSE)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7" s="124" t="str">
        <f>VLOOKUP(A777,BASE.!$A$1:$T$878,9,FALSE)</f>
        <v xml:space="preserve">Durarán dos años en sus cargos. </v>
      </c>
      <c r="J777" s="124" t="str">
        <f>VLOOKUP(A777,BASE.!$A$1:$T$878,10,FALSE)</f>
        <v>27 de marzo de 2019 al 27 de marzo de 2021</v>
      </c>
      <c r="K777" s="124" t="str">
        <f>VLOOKUP(A777,BASE.!$A$1:$T$878,11,FALSE)</f>
        <v xml:space="preserve">Presidente: Guillermo Montecinos Rojas,  
</v>
      </c>
      <c r="L777" s="124" t="str">
        <f>VLOOKUP(A777,BASE.!$A$1:$T$878,12,FALSE)</f>
        <v xml:space="preserve">4 Oriente Nº 143, comuna de Viña del Mar, Quinta Región. 
</v>
      </c>
      <c r="M777" s="124" t="str">
        <f>VLOOKUP(A777,BASE.!$A$1:$T$878,13,FALSE)</f>
        <v>V</v>
      </c>
      <c r="N777" s="124" t="str">
        <f>VLOOKUP(A777,BASE.!$A$1:$T$878,14,FALSE)</f>
        <v xml:space="preserve"> Viña del Mar</v>
      </c>
      <c r="O777" s="124" t="str">
        <f>VLOOKUP(A777,BASE.!$A$1:$T$878,15,FALSE)</f>
        <v>Teléfono: 32-2110125- 32-2518572 / 73 / 74</v>
      </c>
      <c r="P777" s="124" t="str">
        <f>VLOOKUP(A777,BASE.!$A$1:$T$878,16,FALSE)</f>
        <v xml:space="preserve"> prodelquinta@yahoo.es</v>
      </c>
      <c r="Q777" s="185">
        <f>VLOOKUP(A777,BASE.!$A$1:$T$878,17,FALSE)</f>
        <v>0</v>
      </c>
      <c r="R777" s="124">
        <f>VLOOKUP(A777,BASE.!$A$1:$T$878,18,FALSE)</f>
        <v>93401</v>
      </c>
      <c r="S777" s="124" t="str">
        <f>VLOOKUP(A777,BASE.!$A$1:$T$878,19,FALSE)</f>
        <v>Se acompaña certificado financiero de la Institución correspondientes al año 2019, aprobado por el Sub Departamento de Supervisión Financiera Nacional .Pendiente de legalización ante notario.</v>
      </c>
      <c r="T777" s="182">
        <f>VLOOKUP(A777,BASE.!$A$1:$T$878,20,FALSE)</f>
        <v>38848</v>
      </c>
      <c r="U777" s="124">
        <v>7320</v>
      </c>
      <c r="V777" s="181">
        <v>38610014</v>
      </c>
      <c r="W777" s="181">
        <v>65973142</v>
      </c>
      <c r="X777" s="183">
        <v>44255</v>
      </c>
      <c r="Y777" s="166" t="s">
        <v>7879</v>
      </c>
      <c r="Z777" s="166" t="s">
        <v>7880</v>
      </c>
      <c r="AA777" s="124" t="s">
        <v>187</v>
      </c>
    </row>
    <row r="778" spans="1:27" x14ac:dyDescent="0.2">
      <c r="A778" s="124">
        <v>7320</v>
      </c>
      <c r="B778" s="124" t="s">
        <v>8494</v>
      </c>
      <c r="C778" s="185">
        <v>656288108</v>
      </c>
      <c r="D778" s="124" t="str">
        <f>VLOOKUP(A778,BASE.!$A$1:$T$878,4,FALSE)</f>
        <v>Corporación de Derecho Privado.</v>
      </c>
      <c r="E778" s="124" t="str">
        <f>VLOOKUP(A778,BASE.!$A$1:$T$878,5,FALSE)</f>
        <v xml:space="preserve">Decreto Supremo Nº3328, de 18 de octubre de 2005, del Ministerio de Justicia. </v>
      </c>
      <c r="F778" s="124" t="str">
        <f>VLOOKUP(A778,BASE.!$A$1:$T$878,6,FALSE)</f>
        <v xml:space="preserve">Certificado de Vigencia folio Nº 500333714487, emitido el 27 de julio del 2020, por el Servicio de Registro Civil e Identificación.
</v>
      </c>
      <c r="G778" s="124" t="str">
        <f>VLOOKUP(A778,BASE.!$A$1:$T$878,7,FALSE)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8" s="124" t="str">
        <f>VLOOKUP(A778,BASE.!$A$1:$T$878,8,FALSE)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8" s="124" t="str">
        <f>VLOOKUP(A778,BASE.!$A$1:$T$878,9,FALSE)</f>
        <v xml:space="preserve">Durarán dos años en sus cargos. </v>
      </c>
      <c r="J778" s="124" t="str">
        <f>VLOOKUP(A778,BASE.!$A$1:$T$878,10,FALSE)</f>
        <v>27 de marzo de 2019 al 27 de marzo de 2021</v>
      </c>
      <c r="K778" s="124" t="str">
        <f>VLOOKUP(A778,BASE.!$A$1:$T$878,11,FALSE)</f>
        <v xml:space="preserve">Presidente: Guillermo Montecinos Rojas,  
</v>
      </c>
      <c r="L778" s="124" t="str">
        <f>VLOOKUP(A778,BASE.!$A$1:$T$878,12,FALSE)</f>
        <v xml:space="preserve">4 Oriente Nº 143, comuna de Viña del Mar, Quinta Región. 
</v>
      </c>
      <c r="M778" s="124" t="str">
        <f>VLOOKUP(A778,BASE.!$A$1:$T$878,13,FALSE)</f>
        <v>V</v>
      </c>
      <c r="N778" s="124" t="str">
        <f>VLOOKUP(A778,BASE.!$A$1:$T$878,14,FALSE)</f>
        <v xml:space="preserve"> Viña del Mar</v>
      </c>
      <c r="O778" s="124" t="str">
        <f>VLOOKUP(A778,BASE.!$A$1:$T$878,15,FALSE)</f>
        <v>Teléfono: 32-2110125- 32-2518572 / 73 / 74</v>
      </c>
      <c r="P778" s="124" t="str">
        <f>VLOOKUP(A778,BASE.!$A$1:$T$878,16,FALSE)</f>
        <v xml:space="preserve"> prodelquinta@yahoo.es</v>
      </c>
      <c r="Q778" s="185">
        <f>VLOOKUP(A778,BASE.!$A$1:$T$878,17,FALSE)</f>
        <v>0</v>
      </c>
      <c r="R778" s="124">
        <f>VLOOKUP(A778,BASE.!$A$1:$T$878,18,FALSE)</f>
        <v>93401</v>
      </c>
      <c r="S778" s="124" t="str">
        <f>VLOOKUP(A778,BASE.!$A$1:$T$878,19,FALSE)</f>
        <v>Se acompaña certificado financiero de la Institución correspondientes al año 2019, aprobado por el Sub Departamento de Supervisión Financiera Nacional .Pendiente de legalización ante notario.</v>
      </c>
      <c r="T778" s="182">
        <f>VLOOKUP(A778,BASE.!$A$1:$T$878,20,FALSE)</f>
        <v>38848</v>
      </c>
      <c r="U778" s="124">
        <v>7320</v>
      </c>
      <c r="V778" s="181">
        <v>39531237</v>
      </c>
      <c r="W778" s="181">
        <v>61577417</v>
      </c>
      <c r="X778" s="183">
        <v>44255</v>
      </c>
      <c r="Y778" s="166" t="s">
        <v>7879</v>
      </c>
      <c r="Z778" s="166" t="s">
        <v>7880</v>
      </c>
      <c r="AA778" s="124" t="s">
        <v>7917</v>
      </c>
    </row>
    <row r="779" spans="1:27" x14ac:dyDescent="0.2">
      <c r="A779" s="124">
        <v>7320</v>
      </c>
      <c r="B779" s="124" t="s">
        <v>8494</v>
      </c>
      <c r="C779" s="185">
        <v>656288108</v>
      </c>
      <c r="D779" s="124" t="str">
        <f>VLOOKUP(A779,BASE.!$A$1:$T$878,4,FALSE)</f>
        <v>Corporación de Derecho Privado.</v>
      </c>
      <c r="E779" s="124" t="str">
        <f>VLOOKUP(A779,BASE.!$A$1:$T$878,5,FALSE)</f>
        <v xml:space="preserve">Decreto Supremo Nº3328, de 18 de octubre de 2005, del Ministerio de Justicia. </v>
      </c>
      <c r="F779" s="124" t="str">
        <f>VLOOKUP(A779,BASE.!$A$1:$T$878,6,FALSE)</f>
        <v xml:space="preserve">Certificado de Vigencia folio Nº 500333714487, emitido el 27 de julio del 2020, por el Servicio de Registro Civil e Identificación.
</v>
      </c>
      <c r="G779" s="124" t="str">
        <f>VLOOKUP(A779,BASE.!$A$1:$T$878,7,FALSE)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9" s="124" t="str">
        <f>VLOOKUP(A779,BASE.!$A$1:$T$878,8,FALSE)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9" s="124" t="str">
        <f>VLOOKUP(A779,BASE.!$A$1:$T$878,9,FALSE)</f>
        <v xml:space="preserve">Durarán dos años en sus cargos. </v>
      </c>
      <c r="J779" s="124" t="str">
        <f>VLOOKUP(A779,BASE.!$A$1:$T$878,10,FALSE)</f>
        <v>27 de marzo de 2019 al 27 de marzo de 2021</v>
      </c>
      <c r="K779" s="124" t="str">
        <f>VLOOKUP(A779,BASE.!$A$1:$T$878,11,FALSE)</f>
        <v xml:space="preserve">Presidente: Guillermo Montecinos Rojas,  
</v>
      </c>
      <c r="L779" s="124" t="str">
        <f>VLOOKUP(A779,BASE.!$A$1:$T$878,12,FALSE)</f>
        <v xml:space="preserve">4 Oriente Nº 143, comuna de Viña del Mar, Quinta Región. 
</v>
      </c>
      <c r="M779" s="124" t="str">
        <f>VLOOKUP(A779,BASE.!$A$1:$T$878,13,FALSE)</f>
        <v>V</v>
      </c>
      <c r="N779" s="124" t="str">
        <f>VLOOKUP(A779,BASE.!$A$1:$T$878,14,FALSE)</f>
        <v xml:space="preserve"> Viña del Mar</v>
      </c>
      <c r="O779" s="124" t="str">
        <f>VLOOKUP(A779,BASE.!$A$1:$T$878,15,FALSE)</f>
        <v>Teléfono: 32-2110125- 32-2518572 / 73 / 74</v>
      </c>
      <c r="P779" s="124" t="str">
        <f>VLOOKUP(A779,BASE.!$A$1:$T$878,16,FALSE)</f>
        <v xml:space="preserve"> prodelquinta@yahoo.es</v>
      </c>
      <c r="Q779" s="185">
        <f>VLOOKUP(A779,BASE.!$A$1:$T$878,17,FALSE)</f>
        <v>0</v>
      </c>
      <c r="R779" s="124">
        <f>VLOOKUP(A779,BASE.!$A$1:$T$878,18,FALSE)</f>
        <v>93401</v>
      </c>
      <c r="S779" s="124" t="str">
        <f>VLOOKUP(A779,BASE.!$A$1:$T$878,19,FALSE)</f>
        <v>Se acompaña certificado financiero de la Institución correspondientes al año 2019, aprobado por el Sub Departamento de Supervisión Financiera Nacional .Pendiente de legalización ante notario.</v>
      </c>
      <c r="T779" s="182">
        <f>VLOOKUP(A779,BASE.!$A$1:$T$878,20,FALSE)</f>
        <v>38848</v>
      </c>
      <c r="U779" s="124">
        <v>7320</v>
      </c>
      <c r="V779" s="181">
        <v>19474304</v>
      </c>
      <c r="W779" s="181">
        <v>33652480</v>
      </c>
      <c r="X779" s="183">
        <v>44255</v>
      </c>
      <c r="Y779" s="166" t="s">
        <v>7879</v>
      </c>
      <c r="Z779" s="166" t="s">
        <v>7880</v>
      </c>
      <c r="AA779" s="124" t="s">
        <v>7946</v>
      </c>
    </row>
    <row r="780" spans="1:27" x14ac:dyDescent="0.2">
      <c r="A780" s="124">
        <v>7320</v>
      </c>
      <c r="B780" s="124" t="s">
        <v>8494</v>
      </c>
      <c r="C780" s="185">
        <v>656288108</v>
      </c>
      <c r="D780" s="124" t="str">
        <f>VLOOKUP(A780,BASE.!$A$1:$T$878,4,FALSE)</f>
        <v>Corporación de Derecho Privado.</v>
      </c>
      <c r="E780" s="124" t="str">
        <f>VLOOKUP(A780,BASE.!$A$1:$T$878,5,FALSE)</f>
        <v xml:space="preserve">Decreto Supremo Nº3328, de 18 de octubre de 2005, del Ministerio de Justicia. </v>
      </c>
      <c r="F780" s="124" t="str">
        <f>VLOOKUP(A780,BASE.!$A$1:$T$878,6,FALSE)</f>
        <v xml:space="preserve">Certificado de Vigencia folio Nº 500333714487, emitido el 27 de julio del 2020, por el Servicio de Registro Civil e Identificación.
</v>
      </c>
      <c r="G780" s="124" t="str">
        <f>VLOOKUP(A780,BASE.!$A$1:$T$878,7,FALSE)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0" s="124" t="str">
        <f>VLOOKUP(A780,BASE.!$A$1:$T$878,8,FALSE)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80" s="124" t="str">
        <f>VLOOKUP(A780,BASE.!$A$1:$T$878,9,FALSE)</f>
        <v xml:space="preserve">Durarán dos años en sus cargos. </v>
      </c>
      <c r="J780" s="124" t="str">
        <f>VLOOKUP(A780,BASE.!$A$1:$T$878,10,FALSE)</f>
        <v>27 de marzo de 2019 al 27 de marzo de 2021</v>
      </c>
      <c r="K780" s="124" t="str">
        <f>VLOOKUP(A780,BASE.!$A$1:$T$878,11,FALSE)</f>
        <v xml:space="preserve">Presidente: Guillermo Montecinos Rojas,  
</v>
      </c>
      <c r="L780" s="124" t="str">
        <f>VLOOKUP(A780,BASE.!$A$1:$T$878,12,FALSE)</f>
        <v xml:space="preserve">4 Oriente Nº 143, comuna de Viña del Mar, Quinta Región. 
</v>
      </c>
      <c r="M780" s="124" t="str">
        <f>VLOOKUP(A780,BASE.!$A$1:$T$878,13,FALSE)</f>
        <v>V</v>
      </c>
      <c r="N780" s="124" t="str">
        <f>VLOOKUP(A780,BASE.!$A$1:$T$878,14,FALSE)</f>
        <v xml:space="preserve"> Viña del Mar</v>
      </c>
      <c r="O780" s="124" t="str">
        <f>VLOOKUP(A780,BASE.!$A$1:$T$878,15,FALSE)</f>
        <v>Teléfono: 32-2110125- 32-2518572 / 73 / 74</v>
      </c>
      <c r="P780" s="124" t="str">
        <f>VLOOKUP(A780,BASE.!$A$1:$T$878,16,FALSE)</f>
        <v xml:space="preserve"> prodelquinta@yahoo.es</v>
      </c>
      <c r="Q780" s="185">
        <f>VLOOKUP(A780,BASE.!$A$1:$T$878,17,FALSE)</f>
        <v>0</v>
      </c>
      <c r="R780" s="124">
        <f>VLOOKUP(A780,BASE.!$A$1:$T$878,18,FALSE)</f>
        <v>93401</v>
      </c>
      <c r="S780" s="124" t="str">
        <f>VLOOKUP(A780,BASE.!$A$1:$T$878,19,FALSE)</f>
        <v>Se acompaña certificado financiero de la Institución correspondientes al año 2019, aprobado por el Sub Departamento de Supervisión Financiera Nacional .Pendiente de legalización ante notario.</v>
      </c>
      <c r="T780" s="182">
        <f>VLOOKUP(A780,BASE.!$A$1:$T$878,20,FALSE)</f>
        <v>38848</v>
      </c>
      <c r="U780" s="124">
        <v>7320</v>
      </c>
      <c r="V780" s="181">
        <v>16995192</v>
      </c>
      <c r="W780" s="181">
        <v>29020092</v>
      </c>
      <c r="X780" s="183">
        <v>44255</v>
      </c>
      <c r="Y780" s="166" t="s">
        <v>7879</v>
      </c>
      <c r="Z780" s="166" t="s">
        <v>7880</v>
      </c>
      <c r="AA780" s="124" t="s">
        <v>78</v>
      </c>
    </row>
    <row r="781" spans="1:27" x14ac:dyDescent="0.2">
      <c r="A781" s="124">
        <v>7320</v>
      </c>
      <c r="B781" s="124" t="s">
        <v>8494</v>
      </c>
      <c r="C781" s="185">
        <v>656288108</v>
      </c>
      <c r="D781" s="124" t="str">
        <f>VLOOKUP(A781,BASE.!$A$1:$T$878,4,FALSE)</f>
        <v>Corporación de Derecho Privado.</v>
      </c>
      <c r="E781" s="124" t="str">
        <f>VLOOKUP(A781,BASE.!$A$1:$T$878,5,FALSE)</f>
        <v xml:space="preserve">Decreto Supremo Nº3328, de 18 de octubre de 2005, del Ministerio de Justicia. </v>
      </c>
      <c r="F781" s="124" t="str">
        <f>VLOOKUP(A781,BASE.!$A$1:$T$878,6,FALSE)</f>
        <v xml:space="preserve">Certificado de Vigencia folio Nº 500333714487, emitido el 27 de julio del 2020, por el Servicio de Registro Civil e Identificación.
</v>
      </c>
      <c r="G781" s="124" t="str">
        <f>VLOOKUP(A781,BASE.!$A$1:$T$878,7,FALSE)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1" s="124" t="str">
        <f>VLOOKUP(A781,BASE.!$A$1:$T$878,8,FALSE)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81" s="124" t="str">
        <f>VLOOKUP(A781,BASE.!$A$1:$T$878,9,FALSE)</f>
        <v xml:space="preserve">Durarán dos años en sus cargos. </v>
      </c>
      <c r="J781" s="124" t="str">
        <f>VLOOKUP(A781,BASE.!$A$1:$T$878,10,FALSE)</f>
        <v>27 de marzo de 2019 al 27 de marzo de 2021</v>
      </c>
      <c r="K781" s="124" t="str">
        <f>VLOOKUP(A781,BASE.!$A$1:$T$878,11,FALSE)</f>
        <v xml:space="preserve">Presidente: Guillermo Montecinos Rojas,  
</v>
      </c>
      <c r="L781" s="124" t="str">
        <f>VLOOKUP(A781,BASE.!$A$1:$T$878,12,FALSE)</f>
        <v xml:space="preserve">4 Oriente Nº 143, comuna de Viña del Mar, Quinta Región. 
</v>
      </c>
      <c r="M781" s="124" t="str">
        <f>VLOOKUP(A781,BASE.!$A$1:$T$878,13,FALSE)</f>
        <v>V</v>
      </c>
      <c r="N781" s="124" t="str">
        <f>VLOOKUP(A781,BASE.!$A$1:$T$878,14,FALSE)</f>
        <v xml:space="preserve"> Viña del Mar</v>
      </c>
      <c r="O781" s="124" t="str">
        <f>VLOOKUP(A781,BASE.!$A$1:$T$878,15,FALSE)</f>
        <v>Teléfono: 32-2110125- 32-2518572 / 73 / 74</v>
      </c>
      <c r="P781" s="124" t="str">
        <f>VLOOKUP(A781,BASE.!$A$1:$T$878,16,FALSE)</f>
        <v xml:space="preserve"> prodelquinta@yahoo.es</v>
      </c>
      <c r="Q781" s="185">
        <f>VLOOKUP(A781,BASE.!$A$1:$T$878,17,FALSE)</f>
        <v>0</v>
      </c>
      <c r="R781" s="124">
        <f>VLOOKUP(A781,BASE.!$A$1:$T$878,18,FALSE)</f>
        <v>93401</v>
      </c>
      <c r="S781" s="124" t="str">
        <f>VLOOKUP(A781,BASE.!$A$1:$T$878,19,FALSE)</f>
        <v>Se acompaña certificado financiero de la Institución correspondientes al año 2019, aprobado por el Sub Departamento de Supervisión Financiera Nacional .Pendiente de legalización ante notario.</v>
      </c>
      <c r="T781" s="182">
        <f>VLOOKUP(A781,BASE.!$A$1:$T$878,20,FALSE)</f>
        <v>38848</v>
      </c>
      <c r="U781" s="124">
        <v>7320</v>
      </c>
      <c r="V781" s="181">
        <v>0</v>
      </c>
      <c r="W781" s="181">
        <v>14244410</v>
      </c>
      <c r="X781" s="183">
        <v>44255</v>
      </c>
      <c r="Y781" s="166" t="s">
        <v>7879</v>
      </c>
      <c r="Z781" s="166" t="s">
        <v>7880</v>
      </c>
      <c r="AA781" s="124" t="s">
        <v>7968</v>
      </c>
    </row>
    <row r="782" spans="1:27" x14ac:dyDescent="0.2">
      <c r="A782" s="124">
        <v>7320</v>
      </c>
      <c r="B782" s="124" t="s">
        <v>8494</v>
      </c>
      <c r="C782" s="185">
        <v>656288108</v>
      </c>
      <c r="D782" s="124" t="str">
        <f>VLOOKUP(A782,BASE.!$A$1:$T$878,4,FALSE)</f>
        <v>Corporación de Derecho Privado.</v>
      </c>
      <c r="E782" s="124" t="str">
        <f>VLOOKUP(A782,BASE.!$A$1:$T$878,5,FALSE)</f>
        <v xml:space="preserve">Decreto Supremo Nº3328, de 18 de octubre de 2005, del Ministerio de Justicia. </v>
      </c>
      <c r="F782" s="124" t="str">
        <f>VLOOKUP(A782,BASE.!$A$1:$T$878,6,FALSE)</f>
        <v xml:space="preserve">Certificado de Vigencia folio Nº 500333714487, emitido el 27 de julio del 2020, por el Servicio de Registro Civil e Identificación.
</v>
      </c>
      <c r="G782" s="124" t="str">
        <f>VLOOKUP(A782,BASE.!$A$1:$T$878,7,FALSE)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2" s="124" t="str">
        <f>VLOOKUP(A782,BASE.!$A$1:$T$878,8,FALSE)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82" s="124" t="str">
        <f>VLOOKUP(A782,BASE.!$A$1:$T$878,9,FALSE)</f>
        <v xml:space="preserve">Durarán dos años en sus cargos. </v>
      </c>
      <c r="J782" s="124" t="str">
        <f>VLOOKUP(A782,BASE.!$A$1:$T$878,10,FALSE)</f>
        <v>27 de marzo de 2019 al 27 de marzo de 2021</v>
      </c>
      <c r="K782" s="124" t="str">
        <f>VLOOKUP(A782,BASE.!$A$1:$T$878,11,FALSE)</f>
        <v xml:space="preserve">Presidente: Guillermo Montecinos Rojas,  
</v>
      </c>
      <c r="L782" s="124" t="str">
        <f>VLOOKUP(A782,BASE.!$A$1:$T$878,12,FALSE)</f>
        <v xml:space="preserve">4 Oriente Nº 143, comuna de Viña del Mar, Quinta Región. 
</v>
      </c>
      <c r="M782" s="124" t="str">
        <f>VLOOKUP(A782,BASE.!$A$1:$T$878,13,FALSE)</f>
        <v>V</v>
      </c>
      <c r="N782" s="124" t="str">
        <f>VLOOKUP(A782,BASE.!$A$1:$T$878,14,FALSE)</f>
        <v xml:space="preserve"> Viña del Mar</v>
      </c>
      <c r="O782" s="124" t="str">
        <f>VLOOKUP(A782,BASE.!$A$1:$T$878,15,FALSE)</f>
        <v>Teléfono: 32-2110125- 32-2518572 / 73 / 74</v>
      </c>
      <c r="P782" s="124" t="str">
        <f>VLOOKUP(A782,BASE.!$A$1:$T$878,16,FALSE)</f>
        <v xml:space="preserve"> prodelquinta@yahoo.es</v>
      </c>
      <c r="Q782" s="185">
        <f>VLOOKUP(A782,BASE.!$A$1:$T$878,17,FALSE)</f>
        <v>0</v>
      </c>
      <c r="R782" s="124">
        <f>VLOOKUP(A782,BASE.!$A$1:$T$878,18,FALSE)</f>
        <v>93401</v>
      </c>
      <c r="S782" s="124" t="str">
        <f>VLOOKUP(A782,BASE.!$A$1:$T$878,19,FALSE)</f>
        <v>Se acompaña certificado financiero de la Institución correspondientes al año 2019, aprobado por el Sub Departamento de Supervisión Financiera Nacional .Pendiente de legalización ante notario.</v>
      </c>
      <c r="T782" s="182">
        <f>VLOOKUP(A782,BASE.!$A$1:$T$878,20,FALSE)</f>
        <v>38848</v>
      </c>
      <c r="U782" s="124">
        <v>7320</v>
      </c>
      <c r="V782" s="181">
        <v>7075296</v>
      </c>
      <c r="W782" s="181">
        <v>15388768</v>
      </c>
      <c r="X782" s="183">
        <v>44255</v>
      </c>
      <c r="Y782" s="166" t="s">
        <v>7879</v>
      </c>
      <c r="Z782" s="166" t="s">
        <v>7880</v>
      </c>
      <c r="AA782" s="124" t="s">
        <v>7906</v>
      </c>
    </row>
    <row r="783" spans="1:27" x14ac:dyDescent="0.2">
      <c r="A783" s="124">
        <v>7320</v>
      </c>
      <c r="B783" s="124" t="s">
        <v>8494</v>
      </c>
      <c r="C783" s="185">
        <v>656288108</v>
      </c>
      <c r="D783" s="124" t="str">
        <f>VLOOKUP(A783,BASE.!$A$1:$T$878,4,FALSE)</f>
        <v>Corporación de Derecho Privado.</v>
      </c>
      <c r="E783" s="124" t="str">
        <f>VLOOKUP(A783,BASE.!$A$1:$T$878,5,FALSE)</f>
        <v xml:space="preserve">Decreto Supremo Nº3328, de 18 de octubre de 2005, del Ministerio de Justicia. </v>
      </c>
      <c r="F783" s="124" t="str">
        <f>VLOOKUP(A783,BASE.!$A$1:$T$878,6,FALSE)</f>
        <v xml:space="preserve">Certificado de Vigencia folio Nº 500333714487, emitido el 27 de julio del 2020, por el Servicio de Registro Civil e Identificación.
</v>
      </c>
      <c r="G783" s="124" t="str">
        <f>VLOOKUP(A783,BASE.!$A$1:$T$878,7,FALSE)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3" s="124" t="str">
        <f>VLOOKUP(A783,BASE.!$A$1:$T$878,8,FALSE)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83" s="124" t="str">
        <f>VLOOKUP(A783,BASE.!$A$1:$T$878,9,FALSE)</f>
        <v xml:space="preserve">Durarán dos años en sus cargos. </v>
      </c>
      <c r="J783" s="124" t="str">
        <f>VLOOKUP(A783,BASE.!$A$1:$T$878,10,FALSE)</f>
        <v>27 de marzo de 2019 al 27 de marzo de 2021</v>
      </c>
      <c r="K783" s="124" t="str">
        <f>VLOOKUP(A783,BASE.!$A$1:$T$878,11,FALSE)</f>
        <v xml:space="preserve">Presidente: Guillermo Montecinos Rojas,  
</v>
      </c>
      <c r="L783" s="124" t="str">
        <f>VLOOKUP(A783,BASE.!$A$1:$T$878,12,FALSE)</f>
        <v xml:space="preserve">4 Oriente Nº 143, comuna de Viña del Mar, Quinta Región. 
</v>
      </c>
      <c r="M783" s="124" t="str">
        <f>VLOOKUP(A783,BASE.!$A$1:$T$878,13,FALSE)</f>
        <v>V</v>
      </c>
      <c r="N783" s="124" t="str">
        <f>VLOOKUP(A783,BASE.!$A$1:$T$878,14,FALSE)</f>
        <v xml:space="preserve"> Viña del Mar</v>
      </c>
      <c r="O783" s="124" t="str">
        <f>VLOOKUP(A783,BASE.!$A$1:$T$878,15,FALSE)</f>
        <v>Teléfono: 32-2110125- 32-2518572 / 73 / 74</v>
      </c>
      <c r="P783" s="124" t="str">
        <f>VLOOKUP(A783,BASE.!$A$1:$T$878,16,FALSE)</f>
        <v xml:space="preserve"> prodelquinta@yahoo.es</v>
      </c>
      <c r="Q783" s="185">
        <f>VLOOKUP(A783,BASE.!$A$1:$T$878,17,FALSE)</f>
        <v>0</v>
      </c>
      <c r="R783" s="124">
        <f>VLOOKUP(A783,BASE.!$A$1:$T$878,18,FALSE)</f>
        <v>93401</v>
      </c>
      <c r="S783" s="124" t="str">
        <f>VLOOKUP(A783,BASE.!$A$1:$T$878,19,FALSE)</f>
        <v>Se acompaña certificado financiero de la Institución correspondientes al año 2019, aprobado por el Sub Departamento de Supervisión Financiera Nacional .Pendiente de legalización ante notario.</v>
      </c>
      <c r="T783" s="182">
        <f>VLOOKUP(A783,BASE.!$A$1:$T$878,20,FALSE)</f>
        <v>38848</v>
      </c>
      <c r="U783" s="124">
        <v>7320</v>
      </c>
      <c r="V783" s="181">
        <v>6361560</v>
      </c>
      <c r="W783" s="181">
        <v>11969820</v>
      </c>
      <c r="X783" s="183">
        <v>44255</v>
      </c>
      <c r="Y783" s="166" t="s">
        <v>7879</v>
      </c>
      <c r="Z783" s="166" t="s">
        <v>7880</v>
      </c>
      <c r="AA783" s="124" t="s">
        <v>7889</v>
      </c>
    </row>
    <row r="784" spans="1:27" x14ac:dyDescent="0.2">
      <c r="A784" s="124">
        <v>7331</v>
      </c>
      <c r="B784" s="124" t="s">
        <v>8495</v>
      </c>
      <c r="C784" s="185">
        <v>656176903</v>
      </c>
      <c r="D784" s="124" t="str">
        <f>VLOOKUP(A784,BASE.!$A$1:$T$878,4,FALSE)</f>
        <v xml:space="preserve">Organización Comunitaria de carácter funcional. </v>
      </c>
      <c r="E784" s="124" t="str">
        <f>VLOOKUP(A784,BASE.!$A$1:$T$878,5,FALSE)</f>
        <v xml:space="preserve">Decreto Alcaldicio Nº 3546, de fecha 12 de agosto de 2005, que le otorga el beneficio de gozar de personalidad jurídica, quedando registrado en el folio Nº 103, Libro 06, del registro O.C.F.T. con esa misma fecha. 
</v>
      </c>
      <c r="F784" s="124" t="str">
        <f>VLOOKUP(A784,BASE.!$A$1:$T$878,6,FALSE)</f>
        <v>Certificado de Vigencia, folio Nº 500328536297, de 10 de julio de 2020, del Servicio de Registro Civil e Identificación</v>
      </c>
      <c r="G784" s="124" t="str">
        <f>VLOOKUP(A784,BASE.!$A$1:$T$878,7,FALSE)</f>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
      <c r="H784" s="124" t="str">
        <f>VLOOKUP(A784,BASE.!$A$1:$T$878,8,FALSE)</f>
        <v xml:space="preserve">Presidenta:   Bernarda Malgüe Pavez                               
Secretaria:    Rebeca Gómez García
Tesorero: Juan Agustín Valenzuela Sarmiento     
Cargos suplentes: 
1° Director:  Olga Cárcamo Solis de Ovando
2° Director: Raúl Romero Santis
</v>
      </c>
      <c r="I784" s="124" t="str">
        <f>VLOOKUP(A784,BASE.!$A$1:$T$878,9,FALSE)</f>
        <v>Tres años (según Estatutos).</v>
      </c>
      <c r="J784" s="124" t="str">
        <f>VLOOKUP(A784,BASE.!$A$1:$T$878,10,FALSE)</f>
        <v xml:space="preserve">De 27 de junio de 2018 a 27 de junio de 2021.
</v>
      </c>
      <c r="K784" s="124" t="str">
        <f>VLOOKUP(A784,BASE.!$A$1:$T$878,11,FALSE)</f>
        <v xml:space="preserve">Bernarda Malgüe Pavez,           
Poder Coordinadora Institucional: Vanessa Evelyn Vidal Malgüe, 
</v>
      </c>
      <c r="L784" s="124" t="str">
        <f>VLOOKUP(A784,BASE.!$A$1:$T$878,12,FALSE)</f>
        <v xml:space="preserve">Avda. El Molo Nº 171, Barrancas, comuna de San Antonio, Quinta Región.
</v>
      </c>
      <c r="M784" s="124" t="str">
        <f>VLOOKUP(A784,BASE.!$A$1:$T$878,13,FALSE)</f>
        <v>V</v>
      </c>
      <c r="N784" s="124" t="str">
        <f>VLOOKUP(A784,BASE.!$A$1:$T$878,14,FALSE)</f>
        <v>San Antonio</v>
      </c>
      <c r="O784" s="124" t="str">
        <f>VLOOKUP(A784,BASE.!$A$1:$T$878,15,FALSE)</f>
        <v>322) 231184-231134-216552-977640343</v>
      </c>
      <c r="P784" s="124" t="str">
        <f>VLOOKUP(A784,BASE.!$A$1:$T$878,16,FALSE)</f>
        <v xml:space="preserve"> centroapoyoninoyfamilia@gmail.com</v>
      </c>
      <c r="Q784" s="185">
        <f>VLOOKUP(A784,BASE.!$A$1:$T$878,17,FALSE)</f>
        <v>0</v>
      </c>
      <c r="R784" s="124">
        <f>VLOOKUP(A784,BASE.!$A$1:$T$878,18,FALSE)</f>
        <v>93401</v>
      </c>
      <c r="S784" s="124" t="str">
        <f>VLOOKUP(A784,BASE.!$A$1:$T$878,19,FALSE)</f>
        <v>Antecedentes financieros correspondientes al año 2019 aprobados por el Sub Departamento de Supervisión Financiera</v>
      </c>
      <c r="T784" s="182">
        <f>VLOOKUP(A784,BASE.!$A$1:$T$878,20,FALSE)</f>
        <v>38936</v>
      </c>
      <c r="U784" s="124">
        <v>7331</v>
      </c>
      <c r="V784" s="181">
        <v>44283526</v>
      </c>
      <c r="W784" s="181">
        <v>88567052</v>
      </c>
      <c r="X784" s="183">
        <v>44255</v>
      </c>
      <c r="Y784" s="166" t="s">
        <v>7879</v>
      </c>
      <c r="Z784" s="166" t="s">
        <v>7880</v>
      </c>
      <c r="AA784" s="124" t="s">
        <v>7933</v>
      </c>
    </row>
    <row r="785" spans="1:27" x14ac:dyDescent="0.2">
      <c r="A785" s="124">
        <v>7347</v>
      </c>
      <c r="B785" s="124" t="s">
        <v>8496</v>
      </c>
      <c r="C785" s="185">
        <v>653176902</v>
      </c>
      <c r="D785" s="124" t="str">
        <f>VLOOKUP(A785,BASE.!$A$1:$T$878,4,FALSE)</f>
        <v>Fundación de Derecho Privado.</v>
      </c>
      <c r="E785" s="124" t="str">
        <f>VLOOKUP(A785,BASE.!$A$1:$T$878,5,FALSE)</f>
        <v>Otorgado por Decreto Supremo Nº 3080, de fecha 21 de septiembre de 2004, por el Ministerio de Justicia.</v>
      </c>
      <c r="F785" s="124" t="str">
        <f>VLOOKUP(A785,BASE.!$A$1:$T$878,6,FALSE)</f>
        <v>Certificado de Vigencia, folio Nº 500355343116, emitido por el SRCeI con fecha 10 de noviembre de 2020.</v>
      </c>
      <c r="G785" s="124" t="str">
        <f>VLOOKUP(A785,BASE.!$A$1:$T$878,7,FALSE)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5" s="124" t="str">
        <f>VLOOKUP(A785,BASE.!$A$1:$T$878,8,FALSE)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85" s="124" t="str">
        <f>VLOOKUP(A785,BASE.!$A$1:$T$878,9,FALSE)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85" s="124" t="str">
        <f>VLOOKUP(A785,BASE.!$A$1:$T$878,10,FALSE)</f>
        <v>: Según consta en escritura pública de Acta de Sesión extraordinaria, de fecha 22 de noviembre de 2016, reducida a escritura pública con fecha 07 de diciembre de 2016, ante don Alberto Mozo Aguilar, Titular de la Cuadragésima Notaría de Santiago.</v>
      </c>
      <c r="K785" s="124" t="str">
        <f>VLOOKUP(A785,BASE.!$A$1:$T$878,11,FALSE)</f>
        <v xml:space="preserve">Representante Legal: 
Juan Alberto Rabah Cahbar, 
</v>
      </c>
      <c r="L785" s="124" t="str">
        <f>VLOOKUP(A785,BASE.!$A$1:$T$878,12,FALSE)</f>
        <v xml:space="preserve">Coronel Santiago Bueras Nº 182, comuna de Santiago, Región Metropolitana.
</v>
      </c>
      <c r="M785" s="124" t="str">
        <f>VLOOKUP(A785,BASE.!$A$1:$T$878,13,FALSE)</f>
        <v>XIII</v>
      </c>
      <c r="N785" s="124" t="str">
        <f>VLOOKUP(A785,BASE.!$A$1:$T$878,14,FALSE)</f>
        <v>Santiago</v>
      </c>
      <c r="O785" s="124" t="str">
        <f>VLOOKUP(A785,BASE.!$A$1:$T$878,15,FALSE)</f>
        <v>(02) 6648857- 6385219</v>
      </c>
      <c r="P785" s="124" t="str">
        <f>VLOOKUP(A785,BASE.!$A$1:$T$878,16,FALSE)</f>
        <v xml:space="preserve">contacto@fundacionleonbloy.cl 
www.fundacionleonbloy.cl
</v>
      </c>
      <c r="Q785" s="185">
        <f>VLOOKUP(A785,BASE.!$A$1:$T$878,17,FALSE)</f>
        <v>0</v>
      </c>
      <c r="R785" s="124" t="str">
        <f>VLOOKUP(A785,BASE.!$A$1:$T$878,18,FALSE)</f>
        <v>93401: Instituciones de Asistencia Social.</v>
      </c>
      <c r="S785" s="124" t="str">
        <f>VLOOKUP(A785,BASE.!$A$1:$T$878,19,FALSE)</f>
        <v xml:space="preserve">Certificado Financiero correspondiente al año 2019, aprobados por Subdepartamento de Supervisión Financiera. </v>
      </c>
      <c r="T785" s="182">
        <f>VLOOKUP(A785,BASE.!$A$1:$T$878,20,FALSE)</f>
        <v>39143</v>
      </c>
      <c r="U785" s="124">
        <v>7347</v>
      </c>
      <c r="V785" s="181">
        <v>7535604</v>
      </c>
      <c r="W785" s="181">
        <v>15391872</v>
      </c>
      <c r="X785" s="183">
        <v>44255</v>
      </c>
      <c r="Y785" s="166" t="s">
        <v>7879</v>
      </c>
      <c r="Z785" s="166" t="s">
        <v>7880</v>
      </c>
      <c r="AA785" s="124" t="s">
        <v>7966</v>
      </c>
    </row>
    <row r="786" spans="1:27" x14ac:dyDescent="0.2">
      <c r="A786" s="124">
        <v>7347</v>
      </c>
      <c r="B786" s="124" t="s">
        <v>8496</v>
      </c>
      <c r="C786" s="185">
        <v>653176902</v>
      </c>
      <c r="D786" s="124" t="str">
        <f>VLOOKUP(A786,BASE.!$A$1:$T$878,4,FALSE)</f>
        <v>Fundación de Derecho Privado.</v>
      </c>
      <c r="E786" s="124" t="str">
        <f>VLOOKUP(A786,BASE.!$A$1:$T$878,5,FALSE)</f>
        <v>Otorgado por Decreto Supremo Nº 3080, de fecha 21 de septiembre de 2004, por el Ministerio de Justicia.</v>
      </c>
      <c r="F786" s="124" t="str">
        <f>VLOOKUP(A786,BASE.!$A$1:$T$878,6,FALSE)</f>
        <v>Certificado de Vigencia, folio Nº 500355343116, emitido por el SRCeI con fecha 10 de noviembre de 2020.</v>
      </c>
      <c r="G786" s="124" t="str">
        <f>VLOOKUP(A786,BASE.!$A$1:$T$878,7,FALSE)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6" s="124" t="str">
        <f>VLOOKUP(A786,BASE.!$A$1:$T$878,8,FALSE)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86" s="124" t="str">
        <f>VLOOKUP(A786,BASE.!$A$1:$T$878,9,FALSE)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86" s="124" t="str">
        <f>VLOOKUP(A786,BASE.!$A$1:$T$878,10,FALSE)</f>
        <v>: Según consta en escritura pública de Acta de Sesión extraordinaria, de fecha 22 de noviembre de 2016, reducida a escritura pública con fecha 07 de diciembre de 2016, ante don Alberto Mozo Aguilar, Titular de la Cuadragésima Notaría de Santiago.</v>
      </c>
      <c r="K786" s="124" t="str">
        <f>VLOOKUP(A786,BASE.!$A$1:$T$878,11,FALSE)</f>
        <v xml:space="preserve">Representante Legal: 
Juan Alberto Rabah Cahbar, 
</v>
      </c>
      <c r="L786" s="124" t="str">
        <f>VLOOKUP(A786,BASE.!$A$1:$T$878,12,FALSE)</f>
        <v xml:space="preserve">Coronel Santiago Bueras Nº 182, comuna de Santiago, Región Metropolitana.
</v>
      </c>
      <c r="M786" s="124" t="str">
        <f>VLOOKUP(A786,BASE.!$A$1:$T$878,13,FALSE)</f>
        <v>XIII</v>
      </c>
      <c r="N786" s="124" t="str">
        <f>VLOOKUP(A786,BASE.!$A$1:$T$878,14,FALSE)</f>
        <v>Santiago</v>
      </c>
      <c r="O786" s="124" t="str">
        <f>VLOOKUP(A786,BASE.!$A$1:$T$878,15,FALSE)</f>
        <v>(02) 6648857- 6385219</v>
      </c>
      <c r="P786" s="124" t="str">
        <f>VLOOKUP(A786,BASE.!$A$1:$T$878,16,FALSE)</f>
        <v xml:space="preserve">contacto@fundacionleonbloy.cl 
www.fundacionleonbloy.cl
</v>
      </c>
      <c r="Q786" s="185">
        <f>VLOOKUP(A786,BASE.!$A$1:$T$878,17,FALSE)</f>
        <v>0</v>
      </c>
      <c r="R786" s="124" t="str">
        <f>VLOOKUP(A786,BASE.!$A$1:$T$878,18,FALSE)</f>
        <v>93401: Instituciones de Asistencia Social.</v>
      </c>
      <c r="S786" s="124" t="str">
        <f>VLOOKUP(A786,BASE.!$A$1:$T$878,19,FALSE)</f>
        <v xml:space="preserve">Certificado Financiero correspondiente al año 2019, aprobados por Subdepartamento de Supervisión Financiera. </v>
      </c>
      <c r="T786" s="182">
        <f>VLOOKUP(A786,BASE.!$A$1:$T$878,20,FALSE)</f>
        <v>39143</v>
      </c>
      <c r="U786" s="124">
        <v>7347</v>
      </c>
      <c r="V786" s="181">
        <v>10971536</v>
      </c>
      <c r="W786" s="181">
        <v>21350016</v>
      </c>
      <c r="X786" s="183">
        <v>44255</v>
      </c>
      <c r="Y786" s="166" t="s">
        <v>7879</v>
      </c>
      <c r="Z786" s="166" t="s">
        <v>7880</v>
      </c>
      <c r="AA786" s="124" t="s">
        <v>7960</v>
      </c>
    </row>
    <row r="787" spans="1:27" x14ac:dyDescent="0.2">
      <c r="A787" s="124">
        <v>7347</v>
      </c>
      <c r="B787" s="124" t="s">
        <v>8496</v>
      </c>
      <c r="C787" s="185">
        <v>653176902</v>
      </c>
      <c r="D787" s="124" t="str">
        <f>VLOOKUP(A787,BASE.!$A$1:$T$878,4,FALSE)</f>
        <v>Fundación de Derecho Privado.</v>
      </c>
      <c r="E787" s="124" t="str">
        <f>VLOOKUP(A787,BASE.!$A$1:$T$878,5,FALSE)</f>
        <v>Otorgado por Decreto Supremo Nº 3080, de fecha 21 de septiembre de 2004, por el Ministerio de Justicia.</v>
      </c>
      <c r="F787" s="124" t="str">
        <f>VLOOKUP(A787,BASE.!$A$1:$T$878,6,FALSE)</f>
        <v>Certificado de Vigencia, folio Nº 500355343116, emitido por el SRCeI con fecha 10 de noviembre de 2020.</v>
      </c>
      <c r="G787" s="124" t="str">
        <f>VLOOKUP(A787,BASE.!$A$1:$T$878,7,FALSE)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7" s="124" t="str">
        <f>VLOOKUP(A787,BASE.!$A$1:$T$878,8,FALSE)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87" s="124" t="str">
        <f>VLOOKUP(A787,BASE.!$A$1:$T$878,9,FALSE)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87" s="124" t="str">
        <f>VLOOKUP(A787,BASE.!$A$1:$T$878,10,FALSE)</f>
        <v>: Según consta en escritura pública de Acta de Sesión extraordinaria, de fecha 22 de noviembre de 2016, reducida a escritura pública con fecha 07 de diciembre de 2016, ante don Alberto Mozo Aguilar, Titular de la Cuadragésima Notaría de Santiago.</v>
      </c>
      <c r="K787" s="124" t="str">
        <f>VLOOKUP(A787,BASE.!$A$1:$T$878,11,FALSE)</f>
        <v xml:space="preserve">Representante Legal: 
Juan Alberto Rabah Cahbar, 
</v>
      </c>
      <c r="L787" s="124" t="str">
        <f>VLOOKUP(A787,BASE.!$A$1:$T$878,12,FALSE)</f>
        <v xml:space="preserve">Coronel Santiago Bueras Nº 182, comuna de Santiago, Región Metropolitana.
</v>
      </c>
      <c r="M787" s="124" t="str">
        <f>VLOOKUP(A787,BASE.!$A$1:$T$878,13,FALSE)</f>
        <v>XIII</v>
      </c>
      <c r="N787" s="124" t="str">
        <f>VLOOKUP(A787,BASE.!$A$1:$T$878,14,FALSE)</f>
        <v>Santiago</v>
      </c>
      <c r="O787" s="124" t="str">
        <f>VLOOKUP(A787,BASE.!$A$1:$T$878,15,FALSE)</f>
        <v>(02) 6648857- 6385219</v>
      </c>
      <c r="P787" s="124" t="str">
        <f>VLOOKUP(A787,BASE.!$A$1:$T$878,16,FALSE)</f>
        <v xml:space="preserve">contacto@fundacionleonbloy.cl 
www.fundacionleonbloy.cl
</v>
      </c>
      <c r="Q787" s="185">
        <f>VLOOKUP(A787,BASE.!$A$1:$T$878,17,FALSE)</f>
        <v>0</v>
      </c>
      <c r="R787" s="124" t="str">
        <f>VLOOKUP(A787,BASE.!$A$1:$T$878,18,FALSE)</f>
        <v>93401: Instituciones de Asistencia Social.</v>
      </c>
      <c r="S787" s="124" t="str">
        <f>VLOOKUP(A787,BASE.!$A$1:$T$878,19,FALSE)</f>
        <v xml:space="preserve">Certificado Financiero correspondiente al año 2019, aprobados por Subdepartamento de Supervisión Financiera. </v>
      </c>
      <c r="T787" s="182">
        <f>VLOOKUP(A787,BASE.!$A$1:$T$878,20,FALSE)</f>
        <v>39143</v>
      </c>
      <c r="U787" s="124">
        <v>7347</v>
      </c>
      <c r="V787" s="181">
        <v>10823272</v>
      </c>
      <c r="W787" s="181">
        <v>19867376</v>
      </c>
      <c r="X787" s="183">
        <v>44255</v>
      </c>
      <c r="Y787" s="166" t="s">
        <v>7879</v>
      </c>
      <c r="Z787" s="166" t="s">
        <v>7880</v>
      </c>
      <c r="AA787" s="124" t="s">
        <v>7977</v>
      </c>
    </row>
    <row r="788" spans="1:27" x14ac:dyDescent="0.2">
      <c r="A788" s="124">
        <v>7347</v>
      </c>
      <c r="B788" s="124" t="s">
        <v>8496</v>
      </c>
      <c r="C788" s="185">
        <v>653176902</v>
      </c>
      <c r="D788" s="124" t="str">
        <f>VLOOKUP(A788,BASE.!$A$1:$T$878,4,FALSE)</f>
        <v>Fundación de Derecho Privado.</v>
      </c>
      <c r="E788" s="124" t="str">
        <f>VLOOKUP(A788,BASE.!$A$1:$T$878,5,FALSE)</f>
        <v>Otorgado por Decreto Supremo Nº 3080, de fecha 21 de septiembre de 2004, por el Ministerio de Justicia.</v>
      </c>
      <c r="F788" s="124" t="str">
        <f>VLOOKUP(A788,BASE.!$A$1:$T$878,6,FALSE)</f>
        <v>Certificado de Vigencia, folio Nº 500355343116, emitido por el SRCeI con fecha 10 de noviembre de 2020.</v>
      </c>
      <c r="G788" s="124" t="str">
        <f>VLOOKUP(A788,BASE.!$A$1:$T$878,7,FALSE)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8" s="124" t="str">
        <f>VLOOKUP(A788,BASE.!$A$1:$T$878,8,FALSE)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88" s="124" t="str">
        <f>VLOOKUP(A788,BASE.!$A$1:$T$878,9,FALSE)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88" s="124" t="str">
        <f>VLOOKUP(A788,BASE.!$A$1:$T$878,10,FALSE)</f>
        <v>: Según consta en escritura pública de Acta de Sesión extraordinaria, de fecha 22 de noviembre de 2016, reducida a escritura pública con fecha 07 de diciembre de 2016, ante don Alberto Mozo Aguilar, Titular de la Cuadragésima Notaría de Santiago.</v>
      </c>
      <c r="K788" s="124" t="str">
        <f>VLOOKUP(A788,BASE.!$A$1:$T$878,11,FALSE)</f>
        <v xml:space="preserve">Representante Legal: 
Juan Alberto Rabah Cahbar, 
</v>
      </c>
      <c r="L788" s="124" t="str">
        <f>VLOOKUP(A788,BASE.!$A$1:$T$878,12,FALSE)</f>
        <v xml:space="preserve">Coronel Santiago Bueras Nº 182, comuna de Santiago, Región Metropolitana.
</v>
      </c>
      <c r="M788" s="124" t="str">
        <f>VLOOKUP(A788,BASE.!$A$1:$T$878,13,FALSE)</f>
        <v>XIII</v>
      </c>
      <c r="N788" s="124" t="str">
        <f>VLOOKUP(A788,BASE.!$A$1:$T$878,14,FALSE)</f>
        <v>Santiago</v>
      </c>
      <c r="O788" s="124" t="str">
        <f>VLOOKUP(A788,BASE.!$A$1:$T$878,15,FALSE)</f>
        <v>(02) 6648857- 6385219</v>
      </c>
      <c r="P788" s="124" t="str">
        <f>VLOOKUP(A788,BASE.!$A$1:$T$878,16,FALSE)</f>
        <v xml:space="preserve">contacto@fundacionleonbloy.cl 
www.fundacionleonbloy.cl
</v>
      </c>
      <c r="Q788" s="185">
        <f>VLOOKUP(A788,BASE.!$A$1:$T$878,17,FALSE)</f>
        <v>0</v>
      </c>
      <c r="R788" s="124" t="str">
        <f>VLOOKUP(A788,BASE.!$A$1:$T$878,18,FALSE)</f>
        <v>93401: Instituciones de Asistencia Social.</v>
      </c>
      <c r="S788" s="124" t="str">
        <f>VLOOKUP(A788,BASE.!$A$1:$T$878,19,FALSE)</f>
        <v xml:space="preserve">Certificado Financiero correspondiente al año 2019, aprobados por Subdepartamento de Supervisión Financiera. </v>
      </c>
      <c r="T788" s="182">
        <f>VLOOKUP(A788,BASE.!$A$1:$T$878,20,FALSE)</f>
        <v>39143</v>
      </c>
      <c r="U788" s="124">
        <v>7347</v>
      </c>
      <c r="V788" s="181">
        <v>6982200</v>
      </c>
      <c r="W788" s="181">
        <v>13964400</v>
      </c>
      <c r="X788" s="183">
        <v>44255</v>
      </c>
      <c r="Y788" s="166" t="s">
        <v>7879</v>
      </c>
      <c r="Z788" s="166" t="s">
        <v>7880</v>
      </c>
      <c r="AA788" s="124" t="s">
        <v>8086</v>
      </c>
    </row>
    <row r="789" spans="1:27" x14ac:dyDescent="0.2">
      <c r="A789" s="124">
        <v>7347</v>
      </c>
      <c r="B789" s="124" t="s">
        <v>8496</v>
      </c>
      <c r="C789" s="185">
        <v>653176902</v>
      </c>
      <c r="D789" s="124" t="str">
        <f>VLOOKUP(A789,BASE.!$A$1:$T$878,4,FALSE)</f>
        <v>Fundación de Derecho Privado.</v>
      </c>
      <c r="E789" s="124" t="str">
        <f>VLOOKUP(A789,BASE.!$A$1:$T$878,5,FALSE)</f>
        <v>Otorgado por Decreto Supremo Nº 3080, de fecha 21 de septiembre de 2004, por el Ministerio de Justicia.</v>
      </c>
      <c r="F789" s="124" t="str">
        <f>VLOOKUP(A789,BASE.!$A$1:$T$878,6,FALSE)</f>
        <v>Certificado de Vigencia, folio Nº 500355343116, emitido por el SRCeI con fecha 10 de noviembre de 2020.</v>
      </c>
      <c r="G789" s="124" t="str">
        <f>VLOOKUP(A789,BASE.!$A$1:$T$878,7,FALSE)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9" s="124" t="str">
        <f>VLOOKUP(A789,BASE.!$A$1:$T$878,8,FALSE)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89" s="124" t="str">
        <f>VLOOKUP(A789,BASE.!$A$1:$T$878,9,FALSE)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89" s="124" t="str">
        <f>VLOOKUP(A789,BASE.!$A$1:$T$878,10,FALSE)</f>
        <v>: Según consta en escritura pública de Acta de Sesión extraordinaria, de fecha 22 de noviembre de 2016, reducida a escritura pública con fecha 07 de diciembre de 2016, ante don Alberto Mozo Aguilar, Titular de la Cuadragésima Notaría de Santiago.</v>
      </c>
      <c r="K789" s="124" t="str">
        <f>VLOOKUP(A789,BASE.!$A$1:$T$878,11,FALSE)</f>
        <v xml:space="preserve">Representante Legal: 
Juan Alberto Rabah Cahbar, 
</v>
      </c>
      <c r="L789" s="124" t="str">
        <f>VLOOKUP(A789,BASE.!$A$1:$T$878,12,FALSE)</f>
        <v xml:space="preserve">Coronel Santiago Bueras Nº 182, comuna de Santiago, Región Metropolitana.
</v>
      </c>
      <c r="M789" s="124" t="str">
        <f>VLOOKUP(A789,BASE.!$A$1:$T$878,13,FALSE)</f>
        <v>XIII</v>
      </c>
      <c r="N789" s="124" t="str">
        <f>VLOOKUP(A789,BASE.!$A$1:$T$878,14,FALSE)</f>
        <v>Santiago</v>
      </c>
      <c r="O789" s="124" t="str">
        <f>VLOOKUP(A789,BASE.!$A$1:$T$878,15,FALSE)</f>
        <v>(02) 6648857- 6385219</v>
      </c>
      <c r="P789" s="124" t="str">
        <f>VLOOKUP(A789,BASE.!$A$1:$T$878,16,FALSE)</f>
        <v xml:space="preserve">contacto@fundacionleonbloy.cl 
www.fundacionleonbloy.cl
</v>
      </c>
      <c r="Q789" s="185">
        <f>VLOOKUP(A789,BASE.!$A$1:$T$878,17,FALSE)</f>
        <v>0</v>
      </c>
      <c r="R789" s="124" t="str">
        <f>VLOOKUP(A789,BASE.!$A$1:$T$878,18,FALSE)</f>
        <v>93401: Instituciones de Asistencia Social.</v>
      </c>
      <c r="S789" s="124" t="str">
        <f>VLOOKUP(A789,BASE.!$A$1:$T$878,19,FALSE)</f>
        <v xml:space="preserve">Certificado Financiero correspondiente al año 2019, aprobados por Subdepartamento de Supervisión Financiera. </v>
      </c>
      <c r="T789" s="182">
        <f>VLOOKUP(A789,BASE.!$A$1:$T$878,20,FALSE)</f>
        <v>39143</v>
      </c>
      <c r="U789" s="124">
        <v>7347</v>
      </c>
      <c r="V789" s="181">
        <v>8016600</v>
      </c>
      <c r="W789" s="181">
        <v>16033200</v>
      </c>
      <c r="X789" s="183">
        <v>44255</v>
      </c>
      <c r="Y789" s="166" t="s">
        <v>7879</v>
      </c>
      <c r="Z789" s="166" t="s">
        <v>7880</v>
      </c>
      <c r="AA789" s="124" t="s">
        <v>8087</v>
      </c>
    </row>
    <row r="790" spans="1:27" x14ac:dyDescent="0.2">
      <c r="A790" s="124">
        <v>7347</v>
      </c>
      <c r="B790" s="124" t="s">
        <v>8496</v>
      </c>
      <c r="C790" s="185">
        <v>653176902</v>
      </c>
      <c r="D790" s="124" t="str">
        <f>VLOOKUP(A790,BASE.!$A$1:$T$878,4,FALSE)</f>
        <v>Fundación de Derecho Privado.</v>
      </c>
      <c r="E790" s="124" t="str">
        <f>VLOOKUP(A790,BASE.!$A$1:$T$878,5,FALSE)</f>
        <v>Otorgado por Decreto Supremo Nº 3080, de fecha 21 de septiembre de 2004, por el Ministerio de Justicia.</v>
      </c>
      <c r="F790" s="124" t="str">
        <f>VLOOKUP(A790,BASE.!$A$1:$T$878,6,FALSE)</f>
        <v>Certificado de Vigencia, folio Nº 500355343116, emitido por el SRCeI con fecha 10 de noviembre de 2020.</v>
      </c>
      <c r="G790" s="124" t="str">
        <f>VLOOKUP(A790,BASE.!$A$1:$T$878,7,FALSE)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0" s="124" t="str">
        <f>VLOOKUP(A790,BASE.!$A$1:$T$878,8,FALSE)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90" s="124" t="str">
        <f>VLOOKUP(A790,BASE.!$A$1:$T$878,9,FALSE)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90" s="124" t="str">
        <f>VLOOKUP(A790,BASE.!$A$1:$T$878,10,FALSE)</f>
        <v>: Según consta en escritura pública de Acta de Sesión extraordinaria, de fecha 22 de noviembre de 2016, reducida a escritura pública con fecha 07 de diciembre de 2016, ante don Alberto Mozo Aguilar, Titular de la Cuadragésima Notaría de Santiago.</v>
      </c>
      <c r="K790" s="124" t="str">
        <f>VLOOKUP(A790,BASE.!$A$1:$T$878,11,FALSE)</f>
        <v xml:space="preserve">Representante Legal: 
Juan Alberto Rabah Cahbar, 
</v>
      </c>
      <c r="L790" s="124" t="str">
        <f>VLOOKUP(A790,BASE.!$A$1:$T$878,12,FALSE)</f>
        <v xml:space="preserve">Coronel Santiago Bueras Nº 182, comuna de Santiago, Región Metropolitana.
</v>
      </c>
      <c r="M790" s="124" t="str">
        <f>VLOOKUP(A790,BASE.!$A$1:$T$878,13,FALSE)</f>
        <v>XIII</v>
      </c>
      <c r="N790" s="124" t="str">
        <f>VLOOKUP(A790,BASE.!$A$1:$T$878,14,FALSE)</f>
        <v>Santiago</v>
      </c>
      <c r="O790" s="124" t="str">
        <f>VLOOKUP(A790,BASE.!$A$1:$T$878,15,FALSE)</f>
        <v>(02) 6648857- 6385219</v>
      </c>
      <c r="P790" s="124" t="str">
        <f>VLOOKUP(A790,BASE.!$A$1:$T$878,16,FALSE)</f>
        <v xml:space="preserve">contacto@fundacionleonbloy.cl 
www.fundacionleonbloy.cl
</v>
      </c>
      <c r="Q790" s="185">
        <f>VLOOKUP(A790,BASE.!$A$1:$T$878,17,FALSE)</f>
        <v>0</v>
      </c>
      <c r="R790" s="124" t="str">
        <f>VLOOKUP(A790,BASE.!$A$1:$T$878,18,FALSE)</f>
        <v>93401: Instituciones de Asistencia Social.</v>
      </c>
      <c r="S790" s="124" t="str">
        <f>VLOOKUP(A790,BASE.!$A$1:$T$878,19,FALSE)</f>
        <v xml:space="preserve">Certificado Financiero correspondiente al año 2019, aprobados por Subdepartamento de Supervisión Financiera. </v>
      </c>
      <c r="T790" s="182">
        <f>VLOOKUP(A790,BASE.!$A$1:$T$878,20,FALSE)</f>
        <v>39143</v>
      </c>
      <c r="U790" s="124">
        <v>7347</v>
      </c>
      <c r="V790" s="181">
        <v>6982200</v>
      </c>
      <c r="W790" s="181">
        <v>13964400</v>
      </c>
      <c r="X790" s="183">
        <v>44255</v>
      </c>
      <c r="Y790" s="166" t="s">
        <v>7879</v>
      </c>
      <c r="Z790" s="166" t="s">
        <v>7880</v>
      </c>
      <c r="AA790" s="124" t="s">
        <v>8018</v>
      </c>
    </row>
    <row r="791" spans="1:27" x14ac:dyDescent="0.2">
      <c r="A791" s="124">
        <v>7347</v>
      </c>
      <c r="B791" s="124" t="s">
        <v>8496</v>
      </c>
      <c r="C791" s="185">
        <v>653176902</v>
      </c>
      <c r="D791" s="124" t="str">
        <f>VLOOKUP(A791,BASE.!$A$1:$T$878,4,FALSE)</f>
        <v>Fundación de Derecho Privado.</v>
      </c>
      <c r="E791" s="124" t="str">
        <f>VLOOKUP(A791,BASE.!$A$1:$T$878,5,FALSE)</f>
        <v>Otorgado por Decreto Supremo Nº 3080, de fecha 21 de septiembre de 2004, por el Ministerio de Justicia.</v>
      </c>
      <c r="F791" s="124" t="str">
        <f>VLOOKUP(A791,BASE.!$A$1:$T$878,6,FALSE)</f>
        <v>Certificado de Vigencia, folio Nº 500355343116, emitido por el SRCeI con fecha 10 de noviembre de 2020.</v>
      </c>
      <c r="G791" s="124" t="str">
        <f>VLOOKUP(A791,BASE.!$A$1:$T$878,7,FALSE)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1" s="124" t="str">
        <f>VLOOKUP(A791,BASE.!$A$1:$T$878,8,FALSE)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91" s="124" t="str">
        <f>VLOOKUP(A791,BASE.!$A$1:$T$878,9,FALSE)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91" s="124" t="str">
        <f>VLOOKUP(A791,BASE.!$A$1:$T$878,10,FALSE)</f>
        <v>: Según consta en escritura pública de Acta de Sesión extraordinaria, de fecha 22 de noviembre de 2016, reducida a escritura pública con fecha 07 de diciembre de 2016, ante don Alberto Mozo Aguilar, Titular de la Cuadragésima Notaría de Santiago.</v>
      </c>
      <c r="K791" s="124" t="str">
        <f>VLOOKUP(A791,BASE.!$A$1:$T$878,11,FALSE)</f>
        <v xml:space="preserve">Representante Legal: 
Juan Alberto Rabah Cahbar, 
</v>
      </c>
      <c r="L791" s="124" t="str">
        <f>VLOOKUP(A791,BASE.!$A$1:$T$878,12,FALSE)</f>
        <v xml:space="preserve">Coronel Santiago Bueras Nº 182, comuna de Santiago, Región Metropolitana.
</v>
      </c>
      <c r="M791" s="124" t="str">
        <f>VLOOKUP(A791,BASE.!$A$1:$T$878,13,FALSE)</f>
        <v>XIII</v>
      </c>
      <c r="N791" s="124" t="str">
        <f>VLOOKUP(A791,BASE.!$A$1:$T$878,14,FALSE)</f>
        <v>Santiago</v>
      </c>
      <c r="O791" s="124" t="str">
        <f>VLOOKUP(A791,BASE.!$A$1:$T$878,15,FALSE)</f>
        <v>(02) 6648857- 6385219</v>
      </c>
      <c r="P791" s="124" t="str">
        <f>VLOOKUP(A791,BASE.!$A$1:$T$878,16,FALSE)</f>
        <v xml:space="preserve">contacto@fundacionleonbloy.cl 
www.fundacionleonbloy.cl
</v>
      </c>
      <c r="Q791" s="185">
        <f>VLOOKUP(A791,BASE.!$A$1:$T$878,17,FALSE)</f>
        <v>0</v>
      </c>
      <c r="R791" s="124" t="str">
        <f>VLOOKUP(A791,BASE.!$A$1:$T$878,18,FALSE)</f>
        <v>93401: Instituciones de Asistencia Social.</v>
      </c>
      <c r="S791" s="124" t="str">
        <f>VLOOKUP(A791,BASE.!$A$1:$T$878,19,FALSE)</f>
        <v xml:space="preserve">Certificado Financiero correspondiente al año 2019, aprobados por Subdepartamento de Supervisión Financiera. </v>
      </c>
      <c r="T791" s="182">
        <f>VLOOKUP(A791,BASE.!$A$1:$T$878,20,FALSE)</f>
        <v>39143</v>
      </c>
      <c r="U791" s="124">
        <v>7347</v>
      </c>
      <c r="V791" s="181">
        <v>12503459</v>
      </c>
      <c r="W791" s="181">
        <v>30310655</v>
      </c>
      <c r="X791" s="183">
        <v>44255</v>
      </c>
      <c r="Y791" s="166" t="s">
        <v>7879</v>
      </c>
      <c r="Z791" s="166" t="s">
        <v>7880</v>
      </c>
      <c r="AA791" s="124" t="s">
        <v>8084</v>
      </c>
    </row>
    <row r="792" spans="1:27" x14ac:dyDescent="0.2">
      <c r="A792" s="124">
        <v>7347</v>
      </c>
      <c r="B792" s="124" t="s">
        <v>8496</v>
      </c>
      <c r="C792" s="185">
        <v>653176902</v>
      </c>
      <c r="D792" s="124" t="str">
        <f>VLOOKUP(A792,BASE.!$A$1:$T$878,4,FALSE)</f>
        <v>Fundación de Derecho Privado.</v>
      </c>
      <c r="E792" s="124" t="str">
        <f>VLOOKUP(A792,BASE.!$A$1:$T$878,5,FALSE)</f>
        <v>Otorgado por Decreto Supremo Nº 3080, de fecha 21 de septiembre de 2004, por el Ministerio de Justicia.</v>
      </c>
      <c r="F792" s="124" t="str">
        <f>VLOOKUP(A792,BASE.!$A$1:$T$878,6,FALSE)</f>
        <v>Certificado de Vigencia, folio Nº 500355343116, emitido por el SRCeI con fecha 10 de noviembre de 2020.</v>
      </c>
      <c r="G792" s="124" t="str">
        <f>VLOOKUP(A792,BASE.!$A$1:$T$878,7,FALSE)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2" s="124" t="str">
        <f>VLOOKUP(A792,BASE.!$A$1:$T$878,8,FALSE)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92" s="124" t="str">
        <f>VLOOKUP(A792,BASE.!$A$1:$T$878,9,FALSE)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92" s="124" t="str">
        <f>VLOOKUP(A792,BASE.!$A$1:$T$878,10,FALSE)</f>
        <v>: Según consta en escritura pública de Acta de Sesión extraordinaria, de fecha 22 de noviembre de 2016, reducida a escritura pública con fecha 07 de diciembre de 2016, ante don Alberto Mozo Aguilar, Titular de la Cuadragésima Notaría de Santiago.</v>
      </c>
      <c r="K792" s="124" t="str">
        <f>VLOOKUP(A792,BASE.!$A$1:$T$878,11,FALSE)</f>
        <v xml:space="preserve">Representante Legal: 
Juan Alberto Rabah Cahbar, 
</v>
      </c>
      <c r="L792" s="124" t="str">
        <f>VLOOKUP(A792,BASE.!$A$1:$T$878,12,FALSE)</f>
        <v xml:space="preserve">Coronel Santiago Bueras Nº 182, comuna de Santiago, Región Metropolitana.
</v>
      </c>
      <c r="M792" s="124" t="str">
        <f>VLOOKUP(A792,BASE.!$A$1:$T$878,13,FALSE)</f>
        <v>XIII</v>
      </c>
      <c r="N792" s="124" t="str">
        <f>VLOOKUP(A792,BASE.!$A$1:$T$878,14,FALSE)</f>
        <v>Santiago</v>
      </c>
      <c r="O792" s="124" t="str">
        <f>VLOOKUP(A792,BASE.!$A$1:$T$878,15,FALSE)</f>
        <v>(02) 6648857- 6385219</v>
      </c>
      <c r="P792" s="124" t="str">
        <f>VLOOKUP(A792,BASE.!$A$1:$T$878,16,FALSE)</f>
        <v xml:space="preserve">contacto@fundacionleonbloy.cl 
www.fundacionleonbloy.cl
</v>
      </c>
      <c r="Q792" s="185">
        <f>VLOOKUP(A792,BASE.!$A$1:$T$878,17,FALSE)</f>
        <v>0</v>
      </c>
      <c r="R792" s="124" t="str">
        <f>VLOOKUP(A792,BASE.!$A$1:$T$878,18,FALSE)</f>
        <v>93401: Instituciones de Asistencia Social.</v>
      </c>
      <c r="S792" s="124" t="str">
        <f>VLOOKUP(A792,BASE.!$A$1:$T$878,19,FALSE)</f>
        <v xml:space="preserve">Certificado Financiero correspondiente al año 2019, aprobados por Subdepartamento de Supervisión Financiera. </v>
      </c>
      <c r="T792" s="182">
        <f>VLOOKUP(A792,BASE.!$A$1:$T$878,20,FALSE)</f>
        <v>39143</v>
      </c>
      <c r="U792" s="124">
        <v>7347</v>
      </c>
      <c r="V792" s="181">
        <v>8497596</v>
      </c>
      <c r="W792" s="181">
        <v>16514196</v>
      </c>
      <c r="X792" s="183">
        <v>44255</v>
      </c>
      <c r="Y792" s="166" t="s">
        <v>7879</v>
      </c>
      <c r="Z792" s="166" t="s">
        <v>7880</v>
      </c>
      <c r="AA792" s="124" t="s">
        <v>7926</v>
      </c>
    </row>
    <row r="793" spans="1:27" x14ac:dyDescent="0.2">
      <c r="A793" s="124">
        <v>7347</v>
      </c>
      <c r="B793" s="124" t="s">
        <v>8496</v>
      </c>
      <c r="C793" s="185">
        <v>653176902</v>
      </c>
      <c r="D793" s="124" t="str">
        <f>VLOOKUP(A793,BASE.!$A$1:$T$878,4,FALSE)</f>
        <v>Fundación de Derecho Privado.</v>
      </c>
      <c r="E793" s="124" t="str">
        <f>VLOOKUP(A793,BASE.!$A$1:$T$878,5,FALSE)</f>
        <v>Otorgado por Decreto Supremo Nº 3080, de fecha 21 de septiembre de 2004, por el Ministerio de Justicia.</v>
      </c>
      <c r="F793" s="124" t="str">
        <f>VLOOKUP(A793,BASE.!$A$1:$T$878,6,FALSE)</f>
        <v>Certificado de Vigencia, folio Nº 500355343116, emitido por el SRCeI con fecha 10 de noviembre de 2020.</v>
      </c>
      <c r="G793" s="124" t="str">
        <f>VLOOKUP(A793,BASE.!$A$1:$T$878,7,FALSE)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3" s="124" t="str">
        <f>VLOOKUP(A793,BASE.!$A$1:$T$878,8,FALSE)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93" s="124" t="str">
        <f>VLOOKUP(A793,BASE.!$A$1:$T$878,9,FALSE)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93" s="124" t="str">
        <f>VLOOKUP(A793,BASE.!$A$1:$T$878,10,FALSE)</f>
        <v>: Según consta en escritura pública de Acta de Sesión extraordinaria, de fecha 22 de noviembre de 2016, reducida a escritura pública con fecha 07 de diciembre de 2016, ante don Alberto Mozo Aguilar, Titular de la Cuadragésima Notaría de Santiago.</v>
      </c>
      <c r="K793" s="124" t="str">
        <f>VLOOKUP(A793,BASE.!$A$1:$T$878,11,FALSE)</f>
        <v xml:space="preserve">Representante Legal: 
Juan Alberto Rabah Cahbar, 
</v>
      </c>
      <c r="L793" s="124" t="str">
        <f>VLOOKUP(A793,BASE.!$A$1:$T$878,12,FALSE)</f>
        <v xml:space="preserve">Coronel Santiago Bueras Nº 182, comuna de Santiago, Región Metropolitana.
</v>
      </c>
      <c r="M793" s="124" t="str">
        <f>VLOOKUP(A793,BASE.!$A$1:$T$878,13,FALSE)</f>
        <v>XIII</v>
      </c>
      <c r="N793" s="124" t="str">
        <f>VLOOKUP(A793,BASE.!$A$1:$T$878,14,FALSE)</f>
        <v>Santiago</v>
      </c>
      <c r="O793" s="124" t="str">
        <f>VLOOKUP(A793,BASE.!$A$1:$T$878,15,FALSE)</f>
        <v>(02) 6648857- 6385219</v>
      </c>
      <c r="P793" s="124" t="str">
        <f>VLOOKUP(A793,BASE.!$A$1:$T$878,16,FALSE)</f>
        <v xml:space="preserve">contacto@fundacionleonbloy.cl 
www.fundacionleonbloy.cl
</v>
      </c>
      <c r="Q793" s="185">
        <f>VLOOKUP(A793,BASE.!$A$1:$T$878,17,FALSE)</f>
        <v>0</v>
      </c>
      <c r="R793" s="124" t="str">
        <f>VLOOKUP(A793,BASE.!$A$1:$T$878,18,FALSE)</f>
        <v>93401: Instituciones de Asistencia Social.</v>
      </c>
      <c r="S793" s="124" t="str">
        <f>VLOOKUP(A793,BASE.!$A$1:$T$878,19,FALSE)</f>
        <v xml:space="preserve">Certificado Financiero correspondiente al año 2019, aprobados por Subdepartamento de Supervisión Financiera. </v>
      </c>
      <c r="T793" s="182">
        <f>VLOOKUP(A793,BASE.!$A$1:$T$878,20,FALSE)</f>
        <v>39143</v>
      </c>
      <c r="U793" s="124">
        <v>7347</v>
      </c>
      <c r="V793" s="181">
        <v>26134116</v>
      </c>
      <c r="W793" s="181">
        <v>61407156</v>
      </c>
      <c r="X793" s="183">
        <v>44255</v>
      </c>
      <c r="Y793" s="166" t="s">
        <v>7879</v>
      </c>
      <c r="Z793" s="166" t="s">
        <v>7880</v>
      </c>
      <c r="AA793" s="124" t="s">
        <v>7927</v>
      </c>
    </row>
    <row r="794" spans="1:27" x14ac:dyDescent="0.2">
      <c r="A794" s="124">
        <v>7347</v>
      </c>
      <c r="B794" s="124" t="s">
        <v>8496</v>
      </c>
      <c r="C794" s="185">
        <v>653176902</v>
      </c>
      <c r="D794" s="124" t="str">
        <f>VLOOKUP(A794,BASE.!$A$1:$T$878,4,FALSE)</f>
        <v>Fundación de Derecho Privado.</v>
      </c>
      <c r="E794" s="124" t="str">
        <f>VLOOKUP(A794,BASE.!$A$1:$T$878,5,FALSE)</f>
        <v>Otorgado por Decreto Supremo Nº 3080, de fecha 21 de septiembre de 2004, por el Ministerio de Justicia.</v>
      </c>
      <c r="F794" s="124" t="str">
        <f>VLOOKUP(A794,BASE.!$A$1:$T$878,6,FALSE)</f>
        <v>Certificado de Vigencia, folio Nº 500355343116, emitido por el SRCeI con fecha 10 de noviembre de 2020.</v>
      </c>
      <c r="G794" s="124" t="str">
        <f>VLOOKUP(A794,BASE.!$A$1:$T$878,7,FALSE)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4" s="124" t="str">
        <f>VLOOKUP(A794,BASE.!$A$1:$T$878,8,FALSE)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94" s="124" t="str">
        <f>VLOOKUP(A794,BASE.!$A$1:$T$878,9,FALSE)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94" s="124" t="str">
        <f>VLOOKUP(A794,BASE.!$A$1:$T$878,10,FALSE)</f>
        <v>: Según consta en escritura pública de Acta de Sesión extraordinaria, de fecha 22 de noviembre de 2016, reducida a escritura pública con fecha 07 de diciembre de 2016, ante don Alberto Mozo Aguilar, Titular de la Cuadragésima Notaría de Santiago.</v>
      </c>
      <c r="K794" s="124" t="str">
        <f>VLOOKUP(A794,BASE.!$A$1:$T$878,11,FALSE)</f>
        <v xml:space="preserve">Representante Legal: 
Juan Alberto Rabah Cahbar, 
</v>
      </c>
      <c r="L794" s="124" t="str">
        <f>VLOOKUP(A794,BASE.!$A$1:$T$878,12,FALSE)</f>
        <v xml:space="preserve">Coronel Santiago Bueras Nº 182, comuna de Santiago, Región Metropolitana.
</v>
      </c>
      <c r="M794" s="124" t="str">
        <f>VLOOKUP(A794,BASE.!$A$1:$T$878,13,FALSE)</f>
        <v>XIII</v>
      </c>
      <c r="N794" s="124" t="str">
        <f>VLOOKUP(A794,BASE.!$A$1:$T$878,14,FALSE)</f>
        <v>Santiago</v>
      </c>
      <c r="O794" s="124" t="str">
        <f>VLOOKUP(A794,BASE.!$A$1:$T$878,15,FALSE)</f>
        <v>(02) 6648857- 6385219</v>
      </c>
      <c r="P794" s="124" t="str">
        <f>VLOOKUP(A794,BASE.!$A$1:$T$878,16,FALSE)</f>
        <v xml:space="preserve">contacto@fundacionleonbloy.cl 
www.fundacionleonbloy.cl
</v>
      </c>
      <c r="Q794" s="185">
        <f>VLOOKUP(A794,BASE.!$A$1:$T$878,17,FALSE)</f>
        <v>0</v>
      </c>
      <c r="R794" s="124" t="str">
        <f>VLOOKUP(A794,BASE.!$A$1:$T$878,18,FALSE)</f>
        <v>93401: Instituciones de Asistencia Social.</v>
      </c>
      <c r="S794" s="124" t="str">
        <f>VLOOKUP(A794,BASE.!$A$1:$T$878,19,FALSE)</f>
        <v xml:space="preserve">Certificado Financiero correspondiente al año 2019, aprobados por Subdepartamento de Supervisión Financiera. </v>
      </c>
      <c r="T794" s="182">
        <f>VLOOKUP(A794,BASE.!$A$1:$T$878,20,FALSE)</f>
        <v>39143</v>
      </c>
      <c r="U794" s="124">
        <v>7347</v>
      </c>
      <c r="V794" s="181">
        <v>19489820</v>
      </c>
      <c r="W794" s="181">
        <v>30642376</v>
      </c>
      <c r="X794" s="183">
        <v>44255</v>
      </c>
      <c r="Y794" s="166" t="s">
        <v>7879</v>
      </c>
      <c r="Z794" s="166" t="s">
        <v>7880</v>
      </c>
      <c r="AA794" s="124" t="s">
        <v>7898</v>
      </c>
    </row>
    <row r="795" spans="1:27" x14ac:dyDescent="0.2">
      <c r="A795" s="124">
        <v>7347</v>
      </c>
      <c r="B795" s="124" t="s">
        <v>8496</v>
      </c>
      <c r="C795" s="185">
        <v>653176902</v>
      </c>
      <c r="D795" s="124" t="str">
        <f>VLOOKUP(A795,BASE.!$A$1:$T$878,4,FALSE)</f>
        <v>Fundación de Derecho Privado.</v>
      </c>
      <c r="E795" s="124" t="str">
        <f>VLOOKUP(A795,BASE.!$A$1:$T$878,5,FALSE)</f>
        <v>Otorgado por Decreto Supremo Nº 3080, de fecha 21 de septiembre de 2004, por el Ministerio de Justicia.</v>
      </c>
      <c r="F795" s="124" t="str">
        <f>VLOOKUP(A795,BASE.!$A$1:$T$878,6,FALSE)</f>
        <v>Certificado de Vigencia, folio Nº 500355343116, emitido por el SRCeI con fecha 10 de noviembre de 2020.</v>
      </c>
      <c r="G795" s="124" t="str">
        <f>VLOOKUP(A795,BASE.!$A$1:$T$878,7,FALSE)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5" s="124" t="str">
        <f>VLOOKUP(A795,BASE.!$A$1:$T$878,8,FALSE)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95" s="124" t="str">
        <f>VLOOKUP(A795,BASE.!$A$1:$T$878,9,FALSE)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95" s="124" t="str">
        <f>VLOOKUP(A795,BASE.!$A$1:$T$878,10,FALSE)</f>
        <v>: Según consta en escritura pública de Acta de Sesión extraordinaria, de fecha 22 de noviembre de 2016, reducida a escritura pública con fecha 07 de diciembre de 2016, ante don Alberto Mozo Aguilar, Titular de la Cuadragésima Notaría de Santiago.</v>
      </c>
      <c r="K795" s="124" t="str">
        <f>VLOOKUP(A795,BASE.!$A$1:$T$878,11,FALSE)</f>
        <v xml:space="preserve">Representante Legal: 
Juan Alberto Rabah Cahbar, 
</v>
      </c>
      <c r="L795" s="124" t="str">
        <f>VLOOKUP(A795,BASE.!$A$1:$T$878,12,FALSE)</f>
        <v xml:space="preserve">Coronel Santiago Bueras Nº 182, comuna de Santiago, Región Metropolitana.
</v>
      </c>
      <c r="M795" s="124" t="str">
        <f>VLOOKUP(A795,BASE.!$A$1:$T$878,13,FALSE)</f>
        <v>XIII</v>
      </c>
      <c r="N795" s="124" t="str">
        <f>VLOOKUP(A795,BASE.!$A$1:$T$878,14,FALSE)</f>
        <v>Santiago</v>
      </c>
      <c r="O795" s="124" t="str">
        <f>VLOOKUP(A795,BASE.!$A$1:$T$878,15,FALSE)</f>
        <v>(02) 6648857- 6385219</v>
      </c>
      <c r="P795" s="124" t="str">
        <f>VLOOKUP(A795,BASE.!$A$1:$T$878,16,FALSE)</f>
        <v xml:space="preserve">contacto@fundacionleonbloy.cl 
www.fundacionleonbloy.cl
</v>
      </c>
      <c r="Q795" s="185">
        <f>VLOOKUP(A795,BASE.!$A$1:$T$878,17,FALSE)</f>
        <v>0</v>
      </c>
      <c r="R795" s="124" t="str">
        <f>VLOOKUP(A795,BASE.!$A$1:$T$878,18,FALSE)</f>
        <v>93401: Instituciones de Asistencia Social.</v>
      </c>
      <c r="S795" s="124" t="str">
        <f>VLOOKUP(A795,BASE.!$A$1:$T$878,19,FALSE)</f>
        <v xml:space="preserve">Certificado Financiero correspondiente al año 2019, aprobados por Subdepartamento de Supervisión Financiera. </v>
      </c>
      <c r="T795" s="182">
        <f>VLOOKUP(A795,BASE.!$A$1:$T$878,20,FALSE)</f>
        <v>39143</v>
      </c>
      <c r="U795" s="124">
        <v>7347</v>
      </c>
      <c r="V795" s="181">
        <v>12505896</v>
      </c>
      <c r="W795" s="181">
        <v>22446480</v>
      </c>
      <c r="X795" s="183">
        <v>44255</v>
      </c>
      <c r="Y795" s="166" t="s">
        <v>7879</v>
      </c>
      <c r="Z795" s="166" t="s">
        <v>7880</v>
      </c>
      <c r="AA795" s="124" t="s">
        <v>7967</v>
      </c>
    </row>
    <row r="796" spans="1:27" x14ac:dyDescent="0.2">
      <c r="A796" s="124">
        <v>7347</v>
      </c>
      <c r="B796" s="124" t="s">
        <v>8496</v>
      </c>
      <c r="C796" s="185">
        <v>653176902</v>
      </c>
      <c r="D796" s="124" t="str">
        <f>VLOOKUP(A796,BASE.!$A$1:$T$878,4,FALSE)</f>
        <v>Fundación de Derecho Privado.</v>
      </c>
      <c r="E796" s="124" t="str">
        <f>VLOOKUP(A796,BASE.!$A$1:$T$878,5,FALSE)</f>
        <v>Otorgado por Decreto Supremo Nº 3080, de fecha 21 de septiembre de 2004, por el Ministerio de Justicia.</v>
      </c>
      <c r="F796" s="124" t="str">
        <f>VLOOKUP(A796,BASE.!$A$1:$T$878,6,FALSE)</f>
        <v>Certificado de Vigencia, folio Nº 500355343116, emitido por el SRCeI con fecha 10 de noviembre de 2020.</v>
      </c>
      <c r="G796" s="124" t="str">
        <f>VLOOKUP(A796,BASE.!$A$1:$T$878,7,FALSE)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6" s="124" t="str">
        <f>VLOOKUP(A796,BASE.!$A$1:$T$878,8,FALSE)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96" s="124" t="str">
        <f>VLOOKUP(A796,BASE.!$A$1:$T$878,9,FALSE)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96" s="124" t="str">
        <f>VLOOKUP(A796,BASE.!$A$1:$T$878,10,FALSE)</f>
        <v>: Según consta en escritura pública de Acta de Sesión extraordinaria, de fecha 22 de noviembre de 2016, reducida a escritura pública con fecha 07 de diciembre de 2016, ante don Alberto Mozo Aguilar, Titular de la Cuadragésima Notaría de Santiago.</v>
      </c>
      <c r="K796" s="124" t="str">
        <f>VLOOKUP(A796,BASE.!$A$1:$T$878,11,FALSE)</f>
        <v xml:space="preserve">Representante Legal: 
Juan Alberto Rabah Cahbar, 
</v>
      </c>
      <c r="L796" s="124" t="str">
        <f>VLOOKUP(A796,BASE.!$A$1:$T$878,12,FALSE)</f>
        <v xml:space="preserve">Coronel Santiago Bueras Nº 182, comuna de Santiago, Región Metropolitana.
</v>
      </c>
      <c r="M796" s="124" t="str">
        <f>VLOOKUP(A796,BASE.!$A$1:$T$878,13,FALSE)</f>
        <v>XIII</v>
      </c>
      <c r="N796" s="124" t="str">
        <f>VLOOKUP(A796,BASE.!$A$1:$T$878,14,FALSE)</f>
        <v>Santiago</v>
      </c>
      <c r="O796" s="124" t="str">
        <f>VLOOKUP(A796,BASE.!$A$1:$T$878,15,FALSE)</f>
        <v>(02) 6648857- 6385219</v>
      </c>
      <c r="P796" s="124" t="str">
        <f>VLOOKUP(A796,BASE.!$A$1:$T$878,16,FALSE)</f>
        <v xml:space="preserve">contacto@fundacionleonbloy.cl 
www.fundacionleonbloy.cl
</v>
      </c>
      <c r="Q796" s="185">
        <f>VLOOKUP(A796,BASE.!$A$1:$T$878,17,FALSE)</f>
        <v>0</v>
      </c>
      <c r="R796" s="124" t="str">
        <f>VLOOKUP(A796,BASE.!$A$1:$T$878,18,FALSE)</f>
        <v>93401: Instituciones de Asistencia Social.</v>
      </c>
      <c r="S796" s="124" t="str">
        <f>VLOOKUP(A796,BASE.!$A$1:$T$878,19,FALSE)</f>
        <v xml:space="preserve">Certificado Financiero correspondiente al año 2019, aprobados por Subdepartamento de Supervisión Financiera. </v>
      </c>
      <c r="T796" s="182">
        <f>VLOOKUP(A796,BASE.!$A$1:$T$878,20,FALSE)</f>
        <v>39143</v>
      </c>
      <c r="U796" s="124">
        <v>7347</v>
      </c>
      <c r="V796" s="181">
        <v>16291800</v>
      </c>
      <c r="W796" s="181">
        <v>32583600</v>
      </c>
      <c r="X796" s="183">
        <v>44255</v>
      </c>
      <c r="Y796" s="166" t="s">
        <v>7879</v>
      </c>
      <c r="Z796" s="166" t="s">
        <v>7880</v>
      </c>
      <c r="AA796" s="124" t="s">
        <v>8000</v>
      </c>
    </row>
    <row r="797" spans="1:27" x14ac:dyDescent="0.2">
      <c r="A797" s="124">
        <v>7347</v>
      </c>
      <c r="B797" s="124" t="s">
        <v>8496</v>
      </c>
      <c r="C797" s="185">
        <v>653176902</v>
      </c>
      <c r="D797" s="124" t="str">
        <f>VLOOKUP(A797,BASE.!$A$1:$T$878,4,FALSE)</f>
        <v>Fundación de Derecho Privado.</v>
      </c>
      <c r="E797" s="124" t="str">
        <f>VLOOKUP(A797,BASE.!$A$1:$T$878,5,FALSE)</f>
        <v>Otorgado por Decreto Supremo Nº 3080, de fecha 21 de septiembre de 2004, por el Ministerio de Justicia.</v>
      </c>
      <c r="F797" s="124" t="str">
        <f>VLOOKUP(A797,BASE.!$A$1:$T$878,6,FALSE)</f>
        <v>Certificado de Vigencia, folio Nº 500355343116, emitido por el SRCeI con fecha 10 de noviembre de 2020.</v>
      </c>
      <c r="G797" s="124" t="str">
        <f>VLOOKUP(A797,BASE.!$A$1:$T$878,7,FALSE)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7" s="124" t="str">
        <f>VLOOKUP(A797,BASE.!$A$1:$T$878,8,FALSE)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97" s="124" t="str">
        <f>VLOOKUP(A797,BASE.!$A$1:$T$878,9,FALSE)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97" s="124" t="str">
        <f>VLOOKUP(A797,BASE.!$A$1:$T$878,10,FALSE)</f>
        <v>: Según consta en escritura pública de Acta de Sesión extraordinaria, de fecha 22 de noviembre de 2016, reducida a escritura pública con fecha 07 de diciembre de 2016, ante don Alberto Mozo Aguilar, Titular de la Cuadragésima Notaría de Santiago.</v>
      </c>
      <c r="K797" s="124" t="str">
        <f>VLOOKUP(A797,BASE.!$A$1:$T$878,11,FALSE)</f>
        <v xml:space="preserve">Representante Legal: 
Juan Alberto Rabah Cahbar, 
</v>
      </c>
      <c r="L797" s="124" t="str">
        <f>VLOOKUP(A797,BASE.!$A$1:$T$878,12,FALSE)</f>
        <v xml:space="preserve">Coronel Santiago Bueras Nº 182, comuna de Santiago, Región Metropolitana.
</v>
      </c>
      <c r="M797" s="124" t="str">
        <f>VLOOKUP(A797,BASE.!$A$1:$T$878,13,FALSE)</f>
        <v>XIII</v>
      </c>
      <c r="N797" s="124" t="str">
        <f>VLOOKUP(A797,BASE.!$A$1:$T$878,14,FALSE)</f>
        <v>Santiago</v>
      </c>
      <c r="O797" s="124" t="str">
        <f>VLOOKUP(A797,BASE.!$A$1:$T$878,15,FALSE)</f>
        <v>(02) 6648857- 6385219</v>
      </c>
      <c r="P797" s="124" t="str">
        <f>VLOOKUP(A797,BASE.!$A$1:$T$878,16,FALSE)</f>
        <v xml:space="preserve">contacto@fundacionleonbloy.cl 
www.fundacionleonbloy.cl
</v>
      </c>
      <c r="Q797" s="185">
        <f>VLOOKUP(A797,BASE.!$A$1:$T$878,17,FALSE)</f>
        <v>0</v>
      </c>
      <c r="R797" s="124" t="str">
        <f>VLOOKUP(A797,BASE.!$A$1:$T$878,18,FALSE)</f>
        <v>93401: Instituciones de Asistencia Social.</v>
      </c>
      <c r="S797" s="124" t="str">
        <f>VLOOKUP(A797,BASE.!$A$1:$T$878,19,FALSE)</f>
        <v xml:space="preserve">Certificado Financiero correspondiente al año 2019, aprobados por Subdepartamento de Supervisión Financiera. </v>
      </c>
      <c r="T797" s="182">
        <f>VLOOKUP(A797,BASE.!$A$1:$T$878,20,FALSE)</f>
        <v>39143</v>
      </c>
      <c r="U797" s="124">
        <v>7347</v>
      </c>
      <c r="V797" s="181">
        <v>17360680</v>
      </c>
      <c r="W797" s="181">
        <v>31459552</v>
      </c>
      <c r="X797" s="183">
        <v>44255</v>
      </c>
      <c r="Y797" s="166" t="s">
        <v>7879</v>
      </c>
      <c r="Z797" s="166" t="s">
        <v>7880</v>
      </c>
      <c r="AA797" s="124" t="s">
        <v>7989</v>
      </c>
    </row>
    <row r="798" spans="1:27" x14ac:dyDescent="0.2">
      <c r="A798" s="124">
        <v>7347</v>
      </c>
      <c r="B798" s="124" t="s">
        <v>8496</v>
      </c>
      <c r="C798" s="185">
        <v>653176902</v>
      </c>
      <c r="D798" s="124" t="str">
        <f>VLOOKUP(A798,BASE.!$A$1:$T$878,4,FALSE)</f>
        <v>Fundación de Derecho Privado.</v>
      </c>
      <c r="E798" s="124" t="str">
        <f>VLOOKUP(A798,BASE.!$A$1:$T$878,5,FALSE)</f>
        <v>Otorgado por Decreto Supremo Nº 3080, de fecha 21 de septiembre de 2004, por el Ministerio de Justicia.</v>
      </c>
      <c r="F798" s="124" t="str">
        <f>VLOOKUP(A798,BASE.!$A$1:$T$878,6,FALSE)</f>
        <v>Certificado de Vigencia, folio Nº 500355343116, emitido por el SRCeI con fecha 10 de noviembre de 2020.</v>
      </c>
      <c r="G798" s="124" t="str">
        <f>VLOOKUP(A798,BASE.!$A$1:$T$878,7,FALSE)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8" s="124" t="str">
        <f>VLOOKUP(A798,BASE.!$A$1:$T$878,8,FALSE)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98" s="124" t="str">
        <f>VLOOKUP(A798,BASE.!$A$1:$T$878,9,FALSE)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98" s="124" t="str">
        <f>VLOOKUP(A798,BASE.!$A$1:$T$878,10,FALSE)</f>
        <v>: Según consta en escritura pública de Acta de Sesión extraordinaria, de fecha 22 de noviembre de 2016, reducida a escritura pública con fecha 07 de diciembre de 2016, ante don Alberto Mozo Aguilar, Titular de la Cuadragésima Notaría de Santiago.</v>
      </c>
      <c r="K798" s="124" t="str">
        <f>VLOOKUP(A798,BASE.!$A$1:$T$878,11,FALSE)</f>
        <v xml:space="preserve">Representante Legal: 
Juan Alberto Rabah Cahbar, 
</v>
      </c>
      <c r="L798" s="124" t="str">
        <f>VLOOKUP(A798,BASE.!$A$1:$T$878,12,FALSE)</f>
        <v xml:space="preserve">Coronel Santiago Bueras Nº 182, comuna de Santiago, Región Metropolitana.
</v>
      </c>
      <c r="M798" s="124" t="str">
        <f>VLOOKUP(A798,BASE.!$A$1:$T$878,13,FALSE)</f>
        <v>XIII</v>
      </c>
      <c r="N798" s="124" t="str">
        <f>VLOOKUP(A798,BASE.!$A$1:$T$878,14,FALSE)</f>
        <v>Santiago</v>
      </c>
      <c r="O798" s="124" t="str">
        <f>VLOOKUP(A798,BASE.!$A$1:$T$878,15,FALSE)</f>
        <v>(02) 6648857- 6385219</v>
      </c>
      <c r="P798" s="124" t="str">
        <f>VLOOKUP(A798,BASE.!$A$1:$T$878,16,FALSE)</f>
        <v xml:space="preserve">contacto@fundacionleonbloy.cl 
www.fundacionleonbloy.cl
</v>
      </c>
      <c r="Q798" s="185">
        <f>VLOOKUP(A798,BASE.!$A$1:$T$878,17,FALSE)</f>
        <v>0</v>
      </c>
      <c r="R798" s="124" t="str">
        <f>VLOOKUP(A798,BASE.!$A$1:$T$878,18,FALSE)</f>
        <v>93401: Instituciones de Asistencia Social.</v>
      </c>
      <c r="S798" s="124" t="str">
        <f>VLOOKUP(A798,BASE.!$A$1:$T$878,19,FALSE)</f>
        <v xml:space="preserve">Certificado Financiero correspondiente al año 2019, aprobados por Subdepartamento de Supervisión Financiera. </v>
      </c>
      <c r="T798" s="182">
        <f>VLOOKUP(A798,BASE.!$A$1:$T$878,20,FALSE)</f>
        <v>39143</v>
      </c>
      <c r="U798" s="124">
        <v>7347</v>
      </c>
      <c r="V798" s="181">
        <v>36888428</v>
      </c>
      <c r="W798" s="181">
        <v>66496404</v>
      </c>
      <c r="X798" s="183">
        <v>44255</v>
      </c>
      <c r="Y798" s="166" t="s">
        <v>7879</v>
      </c>
      <c r="Z798" s="166" t="s">
        <v>7880</v>
      </c>
      <c r="AA798" s="124" t="s">
        <v>6479</v>
      </c>
    </row>
    <row r="799" spans="1:27" x14ac:dyDescent="0.2">
      <c r="A799" s="124">
        <v>7350</v>
      </c>
      <c r="B799" s="124" t="s">
        <v>8497</v>
      </c>
      <c r="C799" s="185">
        <v>650086104</v>
      </c>
      <c r="D799" s="124" t="str">
        <f>VLOOKUP(A799,BASE.!$A$1:$T$878,4,FALSE)</f>
        <v>Corporación de Derecho Privado.</v>
      </c>
      <c r="E799" s="124" t="str">
        <f>VLOOKUP(A799,BASE.!$A$1:$T$878,5,FALSE)</f>
        <v>Otorgado por Decreto Supremo Nº 170, de fecha 19 de febrero de 2001, del Ministerio de Justicia.</v>
      </c>
      <c r="F799" s="124" t="str">
        <f>VLOOKUP(A799,BASE.!$A$1:$T$878,6,FALSE)</f>
        <v xml:space="preserve">Certificado de Vigencia de Persona Jurídica sin Fines de Lucro, emitido por el SRCEI, de fecha 2 de septiembre de 2020, folio 500343725819
</v>
      </c>
      <c r="G799" s="124" t="str">
        <f>VLOOKUP(A799,BASE.!$A$1:$T$878,7,FALSE)</f>
        <v>Promoción del desarrollo, especialmente de las personas, familias, grupos y comunidades que viven en condiciones de pobreza y/o marginalidad.</v>
      </c>
      <c r="H799" s="124" t="str">
        <f>VLOOKUP(A799,BASE.!$A$1:$T$878,8,FALSE)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99" s="124" t="str">
        <f>VLOOKUP(A799,BASE.!$A$1:$T$878,9,FALSE)</f>
        <v>Se renueva cada dos años.</v>
      </c>
      <c r="J799" s="124" t="str">
        <f>VLOOKUP(A799,BASE.!$A$1:$T$878,10,FALSE)</f>
        <v>De 12 de abril de 2019 a 12 de abril de 2021.</v>
      </c>
      <c r="K799" s="124" t="str">
        <f>VLOOKUP(A799,BASE.!$A$1:$T$878,11,FALSE)</f>
        <v xml:space="preserve">Presidente: Carlos Eduardo Placencia Zapata             </v>
      </c>
      <c r="L799" s="124" t="str">
        <f>VLOOKUP(A799,BASE.!$A$1:$T$878,12,FALSE)</f>
        <v>Ortiz de Rosas N° 395, Oficina N° 23 A, comuna de Quirihue, Provincia de Ñuble, Décimo Sexta Región.</v>
      </c>
      <c r="M799" s="124" t="str">
        <f>VLOOKUP(A799,BASE.!$A$1:$T$878,13,FALSE)</f>
        <v>XVI</v>
      </c>
      <c r="N799" s="124" t="str">
        <f>VLOOKUP(A799,BASE.!$A$1:$T$878,14,FALSE)</f>
        <v>Ñuble</v>
      </c>
      <c r="O799" s="124" t="str">
        <f>VLOOKUP(A799,BASE.!$A$1:$T$878,15,FALSE)</f>
        <v>96456966-7498981</v>
      </c>
      <c r="P799" s="124" t="str">
        <f>VLOOKUP(A799,BASE.!$A$1:$T$878,16,FALSE)</f>
        <v xml:space="preserve">corpelconquistador@gmail.com
corpelconquistador@yahoo.es </v>
      </c>
      <c r="Q799" s="185">
        <f>VLOOKUP(A799,BASE.!$A$1:$T$878,17,FALSE)</f>
        <v>0</v>
      </c>
      <c r="R799" s="124" t="str">
        <f>VLOOKUP(A799,BASE.!$A$1:$T$878,18,FALSE)</f>
        <v xml:space="preserve">93401: Institución de Asistencia Social  </v>
      </c>
      <c r="S799" s="124" t="str">
        <f>VLOOKUP(A799,BASE.!$A$1:$T$878,19,FALSE)</f>
        <v>Certificado de Antecedentes Financieros correspondiente al año 2019, aprobados por el Subdepartamento de Supervisión Nacional.</v>
      </c>
      <c r="T799" s="182">
        <f>VLOOKUP(A799,BASE.!$A$1:$T$878,20,FALSE)</f>
        <v>39171</v>
      </c>
      <c r="U799" s="124">
        <v>7350</v>
      </c>
      <c r="V799" s="181">
        <v>8844120</v>
      </c>
      <c r="W799" s="181">
        <v>27239890</v>
      </c>
      <c r="X799" s="183">
        <v>44255</v>
      </c>
      <c r="Y799" s="166" t="s">
        <v>7879</v>
      </c>
      <c r="Z799" s="166" t="s">
        <v>7880</v>
      </c>
      <c r="AA799" s="124" t="s">
        <v>7901</v>
      </c>
    </row>
    <row r="800" spans="1:27" x14ac:dyDescent="0.2">
      <c r="A800" s="124">
        <v>7350</v>
      </c>
      <c r="B800" s="124" t="s">
        <v>8497</v>
      </c>
      <c r="C800" s="185">
        <v>650086104</v>
      </c>
      <c r="D800" s="124" t="str">
        <f>VLOOKUP(A800,BASE.!$A$1:$T$878,4,FALSE)</f>
        <v>Corporación de Derecho Privado.</v>
      </c>
      <c r="E800" s="124" t="str">
        <f>VLOOKUP(A800,BASE.!$A$1:$T$878,5,FALSE)</f>
        <v>Otorgado por Decreto Supremo Nº 170, de fecha 19 de febrero de 2001, del Ministerio de Justicia.</v>
      </c>
      <c r="F800" s="124" t="str">
        <f>VLOOKUP(A800,BASE.!$A$1:$T$878,6,FALSE)</f>
        <v xml:space="preserve">Certificado de Vigencia de Persona Jurídica sin Fines de Lucro, emitido por el SRCEI, de fecha 2 de septiembre de 2020, folio 500343725819
</v>
      </c>
      <c r="G800" s="124" t="str">
        <f>VLOOKUP(A800,BASE.!$A$1:$T$878,7,FALSE)</f>
        <v>Promoción del desarrollo, especialmente de las personas, familias, grupos y comunidades que viven en condiciones de pobreza y/o marginalidad.</v>
      </c>
      <c r="H800" s="124" t="str">
        <f>VLOOKUP(A800,BASE.!$A$1:$T$878,8,FALSE)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0" s="124" t="str">
        <f>VLOOKUP(A800,BASE.!$A$1:$T$878,9,FALSE)</f>
        <v>Se renueva cada dos años.</v>
      </c>
      <c r="J800" s="124" t="str">
        <f>VLOOKUP(A800,BASE.!$A$1:$T$878,10,FALSE)</f>
        <v>De 12 de abril de 2019 a 12 de abril de 2021.</v>
      </c>
      <c r="K800" s="124" t="str">
        <f>VLOOKUP(A800,BASE.!$A$1:$T$878,11,FALSE)</f>
        <v xml:space="preserve">Presidente: Carlos Eduardo Placencia Zapata             </v>
      </c>
      <c r="L800" s="124" t="str">
        <f>VLOOKUP(A800,BASE.!$A$1:$T$878,12,FALSE)</f>
        <v>Ortiz de Rosas N° 395, Oficina N° 23 A, comuna de Quirihue, Provincia de Ñuble, Décimo Sexta Región.</v>
      </c>
      <c r="M800" s="124" t="str">
        <f>VLOOKUP(A800,BASE.!$A$1:$T$878,13,FALSE)</f>
        <v>XVI</v>
      </c>
      <c r="N800" s="124" t="str">
        <f>VLOOKUP(A800,BASE.!$A$1:$T$878,14,FALSE)</f>
        <v>Ñuble</v>
      </c>
      <c r="O800" s="124" t="str">
        <f>VLOOKUP(A800,BASE.!$A$1:$T$878,15,FALSE)</f>
        <v>96456966-7498981</v>
      </c>
      <c r="P800" s="124" t="str">
        <f>VLOOKUP(A800,BASE.!$A$1:$T$878,16,FALSE)</f>
        <v xml:space="preserve">corpelconquistador@gmail.com
corpelconquistador@yahoo.es </v>
      </c>
      <c r="Q800" s="185">
        <f>VLOOKUP(A800,BASE.!$A$1:$T$878,17,FALSE)</f>
        <v>0</v>
      </c>
      <c r="R800" s="124" t="str">
        <f>VLOOKUP(A800,BASE.!$A$1:$T$878,18,FALSE)</f>
        <v xml:space="preserve">93401: Institución de Asistencia Social  </v>
      </c>
      <c r="S800" s="124" t="str">
        <f>VLOOKUP(A800,BASE.!$A$1:$T$878,19,FALSE)</f>
        <v>Certificado de Antecedentes Financieros correspondiente al año 2019, aprobados por el Subdepartamento de Supervisión Nacional.</v>
      </c>
      <c r="T800" s="182">
        <f>VLOOKUP(A800,BASE.!$A$1:$T$878,20,FALSE)</f>
        <v>39171</v>
      </c>
      <c r="U800" s="124">
        <v>7350</v>
      </c>
      <c r="V800" s="181">
        <v>12558650</v>
      </c>
      <c r="W800" s="181">
        <v>21402770</v>
      </c>
      <c r="X800" s="183">
        <v>44255</v>
      </c>
      <c r="Y800" s="166" t="s">
        <v>7879</v>
      </c>
      <c r="Z800" s="166" t="s">
        <v>7880</v>
      </c>
      <c r="AA800" s="124" t="s">
        <v>8075</v>
      </c>
    </row>
    <row r="801" spans="1:27" x14ac:dyDescent="0.2">
      <c r="A801" s="124">
        <v>7350</v>
      </c>
      <c r="B801" s="124" t="s">
        <v>8497</v>
      </c>
      <c r="C801" s="185">
        <v>650086104</v>
      </c>
      <c r="D801" s="124" t="str">
        <f>VLOOKUP(A801,BASE.!$A$1:$T$878,4,FALSE)</f>
        <v>Corporación de Derecho Privado.</v>
      </c>
      <c r="E801" s="124" t="str">
        <f>VLOOKUP(A801,BASE.!$A$1:$T$878,5,FALSE)</f>
        <v>Otorgado por Decreto Supremo Nº 170, de fecha 19 de febrero de 2001, del Ministerio de Justicia.</v>
      </c>
      <c r="F801" s="124" t="str">
        <f>VLOOKUP(A801,BASE.!$A$1:$T$878,6,FALSE)</f>
        <v xml:space="preserve">Certificado de Vigencia de Persona Jurídica sin Fines de Lucro, emitido por el SRCEI, de fecha 2 de septiembre de 2020, folio 500343725819
</v>
      </c>
      <c r="G801" s="124" t="str">
        <f>VLOOKUP(A801,BASE.!$A$1:$T$878,7,FALSE)</f>
        <v>Promoción del desarrollo, especialmente de las personas, familias, grupos y comunidades que viven en condiciones de pobreza y/o marginalidad.</v>
      </c>
      <c r="H801" s="124" t="str">
        <f>VLOOKUP(A801,BASE.!$A$1:$T$878,8,FALSE)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1" s="124" t="str">
        <f>VLOOKUP(A801,BASE.!$A$1:$T$878,9,FALSE)</f>
        <v>Se renueva cada dos años.</v>
      </c>
      <c r="J801" s="124" t="str">
        <f>VLOOKUP(A801,BASE.!$A$1:$T$878,10,FALSE)</f>
        <v>De 12 de abril de 2019 a 12 de abril de 2021.</v>
      </c>
      <c r="K801" s="124" t="str">
        <f>VLOOKUP(A801,BASE.!$A$1:$T$878,11,FALSE)</f>
        <v xml:space="preserve">Presidente: Carlos Eduardo Placencia Zapata             </v>
      </c>
      <c r="L801" s="124" t="str">
        <f>VLOOKUP(A801,BASE.!$A$1:$T$878,12,FALSE)</f>
        <v>Ortiz de Rosas N° 395, Oficina N° 23 A, comuna de Quirihue, Provincia de Ñuble, Décimo Sexta Región.</v>
      </c>
      <c r="M801" s="124" t="str">
        <f>VLOOKUP(A801,BASE.!$A$1:$T$878,13,FALSE)</f>
        <v>XVI</v>
      </c>
      <c r="N801" s="124" t="str">
        <f>VLOOKUP(A801,BASE.!$A$1:$T$878,14,FALSE)</f>
        <v>Ñuble</v>
      </c>
      <c r="O801" s="124" t="str">
        <f>VLOOKUP(A801,BASE.!$A$1:$T$878,15,FALSE)</f>
        <v>96456966-7498981</v>
      </c>
      <c r="P801" s="124" t="str">
        <f>VLOOKUP(A801,BASE.!$A$1:$T$878,16,FALSE)</f>
        <v xml:space="preserve">corpelconquistador@gmail.com
corpelconquistador@yahoo.es </v>
      </c>
      <c r="Q801" s="185">
        <f>VLOOKUP(A801,BASE.!$A$1:$T$878,17,FALSE)</f>
        <v>0</v>
      </c>
      <c r="R801" s="124" t="str">
        <f>VLOOKUP(A801,BASE.!$A$1:$T$878,18,FALSE)</f>
        <v xml:space="preserve">93401: Institución de Asistencia Social  </v>
      </c>
      <c r="S801" s="124" t="str">
        <f>VLOOKUP(A801,BASE.!$A$1:$T$878,19,FALSE)</f>
        <v>Certificado de Antecedentes Financieros correspondiente al año 2019, aprobados por el Subdepartamento de Supervisión Nacional.</v>
      </c>
      <c r="T801" s="182">
        <f>VLOOKUP(A801,BASE.!$A$1:$T$878,20,FALSE)</f>
        <v>39171</v>
      </c>
      <c r="U801" s="124">
        <v>7350</v>
      </c>
      <c r="V801" s="181">
        <v>17865122</v>
      </c>
      <c r="W801" s="181">
        <v>23702241</v>
      </c>
      <c r="X801" s="183">
        <v>44255</v>
      </c>
      <c r="Y801" s="166" t="s">
        <v>7879</v>
      </c>
      <c r="Z801" s="166" t="s">
        <v>7880</v>
      </c>
      <c r="AA801" s="124" t="s">
        <v>8076</v>
      </c>
    </row>
    <row r="802" spans="1:27" x14ac:dyDescent="0.2">
      <c r="A802" s="124">
        <v>7350</v>
      </c>
      <c r="B802" s="124" t="s">
        <v>8497</v>
      </c>
      <c r="C802" s="185">
        <v>650086104</v>
      </c>
      <c r="D802" s="124" t="str">
        <f>VLOOKUP(A802,BASE.!$A$1:$T$878,4,FALSE)</f>
        <v>Corporación de Derecho Privado.</v>
      </c>
      <c r="E802" s="124" t="str">
        <f>VLOOKUP(A802,BASE.!$A$1:$T$878,5,FALSE)</f>
        <v>Otorgado por Decreto Supremo Nº 170, de fecha 19 de febrero de 2001, del Ministerio de Justicia.</v>
      </c>
      <c r="F802" s="124" t="str">
        <f>VLOOKUP(A802,BASE.!$A$1:$T$878,6,FALSE)</f>
        <v xml:space="preserve">Certificado de Vigencia de Persona Jurídica sin Fines de Lucro, emitido por el SRCEI, de fecha 2 de septiembre de 2020, folio 500343725819
</v>
      </c>
      <c r="G802" s="124" t="str">
        <f>VLOOKUP(A802,BASE.!$A$1:$T$878,7,FALSE)</f>
        <v>Promoción del desarrollo, especialmente de las personas, familias, grupos y comunidades que viven en condiciones de pobreza y/o marginalidad.</v>
      </c>
      <c r="H802" s="124" t="str">
        <f>VLOOKUP(A802,BASE.!$A$1:$T$878,8,FALSE)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2" s="124" t="str">
        <f>VLOOKUP(A802,BASE.!$A$1:$T$878,9,FALSE)</f>
        <v>Se renueva cada dos años.</v>
      </c>
      <c r="J802" s="124" t="str">
        <f>VLOOKUP(A802,BASE.!$A$1:$T$878,10,FALSE)</f>
        <v>De 12 de abril de 2019 a 12 de abril de 2021.</v>
      </c>
      <c r="K802" s="124" t="str">
        <f>VLOOKUP(A802,BASE.!$A$1:$T$878,11,FALSE)</f>
        <v xml:space="preserve">Presidente: Carlos Eduardo Placencia Zapata             </v>
      </c>
      <c r="L802" s="124" t="str">
        <f>VLOOKUP(A802,BASE.!$A$1:$T$878,12,FALSE)</f>
        <v>Ortiz de Rosas N° 395, Oficina N° 23 A, comuna de Quirihue, Provincia de Ñuble, Décimo Sexta Región.</v>
      </c>
      <c r="M802" s="124" t="str">
        <f>VLOOKUP(A802,BASE.!$A$1:$T$878,13,FALSE)</f>
        <v>XVI</v>
      </c>
      <c r="N802" s="124" t="str">
        <f>VLOOKUP(A802,BASE.!$A$1:$T$878,14,FALSE)</f>
        <v>Ñuble</v>
      </c>
      <c r="O802" s="124" t="str">
        <f>VLOOKUP(A802,BASE.!$A$1:$T$878,15,FALSE)</f>
        <v>96456966-7498981</v>
      </c>
      <c r="P802" s="124" t="str">
        <f>VLOOKUP(A802,BASE.!$A$1:$T$878,16,FALSE)</f>
        <v xml:space="preserve">corpelconquistador@gmail.com
corpelconquistador@yahoo.es </v>
      </c>
      <c r="Q802" s="185">
        <f>VLOOKUP(A802,BASE.!$A$1:$T$878,17,FALSE)</f>
        <v>0</v>
      </c>
      <c r="R802" s="124" t="str">
        <f>VLOOKUP(A802,BASE.!$A$1:$T$878,18,FALSE)</f>
        <v xml:space="preserve">93401: Institución de Asistencia Social  </v>
      </c>
      <c r="S802" s="124" t="str">
        <f>VLOOKUP(A802,BASE.!$A$1:$T$878,19,FALSE)</f>
        <v>Certificado de Antecedentes Financieros correspondiente al año 2019, aprobados por el Subdepartamento de Supervisión Nacional.</v>
      </c>
      <c r="T802" s="182">
        <f>VLOOKUP(A802,BASE.!$A$1:$T$878,20,FALSE)</f>
        <v>39171</v>
      </c>
      <c r="U802" s="124">
        <v>7350</v>
      </c>
      <c r="V802" s="181">
        <v>9993855</v>
      </c>
      <c r="W802" s="181">
        <v>15742533</v>
      </c>
      <c r="X802" s="183">
        <v>44255</v>
      </c>
      <c r="Y802" s="166" t="s">
        <v>7879</v>
      </c>
      <c r="Z802" s="166" t="s">
        <v>7880</v>
      </c>
      <c r="AA802" s="124" t="s">
        <v>8088</v>
      </c>
    </row>
    <row r="803" spans="1:27" x14ac:dyDescent="0.2">
      <c r="A803" s="124">
        <v>7350</v>
      </c>
      <c r="B803" s="124" t="s">
        <v>8497</v>
      </c>
      <c r="C803" s="185">
        <v>650086104</v>
      </c>
      <c r="D803" s="124" t="str">
        <f>VLOOKUP(A803,BASE.!$A$1:$T$878,4,FALSE)</f>
        <v>Corporación de Derecho Privado.</v>
      </c>
      <c r="E803" s="124" t="str">
        <f>VLOOKUP(A803,BASE.!$A$1:$T$878,5,FALSE)</f>
        <v>Otorgado por Decreto Supremo Nº 170, de fecha 19 de febrero de 2001, del Ministerio de Justicia.</v>
      </c>
      <c r="F803" s="124" t="str">
        <f>VLOOKUP(A803,BASE.!$A$1:$T$878,6,FALSE)</f>
        <v xml:space="preserve">Certificado de Vigencia de Persona Jurídica sin Fines de Lucro, emitido por el SRCEI, de fecha 2 de septiembre de 2020, folio 500343725819
</v>
      </c>
      <c r="G803" s="124" t="str">
        <f>VLOOKUP(A803,BASE.!$A$1:$T$878,7,FALSE)</f>
        <v>Promoción del desarrollo, especialmente de las personas, familias, grupos y comunidades que viven en condiciones de pobreza y/o marginalidad.</v>
      </c>
      <c r="H803" s="124" t="str">
        <f>VLOOKUP(A803,BASE.!$A$1:$T$878,8,FALSE)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3" s="124" t="str">
        <f>VLOOKUP(A803,BASE.!$A$1:$T$878,9,FALSE)</f>
        <v>Se renueva cada dos años.</v>
      </c>
      <c r="J803" s="124" t="str">
        <f>VLOOKUP(A803,BASE.!$A$1:$T$878,10,FALSE)</f>
        <v>De 12 de abril de 2019 a 12 de abril de 2021.</v>
      </c>
      <c r="K803" s="124" t="str">
        <f>VLOOKUP(A803,BASE.!$A$1:$T$878,11,FALSE)</f>
        <v xml:space="preserve">Presidente: Carlos Eduardo Placencia Zapata             </v>
      </c>
      <c r="L803" s="124" t="str">
        <f>VLOOKUP(A803,BASE.!$A$1:$T$878,12,FALSE)</f>
        <v>Ortiz de Rosas N° 395, Oficina N° 23 A, comuna de Quirihue, Provincia de Ñuble, Décimo Sexta Región.</v>
      </c>
      <c r="M803" s="124" t="str">
        <f>VLOOKUP(A803,BASE.!$A$1:$T$878,13,FALSE)</f>
        <v>XVI</v>
      </c>
      <c r="N803" s="124" t="str">
        <f>VLOOKUP(A803,BASE.!$A$1:$T$878,14,FALSE)</f>
        <v>Ñuble</v>
      </c>
      <c r="O803" s="124" t="str">
        <f>VLOOKUP(A803,BASE.!$A$1:$T$878,15,FALSE)</f>
        <v>96456966-7498981</v>
      </c>
      <c r="P803" s="124" t="str">
        <f>VLOOKUP(A803,BASE.!$A$1:$T$878,16,FALSE)</f>
        <v xml:space="preserve">corpelconquistador@gmail.com
corpelconquistador@yahoo.es </v>
      </c>
      <c r="Q803" s="185">
        <f>VLOOKUP(A803,BASE.!$A$1:$T$878,17,FALSE)</f>
        <v>0</v>
      </c>
      <c r="R803" s="124" t="str">
        <f>VLOOKUP(A803,BASE.!$A$1:$T$878,18,FALSE)</f>
        <v xml:space="preserve">93401: Institución de Asistencia Social  </v>
      </c>
      <c r="S803" s="124" t="str">
        <f>VLOOKUP(A803,BASE.!$A$1:$T$878,19,FALSE)</f>
        <v>Certificado de Antecedentes Financieros correspondiente al año 2019, aprobados por el Subdepartamento de Supervisión Nacional.</v>
      </c>
      <c r="T803" s="182">
        <f>VLOOKUP(A803,BASE.!$A$1:$T$878,20,FALSE)</f>
        <v>39171</v>
      </c>
      <c r="U803" s="124">
        <v>7350</v>
      </c>
      <c r="V803" s="181">
        <v>7075296</v>
      </c>
      <c r="W803" s="181">
        <v>18307328</v>
      </c>
      <c r="X803" s="183">
        <v>44255</v>
      </c>
      <c r="Y803" s="166" t="s">
        <v>7879</v>
      </c>
      <c r="Z803" s="166" t="s">
        <v>7880</v>
      </c>
      <c r="AA803" s="124" t="s">
        <v>8077</v>
      </c>
    </row>
    <row r="804" spans="1:27" x14ac:dyDescent="0.2">
      <c r="A804" s="124">
        <v>7350</v>
      </c>
      <c r="B804" s="124" t="s">
        <v>8497</v>
      </c>
      <c r="C804" s="185">
        <v>650086104</v>
      </c>
      <c r="D804" s="124" t="str">
        <f>VLOOKUP(A804,BASE.!$A$1:$T$878,4,FALSE)</f>
        <v>Corporación de Derecho Privado.</v>
      </c>
      <c r="E804" s="124" t="str">
        <f>VLOOKUP(A804,BASE.!$A$1:$T$878,5,FALSE)</f>
        <v>Otorgado por Decreto Supremo Nº 170, de fecha 19 de febrero de 2001, del Ministerio de Justicia.</v>
      </c>
      <c r="F804" s="124" t="str">
        <f>VLOOKUP(A804,BASE.!$A$1:$T$878,6,FALSE)</f>
        <v xml:space="preserve">Certificado de Vigencia de Persona Jurídica sin Fines de Lucro, emitido por el SRCEI, de fecha 2 de septiembre de 2020, folio 500343725819
</v>
      </c>
      <c r="G804" s="124" t="str">
        <f>VLOOKUP(A804,BASE.!$A$1:$T$878,7,FALSE)</f>
        <v>Promoción del desarrollo, especialmente de las personas, familias, grupos y comunidades que viven en condiciones de pobreza y/o marginalidad.</v>
      </c>
      <c r="H804" s="124" t="str">
        <f>VLOOKUP(A804,BASE.!$A$1:$T$878,8,FALSE)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4" s="124" t="str">
        <f>VLOOKUP(A804,BASE.!$A$1:$T$878,9,FALSE)</f>
        <v>Se renueva cada dos años.</v>
      </c>
      <c r="J804" s="124" t="str">
        <f>VLOOKUP(A804,BASE.!$A$1:$T$878,10,FALSE)</f>
        <v>De 12 de abril de 2019 a 12 de abril de 2021.</v>
      </c>
      <c r="K804" s="124" t="str">
        <f>VLOOKUP(A804,BASE.!$A$1:$T$878,11,FALSE)</f>
        <v xml:space="preserve">Presidente: Carlos Eduardo Placencia Zapata             </v>
      </c>
      <c r="L804" s="124" t="str">
        <f>VLOOKUP(A804,BASE.!$A$1:$T$878,12,FALSE)</f>
        <v>Ortiz de Rosas N° 395, Oficina N° 23 A, comuna de Quirihue, Provincia de Ñuble, Décimo Sexta Región.</v>
      </c>
      <c r="M804" s="124" t="str">
        <f>VLOOKUP(A804,BASE.!$A$1:$T$878,13,FALSE)</f>
        <v>XVI</v>
      </c>
      <c r="N804" s="124" t="str">
        <f>VLOOKUP(A804,BASE.!$A$1:$T$878,14,FALSE)</f>
        <v>Ñuble</v>
      </c>
      <c r="O804" s="124" t="str">
        <f>VLOOKUP(A804,BASE.!$A$1:$T$878,15,FALSE)</f>
        <v>96456966-7498981</v>
      </c>
      <c r="P804" s="124" t="str">
        <f>VLOOKUP(A804,BASE.!$A$1:$T$878,16,FALSE)</f>
        <v xml:space="preserve">corpelconquistador@gmail.com
corpelconquistador@yahoo.es </v>
      </c>
      <c r="Q804" s="185">
        <f>VLOOKUP(A804,BASE.!$A$1:$T$878,17,FALSE)</f>
        <v>0</v>
      </c>
      <c r="R804" s="124" t="str">
        <f>VLOOKUP(A804,BASE.!$A$1:$T$878,18,FALSE)</f>
        <v xml:space="preserve">93401: Institución de Asistencia Social  </v>
      </c>
      <c r="S804" s="124" t="str">
        <f>VLOOKUP(A804,BASE.!$A$1:$T$878,19,FALSE)</f>
        <v>Certificado de Antecedentes Financieros correspondiente al año 2019, aprobados por el Subdepartamento de Supervisión Nacional.</v>
      </c>
      <c r="T804" s="182">
        <f>VLOOKUP(A804,BASE.!$A$1:$T$878,20,FALSE)</f>
        <v>39171</v>
      </c>
      <c r="U804" s="124">
        <v>7350</v>
      </c>
      <c r="V804" s="181">
        <v>9138924</v>
      </c>
      <c r="W804" s="181">
        <v>25406208</v>
      </c>
      <c r="X804" s="183">
        <v>44255</v>
      </c>
      <c r="Y804" s="166" t="s">
        <v>7879</v>
      </c>
      <c r="Z804" s="166" t="s">
        <v>7880</v>
      </c>
      <c r="AA804" s="124" t="s">
        <v>8032</v>
      </c>
    </row>
    <row r="805" spans="1:27" x14ac:dyDescent="0.2">
      <c r="A805" s="124">
        <v>7350</v>
      </c>
      <c r="B805" s="124" t="s">
        <v>8497</v>
      </c>
      <c r="C805" s="185">
        <v>650086104</v>
      </c>
      <c r="D805" s="124" t="str">
        <f>VLOOKUP(A805,BASE.!$A$1:$T$878,4,FALSE)</f>
        <v>Corporación de Derecho Privado.</v>
      </c>
      <c r="E805" s="124" t="str">
        <f>VLOOKUP(A805,BASE.!$A$1:$T$878,5,FALSE)</f>
        <v>Otorgado por Decreto Supremo Nº 170, de fecha 19 de febrero de 2001, del Ministerio de Justicia.</v>
      </c>
      <c r="F805" s="124" t="str">
        <f>VLOOKUP(A805,BASE.!$A$1:$T$878,6,FALSE)</f>
        <v xml:space="preserve">Certificado de Vigencia de Persona Jurídica sin Fines de Lucro, emitido por el SRCEI, de fecha 2 de septiembre de 2020, folio 500343725819
</v>
      </c>
      <c r="G805" s="124" t="str">
        <f>VLOOKUP(A805,BASE.!$A$1:$T$878,7,FALSE)</f>
        <v>Promoción del desarrollo, especialmente de las personas, familias, grupos y comunidades que viven en condiciones de pobreza y/o marginalidad.</v>
      </c>
      <c r="H805" s="124" t="str">
        <f>VLOOKUP(A805,BASE.!$A$1:$T$878,8,FALSE)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5" s="124" t="str">
        <f>VLOOKUP(A805,BASE.!$A$1:$T$878,9,FALSE)</f>
        <v>Se renueva cada dos años.</v>
      </c>
      <c r="J805" s="124" t="str">
        <f>VLOOKUP(A805,BASE.!$A$1:$T$878,10,FALSE)</f>
        <v>De 12 de abril de 2019 a 12 de abril de 2021.</v>
      </c>
      <c r="K805" s="124" t="str">
        <f>VLOOKUP(A805,BASE.!$A$1:$T$878,11,FALSE)</f>
        <v xml:space="preserve">Presidente: Carlos Eduardo Placencia Zapata             </v>
      </c>
      <c r="L805" s="124" t="str">
        <f>VLOOKUP(A805,BASE.!$A$1:$T$878,12,FALSE)</f>
        <v>Ortiz de Rosas N° 395, Oficina N° 23 A, comuna de Quirihue, Provincia de Ñuble, Décimo Sexta Región.</v>
      </c>
      <c r="M805" s="124" t="str">
        <f>VLOOKUP(A805,BASE.!$A$1:$T$878,13,FALSE)</f>
        <v>XVI</v>
      </c>
      <c r="N805" s="124" t="str">
        <f>VLOOKUP(A805,BASE.!$A$1:$T$878,14,FALSE)</f>
        <v>Ñuble</v>
      </c>
      <c r="O805" s="124" t="str">
        <f>VLOOKUP(A805,BASE.!$A$1:$T$878,15,FALSE)</f>
        <v>96456966-7498981</v>
      </c>
      <c r="P805" s="124" t="str">
        <f>VLOOKUP(A805,BASE.!$A$1:$T$878,16,FALSE)</f>
        <v xml:space="preserve">corpelconquistador@gmail.com
corpelconquistador@yahoo.es </v>
      </c>
      <c r="Q805" s="185">
        <f>VLOOKUP(A805,BASE.!$A$1:$T$878,17,FALSE)</f>
        <v>0</v>
      </c>
      <c r="R805" s="124" t="str">
        <f>VLOOKUP(A805,BASE.!$A$1:$T$878,18,FALSE)</f>
        <v xml:space="preserve">93401: Institución de Asistencia Social  </v>
      </c>
      <c r="S805" s="124" t="str">
        <f>VLOOKUP(A805,BASE.!$A$1:$T$878,19,FALSE)</f>
        <v>Certificado de Antecedentes Financieros correspondiente al año 2019, aprobados por el Subdepartamento de Supervisión Nacional.</v>
      </c>
      <c r="T805" s="182">
        <f>VLOOKUP(A805,BASE.!$A$1:$T$878,20,FALSE)</f>
        <v>39171</v>
      </c>
      <c r="U805" s="124">
        <v>7350</v>
      </c>
      <c r="V805" s="181">
        <v>7871267</v>
      </c>
      <c r="W805" s="181">
        <v>26709242</v>
      </c>
      <c r="X805" s="183">
        <v>44255</v>
      </c>
      <c r="Y805" s="166" t="s">
        <v>7879</v>
      </c>
      <c r="Z805" s="166" t="s">
        <v>7880</v>
      </c>
      <c r="AA805" s="124" t="s">
        <v>7940</v>
      </c>
    </row>
    <row r="806" spans="1:27" x14ac:dyDescent="0.2">
      <c r="A806" s="124">
        <v>7350</v>
      </c>
      <c r="B806" s="124" t="s">
        <v>8497</v>
      </c>
      <c r="C806" s="185">
        <v>650086104</v>
      </c>
      <c r="D806" s="124" t="str">
        <f>VLOOKUP(A806,BASE.!$A$1:$T$878,4,FALSE)</f>
        <v>Corporación de Derecho Privado.</v>
      </c>
      <c r="E806" s="124" t="str">
        <f>VLOOKUP(A806,BASE.!$A$1:$T$878,5,FALSE)</f>
        <v>Otorgado por Decreto Supremo Nº 170, de fecha 19 de febrero de 2001, del Ministerio de Justicia.</v>
      </c>
      <c r="F806" s="124" t="str">
        <f>VLOOKUP(A806,BASE.!$A$1:$T$878,6,FALSE)</f>
        <v xml:space="preserve">Certificado de Vigencia de Persona Jurídica sin Fines de Lucro, emitido por el SRCEI, de fecha 2 de septiembre de 2020, folio 500343725819
</v>
      </c>
      <c r="G806" s="124" t="str">
        <f>VLOOKUP(A806,BASE.!$A$1:$T$878,7,FALSE)</f>
        <v>Promoción del desarrollo, especialmente de las personas, familias, grupos y comunidades que viven en condiciones de pobreza y/o marginalidad.</v>
      </c>
      <c r="H806" s="124" t="str">
        <f>VLOOKUP(A806,BASE.!$A$1:$T$878,8,FALSE)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6" s="124" t="str">
        <f>VLOOKUP(A806,BASE.!$A$1:$T$878,9,FALSE)</f>
        <v>Se renueva cada dos años.</v>
      </c>
      <c r="J806" s="124" t="str">
        <f>VLOOKUP(A806,BASE.!$A$1:$T$878,10,FALSE)</f>
        <v>De 12 de abril de 2019 a 12 de abril de 2021.</v>
      </c>
      <c r="K806" s="124" t="str">
        <f>VLOOKUP(A806,BASE.!$A$1:$T$878,11,FALSE)</f>
        <v xml:space="preserve">Presidente: Carlos Eduardo Placencia Zapata             </v>
      </c>
      <c r="L806" s="124" t="str">
        <f>VLOOKUP(A806,BASE.!$A$1:$T$878,12,FALSE)</f>
        <v>Ortiz de Rosas N° 395, Oficina N° 23 A, comuna de Quirihue, Provincia de Ñuble, Décimo Sexta Región.</v>
      </c>
      <c r="M806" s="124" t="str">
        <f>VLOOKUP(A806,BASE.!$A$1:$T$878,13,FALSE)</f>
        <v>XVI</v>
      </c>
      <c r="N806" s="124" t="str">
        <f>VLOOKUP(A806,BASE.!$A$1:$T$878,14,FALSE)</f>
        <v>Ñuble</v>
      </c>
      <c r="O806" s="124" t="str">
        <f>VLOOKUP(A806,BASE.!$A$1:$T$878,15,FALSE)</f>
        <v>96456966-7498981</v>
      </c>
      <c r="P806" s="124" t="str">
        <f>VLOOKUP(A806,BASE.!$A$1:$T$878,16,FALSE)</f>
        <v xml:space="preserve">corpelconquistador@gmail.com
corpelconquistador@yahoo.es </v>
      </c>
      <c r="Q806" s="185">
        <f>VLOOKUP(A806,BASE.!$A$1:$T$878,17,FALSE)</f>
        <v>0</v>
      </c>
      <c r="R806" s="124" t="str">
        <f>VLOOKUP(A806,BASE.!$A$1:$T$878,18,FALSE)</f>
        <v xml:space="preserve">93401: Institución de Asistencia Social  </v>
      </c>
      <c r="S806" s="124" t="str">
        <f>VLOOKUP(A806,BASE.!$A$1:$T$878,19,FALSE)</f>
        <v>Certificado de Antecedentes Financieros correspondiente al año 2019, aprobados por el Subdepartamento de Supervisión Nacional.</v>
      </c>
      <c r="T806" s="182">
        <f>VLOOKUP(A806,BASE.!$A$1:$T$878,20,FALSE)</f>
        <v>39171</v>
      </c>
      <c r="U806" s="124">
        <v>7350</v>
      </c>
      <c r="V806" s="181">
        <v>21049005</v>
      </c>
      <c r="W806" s="181">
        <v>29008713</v>
      </c>
      <c r="X806" s="183">
        <v>44255</v>
      </c>
      <c r="Y806" s="166" t="s">
        <v>7879</v>
      </c>
      <c r="Z806" s="166" t="s">
        <v>7880</v>
      </c>
      <c r="AA806" s="124" t="s">
        <v>8033</v>
      </c>
    </row>
    <row r="807" spans="1:27" x14ac:dyDescent="0.2">
      <c r="A807" s="124">
        <v>7354</v>
      </c>
      <c r="B807" s="124" t="s">
        <v>8498</v>
      </c>
      <c r="C807" s="185">
        <v>692614003</v>
      </c>
      <c r="D807" s="124" t="str">
        <f>VLOOKUP(A807,BASE.!$A$1:$T$878,4,FALSE)</f>
        <v>Municipalidad</v>
      </c>
      <c r="E807" s="124" t="str">
        <f>VLOOKUP(A807,BASE.!$A$1:$T$878,5,FALSE)</f>
        <v>Constitución Política de la República, artículo 107</v>
      </c>
      <c r="F807" s="124" t="str">
        <f>VLOOKUP(A807,BASE.!$A$1:$T$878,6,FALSE)</f>
        <v>Indefinida</v>
      </c>
      <c r="G807" s="124" t="str">
        <f>VLOOKUP(A807,BASE.!$A$1:$T$878,7,FALSE)</f>
        <v>Según Ley Orgánica Nº 18.695, artículos 1º al  4º</v>
      </c>
      <c r="H807" s="124" t="str">
        <f>VLOOKUP(A807,BASE.!$A$1:$T$878,8,FALSE)</f>
        <v>no tiene</v>
      </c>
      <c r="I807" s="124">
        <f>VLOOKUP(A807,BASE.!$A$1:$T$878,9,FALSE)</f>
        <v>0</v>
      </c>
      <c r="J807" s="124">
        <f>VLOOKUP(A807,BASE.!$A$1:$T$878,10,FALSE)</f>
        <v>0</v>
      </c>
      <c r="K807" s="124" t="str">
        <f>VLOOKUP(A807,BASE.!$A$1:$T$878,11,FALSE)</f>
        <v xml:space="preserve">José Miguel Arellano Merino
</v>
      </c>
      <c r="L807" s="124" t="str">
        <f>VLOOKUP(A807,BASE.!$A$1:$T$878,12,FALSE)</f>
        <v xml:space="preserve">Avenida San Alberto Hurtado Nº3295 (ex camino a Melipilla), comuna de Padre Hurtado, Región Metropolitana.
</v>
      </c>
      <c r="M807" s="124" t="str">
        <f>VLOOKUP(A807,BASE.!$A$1:$T$878,13,FALSE)</f>
        <v>XIII</v>
      </c>
      <c r="N807" s="124" t="str">
        <f>VLOOKUP(A807,BASE.!$A$1:$T$878,14,FALSE)</f>
        <v>Padre Hurtado</v>
      </c>
      <c r="O807" s="124" t="str">
        <f>VLOOKUP(A807,BASE.!$A$1:$T$878,15,FALSE)</f>
        <v>Fono: 430 6000</v>
      </c>
      <c r="P807" s="124" t="str">
        <f>VLOOKUP(A807,BASE.!$A$1:$T$878,16,FALSE)</f>
        <v xml:space="preserve"> contacto@mph.cl
</v>
      </c>
      <c r="Q807" s="185">
        <f>VLOOKUP(A807,BASE.!$A$1:$T$878,17,FALSE)</f>
        <v>0</v>
      </c>
      <c r="R807" s="124">
        <f>VLOOKUP(A807,BASE.!$A$1:$T$878,18,FALSE)</f>
        <v>91001</v>
      </c>
      <c r="S807" s="124" t="str">
        <f>VLOOKUP(A807,BASE.!$A$1:$T$878,19,FALSE)</f>
        <v>No se acompañan. Aplica Informe Jurídico Nº 09, de fecha 14 de marzo de 2011 del Departamento Jurídico y Dictamen Nº 070791, de 2009, de la Contraloría General de la República.</v>
      </c>
      <c r="T807" s="182">
        <f>VLOOKUP(A807,BASE.!$A$1:$T$878,20,FALSE)</f>
        <v>39212</v>
      </c>
      <c r="U807" s="124">
        <v>7354</v>
      </c>
      <c r="V807" s="181">
        <v>2861840</v>
      </c>
      <c r="W807" s="181">
        <v>2944840</v>
      </c>
      <c r="X807" s="183">
        <v>44255</v>
      </c>
      <c r="Y807" s="166" t="s">
        <v>7879</v>
      </c>
      <c r="Z807" s="166" t="s">
        <v>7880</v>
      </c>
      <c r="AA807" s="124" t="s">
        <v>8089</v>
      </c>
    </row>
    <row r="808" spans="1:27" x14ac:dyDescent="0.2">
      <c r="A808" s="124">
        <v>7355</v>
      </c>
      <c r="B808" s="124" t="s">
        <v>8499</v>
      </c>
      <c r="C808" s="185">
        <v>692008006</v>
      </c>
      <c r="D808" s="124" t="str">
        <f>VLOOKUP(A808,BASE.!$A$1:$T$878,4,FALSE)</f>
        <v>Municipalidad</v>
      </c>
      <c r="E808" s="124" t="str">
        <f>VLOOKUP(A808,BASE.!$A$1:$T$878,5,FALSE)</f>
        <v>Constitución Política de la República, art. 107.</v>
      </c>
      <c r="F808" s="124" t="str">
        <f>VLOOKUP(A808,BASE.!$A$1:$T$878,6,FALSE)</f>
        <v>Indefinida.</v>
      </c>
      <c r="G808" s="124" t="str">
        <f>VLOOKUP(A808,BASE.!$A$1:$T$878,7,FALSE)</f>
        <v>Según Ley Orgánica Nº 18.695, arts. 1º al 4º.</v>
      </c>
      <c r="H808" s="124" t="str">
        <f>VLOOKUP(A808,BASE.!$A$1:$T$878,8,FALSE)</f>
        <v>no tiene</v>
      </c>
      <c r="I808" s="124">
        <f>VLOOKUP(A808,BASE.!$A$1:$T$878,9,FALSE)</f>
        <v>0</v>
      </c>
      <c r="J808" s="124">
        <f>VLOOKUP(A808,BASE.!$A$1:$T$878,10,FALSE)</f>
        <v>0</v>
      </c>
      <c r="K808" s="124" t="str">
        <f>VLOOKUP(A808,BASE.!$A$1:$T$878,11,FALSE)</f>
        <v xml:space="preserve">Aldo Rodrigo Pinuer Solis </v>
      </c>
      <c r="L808" s="124" t="str">
        <f>VLOOKUP(A808,BASE.!$A$1:$T$878,12,FALSE)</f>
        <v xml:space="preserve">Arturo Prat  N° 680, comuna de La Unión, Décima Región.
</v>
      </c>
      <c r="M808" s="124" t="str">
        <f>VLOOKUP(A808,BASE.!$A$1:$T$878,13,FALSE)</f>
        <v>X</v>
      </c>
      <c r="N808" s="124" t="str">
        <f>VLOOKUP(A808,BASE.!$A$1:$T$878,14,FALSE)</f>
        <v xml:space="preserve"> La Unión</v>
      </c>
      <c r="O808" s="124" t="str">
        <f>VLOOKUP(A808,BASE.!$A$1:$T$878,15,FALSE)</f>
        <v>Fonos (64) 322441- 322445</v>
      </c>
      <c r="P808" s="124">
        <f>VLOOKUP(A808,BASE.!$A$1:$T$878,16,FALSE)</f>
        <v>0</v>
      </c>
      <c r="Q808" s="185">
        <f>VLOOKUP(A808,BASE.!$A$1:$T$878,17,FALSE)</f>
        <v>0</v>
      </c>
      <c r="R808" s="124">
        <f>VLOOKUP(A808,BASE.!$A$1:$T$878,18,FALSE)</f>
        <v>91001</v>
      </c>
      <c r="S808" s="124" t="str">
        <f>VLOOKUP(A808,BASE.!$A$1:$T$878,19,FALSE)</f>
        <v xml:space="preserve">No se acompañan. Aplica Informe Jurídico Nº 09, de  fecha 14 de marzo de 2011 del Departamento Jurídico y Dictamen Nº 070791, de 2009, de la Contraloría General de la República.  
</v>
      </c>
      <c r="T808" s="182">
        <f>VLOOKUP(A808,BASE.!$A$1:$T$878,20,FALSE)</f>
        <v>39212</v>
      </c>
      <c r="U808" s="124">
        <v>7355</v>
      </c>
      <c r="V808" s="181">
        <v>4893746</v>
      </c>
      <c r="W808" s="181">
        <v>9787492</v>
      </c>
      <c r="X808" s="183">
        <v>44255</v>
      </c>
      <c r="Y808" s="166" t="s">
        <v>7879</v>
      </c>
      <c r="Z808" s="166" t="s">
        <v>7880</v>
      </c>
      <c r="AA808" s="124" t="s">
        <v>7918</v>
      </c>
    </row>
    <row r="809" spans="1:27" x14ac:dyDescent="0.2">
      <c r="A809" s="124">
        <v>7356</v>
      </c>
      <c r="B809" s="124" t="s">
        <v>8645</v>
      </c>
      <c r="C809" s="185">
        <v>692102002</v>
      </c>
      <c r="D809" s="124" t="str">
        <f>VLOOKUP(A809,BASE.!$A$1:$T$878,4,FALSE)</f>
        <v>Institución eclesiástica</v>
      </c>
      <c r="E809" s="124" t="str">
        <f>VLOOKUP(A809,BASE.!$A$1:$T$878,5,FALSE)</f>
        <v>Constitución Política de la República, art. 107.</v>
      </c>
      <c r="F809" s="124" t="str">
        <f>VLOOKUP(A809,BASE.!$A$1:$T$878,6,FALSE)</f>
        <v>Indefinida</v>
      </c>
      <c r="G809" s="124" t="str">
        <f>VLOOKUP(A809,BASE.!$A$1:$T$878,7,FALSE)</f>
        <v>Según Ley Orgánica Nº 18.695, arts. 1º al 4º.</v>
      </c>
      <c r="H809" s="124" t="str">
        <f>VLOOKUP(A809,BASE.!$A$1:$T$878,8,FALSE)</f>
        <v>no tiene</v>
      </c>
      <c r="I809" s="124">
        <f>VLOOKUP(A809,BASE.!$A$1:$T$878,9,FALSE)</f>
        <v>0</v>
      </c>
      <c r="J809" s="124">
        <f>VLOOKUP(A809,BASE.!$A$1:$T$878,10,FALSE)</f>
        <v>0</v>
      </c>
      <c r="K809" s="124" t="str">
        <f>VLOOKUP(A809,BASE.!$A$1:$T$878,11,FALSE)</f>
        <v xml:space="preserve">Omar Alvarado Agüero </v>
      </c>
      <c r="L809" s="124" t="str">
        <f>VLOOKUP(A809,BASE.!$A$1:$T$878,12,FALSE)</f>
        <v xml:space="preserve">Calle Bolivia N° 498, comuna de San Pablo,  Décima Región.
</v>
      </c>
      <c r="M809" s="124" t="str">
        <f>VLOOKUP(A809,BASE.!$A$1:$T$878,13,FALSE)</f>
        <v>X</v>
      </c>
      <c r="N809" s="124" t="str">
        <f>VLOOKUP(A809,BASE.!$A$1:$T$878,14,FALSE)</f>
        <v>San Pablo</v>
      </c>
      <c r="O809" s="124" t="str">
        <f>VLOOKUP(A809,BASE.!$A$1:$T$878,15,FALSE)</f>
        <v>Fonos (64) 381425-381429</v>
      </c>
      <c r="P809" s="124">
        <f>VLOOKUP(A809,BASE.!$A$1:$T$878,16,FALSE)</f>
        <v>0</v>
      </c>
      <c r="Q809" s="185">
        <f>VLOOKUP(A809,BASE.!$A$1:$T$878,17,FALSE)</f>
        <v>0</v>
      </c>
      <c r="R809" s="124">
        <f>VLOOKUP(A809,BASE.!$A$1:$T$878,18,FALSE)</f>
        <v>91001</v>
      </c>
      <c r="S809" s="124" t="str">
        <f>VLOOKUP(A809,BASE.!$A$1:$T$878,19,FALSE)</f>
        <v xml:space="preserve">No se acompañan. Aplica Informe Jurídico Nº 09, de  fecha 14 de marzo de 2011 del Departamento Jurídico y Dictamen Nº 070791, de 2009, de la Contraloría General de la República.  </v>
      </c>
      <c r="T809" s="182">
        <f>VLOOKUP(A809,BASE.!$A$1:$T$878,20,FALSE)</f>
        <v>39212</v>
      </c>
      <c r="U809" s="124">
        <v>7356</v>
      </c>
      <c r="V809" s="181">
        <v>94620</v>
      </c>
      <c r="W809" s="181">
        <v>94620</v>
      </c>
      <c r="X809" s="183">
        <v>44255</v>
      </c>
      <c r="Y809" s="166" t="s">
        <v>7879</v>
      </c>
      <c r="Z809" s="166" t="s">
        <v>7880</v>
      </c>
      <c r="AA809" s="124" t="s">
        <v>8660</v>
      </c>
    </row>
    <row r="810" spans="1:27" x14ac:dyDescent="0.2">
      <c r="A810" s="124">
        <v>7362</v>
      </c>
      <c r="B810" s="124" t="s">
        <v>8500</v>
      </c>
      <c r="C810" s="185">
        <v>657798800</v>
      </c>
      <c r="D810" s="124" t="str">
        <f>VLOOKUP(A810,BASE.!$A$1:$T$878,4,FALSE)</f>
        <v>Corporación de Derecho Privado.</v>
      </c>
      <c r="E810" s="124" t="str">
        <f>VLOOKUP(A810,BASE.!$A$1:$T$878,5,FALSE)</f>
        <v>Decreto Nº 3636, de 9 de noviembre de 2006, del Ministerio de Justicia.</v>
      </c>
      <c r="F810" s="124" t="str">
        <f>VLOOKUP(A810,BASE.!$A$1:$T$878,6,FALSE)</f>
        <v>Certificado de Vigencia Nº 500338199991, de 04 de agosto de 2020, del SRCI.</v>
      </c>
      <c r="G810" s="124" t="str">
        <f>VLOOKUP(A810,BASE.!$A$1:$T$878,7,FALSE)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0" s="124" t="str">
        <f>VLOOKUP(A810,BASE.!$A$1:$T$878,8,FALSE)</f>
        <v xml:space="preserve">Presidente: Miguel Fonseca Carrillo 
Vicepdte.: Alfredo Jacob Feres Reyes 
Secretaria: Rosa Carrillo Salas 
Tesorero: Washington Lizama Ormazábal 
Director: Alejandro Ignacio Ortiz Quintana 
</v>
      </c>
      <c r="I810" s="124" t="str">
        <f>VLOOKUP(A810,BASE.!$A$1:$T$878,9,FALSE)</f>
        <v>Durarán dos años en sus cargos (según sus estatutos).</v>
      </c>
      <c r="J810" s="124" t="str">
        <f>VLOOKUP(A810,BASE.!$A$1:$T$878,10,FALSE)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0" s="124" t="str">
        <f>VLOOKUP(A810,BASE.!$A$1:$T$878,11,FALSE)</f>
        <v xml:space="preserve">Miguel Ángel Fonseca Carrillo  Pdte.
Zarelli Fonseca Carrillo, Secretaria Ejecutiva.
Washington Lizama Ormazábal  Tesorero. 
Pueden actuar individualmente.
</v>
      </c>
      <c r="L810" s="124" t="str">
        <f>VLOOKUP(A810,BASE.!$A$1:$T$878,12,FALSE)</f>
        <v xml:space="preserve">Dr. Eduardo Cruz-Cocke N° 372, Santiago Región Metropolitana.
</v>
      </c>
      <c r="M810" s="124" t="str">
        <f>VLOOKUP(A810,BASE.!$A$1:$T$878,13,FALSE)</f>
        <v>XIII</v>
      </c>
      <c r="N810" s="124" t="str">
        <f>VLOOKUP(A810,BASE.!$A$1:$T$878,14,FALSE)</f>
        <v>Santiago</v>
      </c>
      <c r="O810" s="124">
        <f>VLOOKUP(A810,BASE.!$A$1:$T$878,15,FALSE)</f>
        <v>56232475099</v>
      </c>
      <c r="P810" s="124" t="str">
        <f>VLOOKUP(A810,BASE.!$A$1:$T$878,16,FALSE)</f>
        <v>dirección@onglacasona.cl</v>
      </c>
      <c r="Q810" s="185">
        <f>VLOOKUP(A810,BASE.!$A$1:$T$878,17,FALSE)</f>
        <v>0</v>
      </c>
      <c r="R810" s="124" t="str">
        <f>VLOOKUP(A810,BASE.!$A$1:$T$878,18,FALSE)</f>
        <v>93401 Institución de Asistencia Social.</v>
      </c>
      <c r="S810" s="124" t="str">
        <f>VLOOKUP(A810,BASE.!$A$1:$T$878,19,FALSE)</f>
        <v xml:space="preserve">Se acompañan Certificado de Antecedentes Financieros Institucionales del año 2019, aprobados por el Sub-Departamento de Supervisión Financiera Nacional, del SENAME.
</v>
      </c>
      <c r="T810" s="182">
        <f>VLOOKUP(A810,BASE.!$A$1:$T$878,20,FALSE)</f>
        <v>39269</v>
      </c>
      <c r="U810" s="124">
        <v>7362</v>
      </c>
      <c r="V810" s="181">
        <v>10671698</v>
      </c>
      <c r="W810" s="181">
        <v>25645803</v>
      </c>
      <c r="X810" s="183">
        <v>44255</v>
      </c>
      <c r="Y810" s="166" t="s">
        <v>7879</v>
      </c>
      <c r="Z810" s="166" t="s">
        <v>7880</v>
      </c>
      <c r="AA810" s="124" t="s">
        <v>7882</v>
      </c>
    </row>
    <row r="811" spans="1:27" x14ac:dyDescent="0.2">
      <c r="A811" s="124">
        <v>7362</v>
      </c>
      <c r="B811" s="124" t="s">
        <v>8500</v>
      </c>
      <c r="C811" s="185">
        <v>657798800</v>
      </c>
      <c r="D811" s="124" t="str">
        <f>VLOOKUP(A811,BASE.!$A$1:$T$878,4,FALSE)</f>
        <v>Corporación de Derecho Privado.</v>
      </c>
      <c r="E811" s="124" t="str">
        <f>VLOOKUP(A811,BASE.!$A$1:$T$878,5,FALSE)</f>
        <v>Decreto Nº 3636, de 9 de noviembre de 2006, del Ministerio de Justicia.</v>
      </c>
      <c r="F811" s="124" t="str">
        <f>VLOOKUP(A811,BASE.!$A$1:$T$878,6,FALSE)</f>
        <v>Certificado de Vigencia Nº 500338199991, de 04 de agosto de 2020, del SRCI.</v>
      </c>
      <c r="G811" s="124" t="str">
        <f>VLOOKUP(A811,BASE.!$A$1:$T$878,7,FALSE)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1" s="124" t="str">
        <f>VLOOKUP(A811,BASE.!$A$1:$T$878,8,FALSE)</f>
        <v xml:space="preserve">Presidente: Miguel Fonseca Carrillo 
Vicepdte.: Alfredo Jacob Feres Reyes 
Secretaria: Rosa Carrillo Salas 
Tesorero: Washington Lizama Ormazábal 
Director: Alejandro Ignacio Ortiz Quintana 
</v>
      </c>
      <c r="I811" s="124" t="str">
        <f>VLOOKUP(A811,BASE.!$A$1:$T$878,9,FALSE)</f>
        <v>Durarán dos años en sus cargos (según sus estatutos).</v>
      </c>
      <c r="J811" s="124" t="str">
        <f>VLOOKUP(A811,BASE.!$A$1:$T$878,10,FALSE)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1" s="124" t="str">
        <f>VLOOKUP(A811,BASE.!$A$1:$T$878,11,FALSE)</f>
        <v xml:space="preserve">Miguel Ángel Fonseca Carrillo  Pdte.
Zarelli Fonseca Carrillo, Secretaria Ejecutiva.
Washington Lizama Ormazábal  Tesorero. 
Pueden actuar individualmente.
</v>
      </c>
      <c r="L811" s="124" t="str">
        <f>VLOOKUP(A811,BASE.!$A$1:$T$878,12,FALSE)</f>
        <v xml:space="preserve">Dr. Eduardo Cruz-Cocke N° 372, Santiago Región Metropolitana.
</v>
      </c>
      <c r="M811" s="124" t="str">
        <f>VLOOKUP(A811,BASE.!$A$1:$T$878,13,FALSE)</f>
        <v>XIII</v>
      </c>
      <c r="N811" s="124" t="str">
        <f>VLOOKUP(A811,BASE.!$A$1:$T$878,14,FALSE)</f>
        <v>Santiago</v>
      </c>
      <c r="O811" s="124">
        <f>VLOOKUP(A811,BASE.!$A$1:$T$878,15,FALSE)</f>
        <v>56232475099</v>
      </c>
      <c r="P811" s="124" t="str">
        <f>VLOOKUP(A811,BASE.!$A$1:$T$878,16,FALSE)</f>
        <v>dirección@onglacasona.cl</v>
      </c>
      <c r="Q811" s="185">
        <f>VLOOKUP(A811,BASE.!$A$1:$T$878,17,FALSE)</f>
        <v>0</v>
      </c>
      <c r="R811" s="124" t="str">
        <f>VLOOKUP(A811,BASE.!$A$1:$T$878,18,FALSE)</f>
        <v>93401 Institución de Asistencia Social.</v>
      </c>
      <c r="S811" s="124" t="str">
        <f>VLOOKUP(A811,BASE.!$A$1:$T$878,19,FALSE)</f>
        <v xml:space="preserve">Se acompañan Certificado de Antecedentes Financieros Institucionales del año 2019, aprobados por el Sub-Departamento de Supervisión Financiera Nacional, del SENAME.
</v>
      </c>
      <c r="T811" s="182">
        <f>VLOOKUP(A811,BASE.!$A$1:$T$878,20,FALSE)</f>
        <v>39269</v>
      </c>
      <c r="U811" s="124">
        <v>7362</v>
      </c>
      <c r="V811" s="181">
        <v>8003773</v>
      </c>
      <c r="W811" s="181">
        <v>15802321</v>
      </c>
      <c r="X811" s="183">
        <v>44255</v>
      </c>
      <c r="Y811" s="166" t="s">
        <v>7879</v>
      </c>
      <c r="Z811" s="166" t="s">
        <v>7880</v>
      </c>
      <c r="AA811" s="124" t="s">
        <v>187</v>
      </c>
    </row>
    <row r="812" spans="1:27" x14ac:dyDescent="0.2">
      <c r="A812" s="124">
        <v>7362</v>
      </c>
      <c r="B812" s="124" t="s">
        <v>8500</v>
      </c>
      <c r="C812" s="185">
        <v>657798800</v>
      </c>
      <c r="D812" s="124" t="str">
        <f>VLOOKUP(A812,BASE.!$A$1:$T$878,4,FALSE)</f>
        <v>Corporación de Derecho Privado.</v>
      </c>
      <c r="E812" s="124" t="str">
        <f>VLOOKUP(A812,BASE.!$A$1:$T$878,5,FALSE)</f>
        <v>Decreto Nº 3636, de 9 de noviembre de 2006, del Ministerio de Justicia.</v>
      </c>
      <c r="F812" s="124" t="str">
        <f>VLOOKUP(A812,BASE.!$A$1:$T$878,6,FALSE)</f>
        <v>Certificado de Vigencia Nº 500338199991, de 04 de agosto de 2020, del SRCI.</v>
      </c>
      <c r="G812" s="124" t="str">
        <f>VLOOKUP(A812,BASE.!$A$1:$T$878,7,FALSE)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2" s="124" t="str">
        <f>VLOOKUP(A812,BASE.!$A$1:$T$878,8,FALSE)</f>
        <v xml:space="preserve">Presidente: Miguel Fonseca Carrillo 
Vicepdte.: Alfredo Jacob Feres Reyes 
Secretaria: Rosa Carrillo Salas 
Tesorero: Washington Lizama Ormazábal 
Director: Alejandro Ignacio Ortiz Quintana 
</v>
      </c>
      <c r="I812" s="124" t="str">
        <f>VLOOKUP(A812,BASE.!$A$1:$T$878,9,FALSE)</f>
        <v>Durarán dos años en sus cargos (según sus estatutos).</v>
      </c>
      <c r="J812" s="124" t="str">
        <f>VLOOKUP(A812,BASE.!$A$1:$T$878,10,FALSE)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2" s="124" t="str">
        <f>VLOOKUP(A812,BASE.!$A$1:$T$878,11,FALSE)</f>
        <v xml:space="preserve">Miguel Ángel Fonseca Carrillo  Pdte.
Zarelli Fonseca Carrillo, Secretaria Ejecutiva.
Washington Lizama Ormazábal  Tesorero. 
Pueden actuar individualmente.
</v>
      </c>
      <c r="L812" s="124" t="str">
        <f>VLOOKUP(A812,BASE.!$A$1:$T$878,12,FALSE)</f>
        <v xml:space="preserve">Dr. Eduardo Cruz-Cocke N° 372, Santiago Región Metropolitana.
</v>
      </c>
      <c r="M812" s="124" t="str">
        <f>VLOOKUP(A812,BASE.!$A$1:$T$878,13,FALSE)</f>
        <v>XIII</v>
      </c>
      <c r="N812" s="124" t="str">
        <f>VLOOKUP(A812,BASE.!$A$1:$T$878,14,FALSE)</f>
        <v>Santiago</v>
      </c>
      <c r="O812" s="124">
        <f>VLOOKUP(A812,BASE.!$A$1:$T$878,15,FALSE)</f>
        <v>56232475099</v>
      </c>
      <c r="P812" s="124" t="str">
        <f>VLOOKUP(A812,BASE.!$A$1:$T$878,16,FALSE)</f>
        <v>dirección@onglacasona.cl</v>
      </c>
      <c r="Q812" s="185">
        <f>VLOOKUP(A812,BASE.!$A$1:$T$878,17,FALSE)</f>
        <v>0</v>
      </c>
      <c r="R812" s="124" t="str">
        <f>VLOOKUP(A812,BASE.!$A$1:$T$878,18,FALSE)</f>
        <v>93401 Institución de Asistencia Social.</v>
      </c>
      <c r="S812" s="124" t="str">
        <f>VLOOKUP(A812,BASE.!$A$1:$T$878,19,FALSE)</f>
        <v xml:space="preserve">Se acompañan Certificado de Antecedentes Financieros Institucionales del año 2019, aprobados por el Sub-Departamento de Supervisión Financiera Nacional, del SENAME.
</v>
      </c>
      <c r="T812" s="182">
        <f>VLOOKUP(A812,BASE.!$A$1:$T$878,20,FALSE)</f>
        <v>39269</v>
      </c>
      <c r="U812" s="124">
        <v>7362</v>
      </c>
      <c r="V812" s="181">
        <v>17181384</v>
      </c>
      <c r="W812" s="181">
        <v>31404384</v>
      </c>
      <c r="X812" s="183">
        <v>44255</v>
      </c>
      <c r="Y812" s="166" t="s">
        <v>7879</v>
      </c>
      <c r="Z812" s="166" t="s">
        <v>7880</v>
      </c>
      <c r="AA812" s="124" t="s">
        <v>7960</v>
      </c>
    </row>
    <row r="813" spans="1:27" x14ac:dyDescent="0.2">
      <c r="A813" s="124">
        <v>7362</v>
      </c>
      <c r="B813" s="124" t="s">
        <v>8500</v>
      </c>
      <c r="C813" s="185">
        <v>657798800</v>
      </c>
      <c r="D813" s="124" t="str">
        <f>VLOOKUP(A813,BASE.!$A$1:$T$878,4,FALSE)</f>
        <v>Corporación de Derecho Privado.</v>
      </c>
      <c r="E813" s="124" t="str">
        <f>VLOOKUP(A813,BASE.!$A$1:$T$878,5,FALSE)</f>
        <v>Decreto Nº 3636, de 9 de noviembre de 2006, del Ministerio de Justicia.</v>
      </c>
      <c r="F813" s="124" t="str">
        <f>VLOOKUP(A813,BASE.!$A$1:$T$878,6,FALSE)</f>
        <v>Certificado de Vigencia Nº 500338199991, de 04 de agosto de 2020, del SRCI.</v>
      </c>
      <c r="G813" s="124" t="str">
        <f>VLOOKUP(A813,BASE.!$A$1:$T$878,7,FALSE)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3" s="124" t="str">
        <f>VLOOKUP(A813,BASE.!$A$1:$T$878,8,FALSE)</f>
        <v xml:space="preserve">Presidente: Miguel Fonseca Carrillo 
Vicepdte.: Alfredo Jacob Feres Reyes 
Secretaria: Rosa Carrillo Salas 
Tesorero: Washington Lizama Ormazábal 
Director: Alejandro Ignacio Ortiz Quintana 
</v>
      </c>
      <c r="I813" s="124" t="str">
        <f>VLOOKUP(A813,BASE.!$A$1:$T$878,9,FALSE)</f>
        <v>Durarán dos años en sus cargos (según sus estatutos).</v>
      </c>
      <c r="J813" s="124" t="str">
        <f>VLOOKUP(A813,BASE.!$A$1:$T$878,10,FALSE)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3" s="124" t="str">
        <f>VLOOKUP(A813,BASE.!$A$1:$T$878,11,FALSE)</f>
        <v xml:space="preserve">Miguel Ángel Fonseca Carrillo  Pdte.
Zarelli Fonseca Carrillo, Secretaria Ejecutiva.
Washington Lizama Ormazábal  Tesorero. 
Pueden actuar individualmente.
</v>
      </c>
      <c r="L813" s="124" t="str">
        <f>VLOOKUP(A813,BASE.!$A$1:$T$878,12,FALSE)</f>
        <v xml:space="preserve">Dr. Eduardo Cruz-Cocke N° 372, Santiago Región Metropolitana.
</v>
      </c>
      <c r="M813" s="124" t="str">
        <f>VLOOKUP(A813,BASE.!$A$1:$T$878,13,FALSE)</f>
        <v>XIII</v>
      </c>
      <c r="N813" s="124" t="str">
        <f>VLOOKUP(A813,BASE.!$A$1:$T$878,14,FALSE)</f>
        <v>Santiago</v>
      </c>
      <c r="O813" s="124">
        <f>VLOOKUP(A813,BASE.!$A$1:$T$878,15,FALSE)</f>
        <v>56232475099</v>
      </c>
      <c r="P813" s="124" t="str">
        <f>VLOOKUP(A813,BASE.!$A$1:$T$878,16,FALSE)</f>
        <v>dirección@onglacasona.cl</v>
      </c>
      <c r="Q813" s="185">
        <f>VLOOKUP(A813,BASE.!$A$1:$T$878,17,FALSE)</f>
        <v>0</v>
      </c>
      <c r="R813" s="124" t="str">
        <f>VLOOKUP(A813,BASE.!$A$1:$T$878,18,FALSE)</f>
        <v>93401 Institución de Asistencia Social.</v>
      </c>
      <c r="S813" s="124" t="str">
        <f>VLOOKUP(A813,BASE.!$A$1:$T$878,19,FALSE)</f>
        <v xml:space="preserve">Se acompañan Certificado de Antecedentes Financieros Institucionales del año 2019, aprobados por el Sub-Departamento de Supervisión Financiera Nacional, del SENAME.
</v>
      </c>
      <c r="T813" s="182">
        <f>VLOOKUP(A813,BASE.!$A$1:$T$878,20,FALSE)</f>
        <v>39269</v>
      </c>
      <c r="U813" s="124">
        <v>7362</v>
      </c>
      <c r="V813" s="181">
        <v>7695936</v>
      </c>
      <c r="W813" s="181">
        <v>15231540</v>
      </c>
      <c r="X813" s="183">
        <v>44255</v>
      </c>
      <c r="Y813" s="166" t="s">
        <v>7879</v>
      </c>
      <c r="Z813" s="166" t="s">
        <v>7880</v>
      </c>
      <c r="AA813" s="124" t="s">
        <v>7977</v>
      </c>
    </row>
    <row r="814" spans="1:27" x14ac:dyDescent="0.2">
      <c r="A814" s="124">
        <v>7362</v>
      </c>
      <c r="B814" s="124" t="s">
        <v>8500</v>
      </c>
      <c r="C814" s="185">
        <v>657798800</v>
      </c>
      <c r="D814" s="124" t="str">
        <f>VLOOKUP(A814,BASE.!$A$1:$T$878,4,FALSE)</f>
        <v>Corporación de Derecho Privado.</v>
      </c>
      <c r="E814" s="124" t="str">
        <f>VLOOKUP(A814,BASE.!$A$1:$T$878,5,FALSE)</f>
        <v>Decreto Nº 3636, de 9 de noviembre de 2006, del Ministerio de Justicia.</v>
      </c>
      <c r="F814" s="124" t="str">
        <f>VLOOKUP(A814,BASE.!$A$1:$T$878,6,FALSE)</f>
        <v>Certificado de Vigencia Nº 500338199991, de 04 de agosto de 2020, del SRCI.</v>
      </c>
      <c r="G814" s="124" t="str">
        <f>VLOOKUP(A814,BASE.!$A$1:$T$878,7,FALSE)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4" s="124" t="str">
        <f>VLOOKUP(A814,BASE.!$A$1:$T$878,8,FALSE)</f>
        <v xml:space="preserve">Presidente: Miguel Fonseca Carrillo 
Vicepdte.: Alfredo Jacob Feres Reyes 
Secretaria: Rosa Carrillo Salas 
Tesorero: Washington Lizama Ormazábal 
Director: Alejandro Ignacio Ortiz Quintana 
</v>
      </c>
      <c r="I814" s="124" t="str">
        <f>VLOOKUP(A814,BASE.!$A$1:$T$878,9,FALSE)</f>
        <v>Durarán dos años en sus cargos (según sus estatutos).</v>
      </c>
      <c r="J814" s="124" t="str">
        <f>VLOOKUP(A814,BASE.!$A$1:$T$878,10,FALSE)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4" s="124" t="str">
        <f>VLOOKUP(A814,BASE.!$A$1:$T$878,11,FALSE)</f>
        <v xml:space="preserve">Miguel Ángel Fonseca Carrillo  Pdte.
Zarelli Fonseca Carrillo, Secretaria Ejecutiva.
Washington Lizama Ormazábal  Tesorero. 
Pueden actuar individualmente.
</v>
      </c>
      <c r="L814" s="124" t="str">
        <f>VLOOKUP(A814,BASE.!$A$1:$T$878,12,FALSE)</f>
        <v xml:space="preserve">Dr. Eduardo Cruz-Cocke N° 372, Santiago Región Metropolitana.
</v>
      </c>
      <c r="M814" s="124" t="str">
        <f>VLOOKUP(A814,BASE.!$A$1:$T$878,13,FALSE)</f>
        <v>XIII</v>
      </c>
      <c r="N814" s="124" t="str">
        <f>VLOOKUP(A814,BASE.!$A$1:$T$878,14,FALSE)</f>
        <v>Santiago</v>
      </c>
      <c r="O814" s="124">
        <f>VLOOKUP(A814,BASE.!$A$1:$T$878,15,FALSE)</f>
        <v>56232475099</v>
      </c>
      <c r="P814" s="124" t="str">
        <f>VLOOKUP(A814,BASE.!$A$1:$T$878,16,FALSE)</f>
        <v>dirección@onglacasona.cl</v>
      </c>
      <c r="Q814" s="185">
        <f>VLOOKUP(A814,BASE.!$A$1:$T$878,17,FALSE)</f>
        <v>0</v>
      </c>
      <c r="R814" s="124" t="str">
        <f>VLOOKUP(A814,BASE.!$A$1:$T$878,18,FALSE)</f>
        <v>93401 Institución de Asistencia Social.</v>
      </c>
      <c r="S814" s="124" t="str">
        <f>VLOOKUP(A814,BASE.!$A$1:$T$878,19,FALSE)</f>
        <v xml:space="preserve">Se acompañan Certificado de Antecedentes Financieros Institucionales del año 2019, aprobados por el Sub-Departamento de Supervisión Financiera Nacional, del SENAME.
</v>
      </c>
      <c r="T814" s="182">
        <f>VLOOKUP(A814,BASE.!$A$1:$T$878,20,FALSE)</f>
        <v>39269</v>
      </c>
      <c r="U814" s="124">
        <v>7362</v>
      </c>
      <c r="V814" s="181">
        <v>6413280</v>
      </c>
      <c r="W814" s="181">
        <v>12826560</v>
      </c>
      <c r="X814" s="183">
        <v>44255</v>
      </c>
      <c r="Y814" s="166" t="s">
        <v>7879</v>
      </c>
      <c r="Z814" s="166" t="s">
        <v>7880</v>
      </c>
      <c r="AA814" s="124" t="s">
        <v>7978</v>
      </c>
    </row>
    <row r="815" spans="1:27" x14ac:dyDescent="0.2">
      <c r="A815" s="124">
        <v>7362</v>
      </c>
      <c r="B815" s="124" t="s">
        <v>8500</v>
      </c>
      <c r="C815" s="185">
        <v>657798800</v>
      </c>
      <c r="D815" s="124" t="str">
        <f>VLOOKUP(A815,BASE.!$A$1:$T$878,4,FALSE)</f>
        <v>Corporación de Derecho Privado.</v>
      </c>
      <c r="E815" s="124" t="str">
        <f>VLOOKUP(A815,BASE.!$A$1:$T$878,5,FALSE)</f>
        <v>Decreto Nº 3636, de 9 de noviembre de 2006, del Ministerio de Justicia.</v>
      </c>
      <c r="F815" s="124" t="str">
        <f>VLOOKUP(A815,BASE.!$A$1:$T$878,6,FALSE)</f>
        <v>Certificado de Vigencia Nº 500338199991, de 04 de agosto de 2020, del SRCI.</v>
      </c>
      <c r="G815" s="124" t="str">
        <f>VLOOKUP(A815,BASE.!$A$1:$T$878,7,FALSE)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5" s="124" t="str">
        <f>VLOOKUP(A815,BASE.!$A$1:$T$878,8,FALSE)</f>
        <v xml:space="preserve">Presidente: Miguel Fonseca Carrillo 
Vicepdte.: Alfredo Jacob Feres Reyes 
Secretaria: Rosa Carrillo Salas 
Tesorero: Washington Lizama Ormazábal 
Director: Alejandro Ignacio Ortiz Quintana 
</v>
      </c>
      <c r="I815" s="124" t="str">
        <f>VLOOKUP(A815,BASE.!$A$1:$T$878,9,FALSE)</f>
        <v>Durarán dos años en sus cargos (según sus estatutos).</v>
      </c>
      <c r="J815" s="124" t="str">
        <f>VLOOKUP(A815,BASE.!$A$1:$T$878,10,FALSE)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5" s="124" t="str">
        <f>VLOOKUP(A815,BASE.!$A$1:$T$878,11,FALSE)</f>
        <v xml:space="preserve">Miguel Ángel Fonseca Carrillo  Pdte.
Zarelli Fonseca Carrillo, Secretaria Ejecutiva.
Washington Lizama Ormazábal  Tesorero. 
Pueden actuar individualmente.
</v>
      </c>
      <c r="L815" s="124" t="str">
        <f>VLOOKUP(A815,BASE.!$A$1:$T$878,12,FALSE)</f>
        <v xml:space="preserve">Dr. Eduardo Cruz-Cocke N° 372, Santiago Región Metropolitana.
</v>
      </c>
      <c r="M815" s="124" t="str">
        <f>VLOOKUP(A815,BASE.!$A$1:$T$878,13,FALSE)</f>
        <v>XIII</v>
      </c>
      <c r="N815" s="124" t="str">
        <f>VLOOKUP(A815,BASE.!$A$1:$T$878,14,FALSE)</f>
        <v>Santiago</v>
      </c>
      <c r="O815" s="124">
        <f>VLOOKUP(A815,BASE.!$A$1:$T$878,15,FALSE)</f>
        <v>56232475099</v>
      </c>
      <c r="P815" s="124" t="str">
        <f>VLOOKUP(A815,BASE.!$A$1:$T$878,16,FALSE)</f>
        <v>dirección@onglacasona.cl</v>
      </c>
      <c r="Q815" s="185">
        <f>VLOOKUP(A815,BASE.!$A$1:$T$878,17,FALSE)</f>
        <v>0</v>
      </c>
      <c r="R815" s="124" t="str">
        <f>VLOOKUP(A815,BASE.!$A$1:$T$878,18,FALSE)</f>
        <v>93401 Institución de Asistencia Social.</v>
      </c>
      <c r="S815" s="124" t="str">
        <f>VLOOKUP(A815,BASE.!$A$1:$T$878,19,FALSE)</f>
        <v xml:space="preserve">Se acompañan Certificado de Antecedentes Financieros Institucionales del año 2019, aprobados por el Sub-Departamento de Supervisión Financiera Nacional, del SENAME.
</v>
      </c>
      <c r="T815" s="182">
        <f>VLOOKUP(A815,BASE.!$A$1:$T$878,20,FALSE)</f>
        <v>39269</v>
      </c>
      <c r="U815" s="124">
        <v>7362</v>
      </c>
      <c r="V815" s="181">
        <v>6413280</v>
      </c>
      <c r="W815" s="181">
        <v>12826560</v>
      </c>
      <c r="X815" s="183">
        <v>44255</v>
      </c>
      <c r="Y815" s="166" t="s">
        <v>7879</v>
      </c>
      <c r="Z815" s="166" t="s">
        <v>7880</v>
      </c>
      <c r="AA815" s="124" t="s">
        <v>7979</v>
      </c>
    </row>
    <row r="816" spans="1:27" x14ac:dyDescent="0.2">
      <c r="A816" s="124">
        <v>7362</v>
      </c>
      <c r="B816" s="124" t="s">
        <v>8500</v>
      </c>
      <c r="C816" s="185">
        <v>657798800</v>
      </c>
      <c r="D816" s="124" t="str">
        <f>VLOOKUP(A816,BASE.!$A$1:$T$878,4,FALSE)</f>
        <v>Corporación de Derecho Privado.</v>
      </c>
      <c r="E816" s="124" t="str">
        <f>VLOOKUP(A816,BASE.!$A$1:$T$878,5,FALSE)</f>
        <v>Decreto Nº 3636, de 9 de noviembre de 2006, del Ministerio de Justicia.</v>
      </c>
      <c r="F816" s="124" t="str">
        <f>VLOOKUP(A816,BASE.!$A$1:$T$878,6,FALSE)</f>
        <v>Certificado de Vigencia Nº 500338199991, de 04 de agosto de 2020, del SRCI.</v>
      </c>
      <c r="G816" s="124" t="str">
        <f>VLOOKUP(A816,BASE.!$A$1:$T$878,7,FALSE)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6" s="124" t="str">
        <f>VLOOKUP(A816,BASE.!$A$1:$T$878,8,FALSE)</f>
        <v xml:space="preserve">Presidente: Miguel Fonseca Carrillo 
Vicepdte.: Alfredo Jacob Feres Reyes 
Secretaria: Rosa Carrillo Salas 
Tesorero: Washington Lizama Ormazábal 
Director: Alejandro Ignacio Ortiz Quintana 
</v>
      </c>
      <c r="I816" s="124" t="str">
        <f>VLOOKUP(A816,BASE.!$A$1:$T$878,9,FALSE)</f>
        <v>Durarán dos años en sus cargos (según sus estatutos).</v>
      </c>
      <c r="J816" s="124" t="str">
        <f>VLOOKUP(A816,BASE.!$A$1:$T$878,10,FALSE)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6" s="124" t="str">
        <f>VLOOKUP(A816,BASE.!$A$1:$T$878,11,FALSE)</f>
        <v xml:space="preserve">Miguel Ángel Fonseca Carrillo  Pdte.
Zarelli Fonseca Carrillo, Secretaria Ejecutiva.
Washington Lizama Ormazábal  Tesorero. 
Pueden actuar individualmente.
</v>
      </c>
      <c r="L816" s="124" t="str">
        <f>VLOOKUP(A816,BASE.!$A$1:$T$878,12,FALSE)</f>
        <v xml:space="preserve">Dr. Eduardo Cruz-Cocke N° 372, Santiago Región Metropolitana.
</v>
      </c>
      <c r="M816" s="124" t="str">
        <f>VLOOKUP(A816,BASE.!$A$1:$T$878,13,FALSE)</f>
        <v>XIII</v>
      </c>
      <c r="N816" s="124" t="str">
        <f>VLOOKUP(A816,BASE.!$A$1:$T$878,14,FALSE)</f>
        <v>Santiago</v>
      </c>
      <c r="O816" s="124">
        <f>VLOOKUP(A816,BASE.!$A$1:$T$878,15,FALSE)</f>
        <v>56232475099</v>
      </c>
      <c r="P816" s="124" t="str">
        <f>VLOOKUP(A816,BASE.!$A$1:$T$878,16,FALSE)</f>
        <v>dirección@onglacasona.cl</v>
      </c>
      <c r="Q816" s="185">
        <f>VLOOKUP(A816,BASE.!$A$1:$T$878,17,FALSE)</f>
        <v>0</v>
      </c>
      <c r="R816" s="124" t="str">
        <f>VLOOKUP(A816,BASE.!$A$1:$T$878,18,FALSE)</f>
        <v>93401 Institución de Asistencia Social.</v>
      </c>
      <c r="S816" s="124" t="str">
        <f>VLOOKUP(A816,BASE.!$A$1:$T$878,19,FALSE)</f>
        <v xml:space="preserve">Se acompañan Certificado de Antecedentes Financieros Institucionales del año 2019, aprobados por el Sub-Departamento de Supervisión Financiera Nacional, del SENAME.
</v>
      </c>
      <c r="T816" s="182">
        <f>VLOOKUP(A816,BASE.!$A$1:$T$878,20,FALSE)</f>
        <v>39269</v>
      </c>
      <c r="U816" s="124">
        <v>7362</v>
      </c>
      <c r="V816" s="181">
        <v>33830052</v>
      </c>
      <c r="W816" s="181">
        <v>67499772</v>
      </c>
      <c r="X816" s="183">
        <v>44255</v>
      </c>
      <c r="Y816" s="166" t="s">
        <v>7879</v>
      </c>
      <c r="Z816" s="166" t="s">
        <v>7880</v>
      </c>
      <c r="AA816" s="124" t="s">
        <v>7921</v>
      </c>
    </row>
    <row r="817" spans="1:27" x14ac:dyDescent="0.2">
      <c r="A817" s="124">
        <v>7362</v>
      </c>
      <c r="B817" s="124" t="s">
        <v>8500</v>
      </c>
      <c r="C817" s="185">
        <v>657798800</v>
      </c>
      <c r="D817" s="124" t="str">
        <f>VLOOKUP(A817,BASE.!$A$1:$T$878,4,FALSE)</f>
        <v>Corporación de Derecho Privado.</v>
      </c>
      <c r="E817" s="124" t="str">
        <f>VLOOKUP(A817,BASE.!$A$1:$T$878,5,FALSE)</f>
        <v>Decreto Nº 3636, de 9 de noviembre de 2006, del Ministerio de Justicia.</v>
      </c>
      <c r="F817" s="124" t="str">
        <f>VLOOKUP(A817,BASE.!$A$1:$T$878,6,FALSE)</f>
        <v>Certificado de Vigencia Nº 500338199991, de 04 de agosto de 2020, del SRCI.</v>
      </c>
      <c r="G817" s="124" t="str">
        <f>VLOOKUP(A817,BASE.!$A$1:$T$878,7,FALSE)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7" s="124" t="str">
        <f>VLOOKUP(A817,BASE.!$A$1:$T$878,8,FALSE)</f>
        <v xml:space="preserve">Presidente: Miguel Fonseca Carrillo 
Vicepdte.: Alfredo Jacob Feres Reyes 
Secretaria: Rosa Carrillo Salas 
Tesorero: Washington Lizama Ormazábal 
Director: Alejandro Ignacio Ortiz Quintana 
</v>
      </c>
      <c r="I817" s="124" t="str">
        <f>VLOOKUP(A817,BASE.!$A$1:$T$878,9,FALSE)</f>
        <v>Durarán dos años en sus cargos (según sus estatutos).</v>
      </c>
      <c r="J817" s="124" t="str">
        <f>VLOOKUP(A817,BASE.!$A$1:$T$878,10,FALSE)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7" s="124" t="str">
        <f>VLOOKUP(A817,BASE.!$A$1:$T$878,11,FALSE)</f>
        <v xml:space="preserve">Miguel Ángel Fonseca Carrillo  Pdte.
Zarelli Fonseca Carrillo, Secretaria Ejecutiva.
Washington Lizama Ormazábal  Tesorero. 
Pueden actuar individualmente.
</v>
      </c>
      <c r="L817" s="124" t="str">
        <f>VLOOKUP(A817,BASE.!$A$1:$T$878,12,FALSE)</f>
        <v xml:space="preserve">Dr. Eduardo Cruz-Cocke N° 372, Santiago Región Metropolitana.
</v>
      </c>
      <c r="M817" s="124" t="str">
        <f>VLOOKUP(A817,BASE.!$A$1:$T$878,13,FALSE)</f>
        <v>XIII</v>
      </c>
      <c r="N817" s="124" t="str">
        <f>VLOOKUP(A817,BASE.!$A$1:$T$878,14,FALSE)</f>
        <v>Santiago</v>
      </c>
      <c r="O817" s="124">
        <f>VLOOKUP(A817,BASE.!$A$1:$T$878,15,FALSE)</f>
        <v>56232475099</v>
      </c>
      <c r="P817" s="124" t="str">
        <f>VLOOKUP(A817,BASE.!$A$1:$T$878,16,FALSE)</f>
        <v>dirección@onglacasona.cl</v>
      </c>
      <c r="Q817" s="185">
        <f>VLOOKUP(A817,BASE.!$A$1:$T$878,17,FALSE)</f>
        <v>0</v>
      </c>
      <c r="R817" s="124" t="str">
        <f>VLOOKUP(A817,BASE.!$A$1:$T$878,18,FALSE)</f>
        <v>93401 Institución de Asistencia Social.</v>
      </c>
      <c r="S817" s="124" t="str">
        <f>VLOOKUP(A817,BASE.!$A$1:$T$878,19,FALSE)</f>
        <v xml:space="preserve">Se acompañan Certificado de Antecedentes Financieros Institucionales del año 2019, aprobados por el Sub-Departamento de Supervisión Financiera Nacional, del SENAME.
</v>
      </c>
      <c r="T817" s="182">
        <f>VLOOKUP(A817,BASE.!$A$1:$T$878,20,FALSE)</f>
        <v>39269</v>
      </c>
      <c r="U817" s="124">
        <v>7362</v>
      </c>
      <c r="V817" s="181">
        <v>9780252</v>
      </c>
      <c r="W817" s="181">
        <v>13628220</v>
      </c>
      <c r="X817" s="183">
        <v>44255</v>
      </c>
      <c r="Y817" s="166" t="s">
        <v>7879</v>
      </c>
      <c r="Z817" s="166" t="s">
        <v>7880</v>
      </c>
      <c r="AA817" s="124" t="s">
        <v>7951</v>
      </c>
    </row>
    <row r="818" spans="1:27" x14ac:dyDescent="0.2">
      <c r="A818" s="124">
        <v>7362</v>
      </c>
      <c r="B818" s="124" t="s">
        <v>8500</v>
      </c>
      <c r="C818" s="185">
        <v>657798800</v>
      </c>
      <c r="D818" s="124" t="str">
        <f>VLOOKUP(A818,BASE.!$A$1:$T$878,4,FALSE)</f>
        <v>Corporación de Derecho Privado.</v>
      </c>
      <c r="E818" s="124" t="str">
        <f>VLOOKUP(A818,BASE.!$A$1:$T$878,5,FALSE)</f>
        <v>Decreto Nº 3636, de 9 de noviembre de 2006, del Ministerio de Justicia.</v>
      </c>
      <c r="F818" s="124" t="str">
        <f>VLOOKUP(A818,BASE.!$A$1:$T$878,6,FALSE)</f>
        <v>Certificado de Vigencia Nº 500338199991, de 04 de agosto de 2020, del SRCI.</v>
      </c>
      <c r="G818" s="124" t="str">
        <f>VLOOKUP(A818,BASE.!$A$1:$T$878,7,FALSE)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8" s="124" t="str">
        <f>VLOOKUP(A818,BASE.!$A$1:$T$878,8,FALSE)</f>
        <v xml:space="preserve">Presidente: Miguel Fonseca Carrillo 
Vicepdte.: Alfredo Jacob Feres Reyes 
Secretaria: Rosa Carrillo Salas 
Tesorero: Washington Lizama Ormazábal 
Director: Alejandro Ignacio Ortiz Quintana 
</v>
      </c>
      <c r="I818" s="124" t="str">
        <f>VLOOKUP(A818,BASE.!$A$1:$T$878,9,FALSE)</f>
        <v>Durarán dos años en sus cargos (según sus estatutos).</v>
      </c>
      <c r="J818" s="124" t="str">
        <f>VLOOKUP(A818,BASE.!$A$1:$T$878,10,FALSE)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8" s="124" t="str">
        <f>VLOOKUP(A818,BASE.!$A$1:$T$878,11,FALSE)</f>
        <v xml:space="preserve">Miguel Ángel Fonseca Carrillo  Pdte.
Zarelli Fonseca Carrillo, Secretaria Ejecutiva.
Washington Lizama Ormazábal  Tesorero. 
Pueden actuar individualmente.
</v>
      </c>
      <c r="L818" s="124" t="str">
        <f>VLOOKUP(A818,BASE.!$A$1:$T$878,12,FALSE)</f>
        <v xml:space="preserve">Dr. Eduardo Cruz-Cocke N° 372, Santiago Región Metropolitana.
</v>
      </c>
      <c r="M818" s="124" t="str">
        <f>VLOOKUP(A818,BASE.!$A$1:$T$878,13,FALSE)</f>
        <v>XIII</v>
      </c>
      <c r="N818" s="124" t="str">
        <f>VLOOKUP(A818,BASE.!$A$1:$T$878,14,FALSE)</f>
        <v>Santiago</v>
      </c>
      <c r="O818" s="124">
        <f>VLOOKUP(A818,BASE.!$A$1:$T$878,15,FALSE)</f>
        <v>56232475099</v>
      </c>
      <c r="P818" s="124" t="str">
        <f>VLOOKUP(A818,BASE.!$A$1:$T$878,16,FALSE)</f>
        <v>dirección@onglacasona.cl</v>
      </c>
      <c r="Q818" s="185">
        <f>VLOOKUP(A818,BASE.!$A$1:$T$878,17,FALSE)</f>
        <v>0</v>
      </c>
      <c r="R818" s="124" t="str">
        <f>VLOOKUP(A818,BASE.!$A$1:$T$878,18,FALSE)</f>
        <v>93401 Institución de Asistencia Social.</v>
      </c>
      <c r="S818" s="124" t="str">
        <f>VLOOKUP(A818,BASE.!$A$1:$T$878,19,FALSE)</f>
        <v xml:space="preserve">Se acompañan Certificado de Antecedentes Financieros Institucionales del año 2019, aprobados por el Sub-Departamento de Supervisión Financiera Nacional, del SENAME.
</v>
      </c>
      <c r="T818" s="182">
        <f>VLOOKUP(A818,BASE.!$A$1:$T$878,20,FALSE)</f>
        <v>39269</v>
      </c>
      <c r="U818" s="124">
        <v>7362</v>
      </c>
      <c r="V818" s="181">
        <v>6252948</v>
      </c>
      <c r="W818" s="181">
        <v>12505896</v>
      </c>
      <c r="X818" s="183">
        <v>44255</v>
      </c>
      <c r="Y818" s="166" t="s">
        <v>7879</v>
      </c>
      <c r="Z818" s="166" t="s">
        <v>7880</v>
      </c>
      <c r="AA818" s="124" t="s">
        <v>7926</v>
      </c>
    </row>
    <row r="819" spans="1:27" x14ac:dyDescent="0.2">
      <c r="A819" s="124">
        <v>7362</v>
      </c>
      <c r="B819" s="124" t="s">
        <v>8500</v>
      </c>
      <c r="C819" s="185">
        <v>657798800</v>
      </c>
      <c r="D819" s="124" t="str">
        <f>VLOOKUP(A819,BASE.!$A$1:$T$878,4,FALSE)</f>
        <v>Corporación de Derecho Privado.</v>
      </c>
      <c r="E819" s="124" t="str">
        <f>VLOOKUP(A819,BASE.!$A$1:$T$878,5,FALSE)</f>
        <v>Decreto Nº 3636, de 9 de noviembre de 2006, del Ministerio de Justicia.</v>
      </c>
      <c r="F819" s="124" t="str">
        <f>VLOOKUP(A819,BASE.!$A$1:$T$878,6,FALSE)</f>
        <v>Certificado de Vigencia Nº 500338199991, de 04 de agosto de 2020, del SRCI.</v>
      </c>
      <c r="G819" s="124" t="str">
        <f>VLOOKUP(A819,BASE.!$A$1:$T$878,7,FALSE)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9" s="124" t="str">
        <f>VLOOKUP(A819,BASE.!$A$1:$T$878,8,FALSE)</f>
        <v xml:space="preserve">Presidente: Miguel Fonseca Carrillo 
Vicepdte.: Alfredo Jacob Feres Reyes 
Secretaria: Rosa Carrillo Salas 
Tesorero: Washington Lizama Ormazábal 
Director: Alejandro Ignacio Ortiz Quintana 
</v>
      </c>
      <c r="I819" s="124" t="str">
        <f>VLOOKUP(A819,BASE.!$A$1:$T$878,9,FALSE)</f>
        <v>Durarán dos años en sus cargos (según sus estatutos).</v>
      </c>
      <c r="J819" s="124" t="str">
        <f>VLOOKUP(A819,BASE.!$A$1:$T$878,10,FALSE)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9" s="124" t="str">
        <f>VLOOKUP(A819,BASE.!$A$1:$T$878,11,FALSE)</f>
        <v xml:space="preserve">Miguel Ángel Fonseca Carrillo  Pdte.
Zarelli Fonseca Carrillo, Secretaria Ejecutiva.
Washington Lizama Ormazábal  Tesorero. 
Pueden actuar individualmente.
</v>
      </c>
      <c r="L819" s="124" t="str">
        <f>VLOOKUP(A819,BASE.!$A$1:$T$878,12,FALSE)</f>
        <v xml:space="preserve">Dr. Eduardo Cruz-Cocke N° 372, Santiago Región Metropolitana.
</v>
      </c>
      <c r="M819" s="124" t="str">
        <f>VLOOKUP(A819,BASE.!$A$1:$T$878,13,FALSE)</f>
        <v>XIII</v>
      </c>
      <c r="N819" s="124" t="str">
        <f>VLOOKUP(A819,BASE.!$A$1:$T$878,14,FALSE)</f>
        <v>Santiago</v>
      </c>
      <c r="O819" s="124">
        <f>VLOOKUP(A819,BASE.!$A$1:$T$878,15,FALSE)</f>
        <v>56232475099</v>
      </c>
      <c r="P819" s="124" t="str">
        <f>VLOOKUP(A819,BASE.!$A$1:$T$878,16,FALSE)</f>
        <v>dirección@onglacasona.cl</v>
      </c>
      <c r="Q819" s="185">
        <f>VLOOKUP(A819,BASE.!$A$1:$T$878,17,FALSE)</f>
        <v>0</v>
      </c>
      <c r="R819" s="124" t="str">
        <f>VLOOKUP(A819,BASE.!$A$1:$T$878,18,FALSE)</f>
        <v>93401 Institución de Asistencia Social.</v>
      </c>
      <c r="S819" s="124" t="str">
        <f>VLOOKUP(A819,BASE.!$A$1:$T$878,19,FALSE)</f>
        <v xml:space="preserve">Se acompañan Certificado de Antecedentes Financieros Institucionales del año 2019, aprobados por el Sub-Departamento de Supervisión Financiera Nacional, del SENAME.
</v>
      </c>
      <c r="T819" s="182">
        <f>VLOOKUP(A819,BASE.!$A$1:$T$878,20,FALSE)</f>
        <v>39269</v>
      </c>
      <c r="U819" s="124">
        <v>7362</v>
      </c>
      <c r="V819" s="181">
        <v>22767144</v>
      </c>
      <c r="W819" s="181">
        <v>44892960</v>
      </c>
      <c r="X819" s="183">
        <v>44255</v>
      </c>
      <c r="Y819" s="166" t="s">
        <v>7879</v>
      </c>
      <c r="Z819" s="166" t="s">
        <v>7880</v>
      </c>
      <c r="AA819" s="124" t="s">
        <v>7930</v>
      </c>
    </row>
    <row r="820" spans="1:27" x14ac:dyDescent="0.2">
      <c r="A820" s="124">
        <v>7362</v>
      </c>
      <c r="B820" s="124" t="s">
        <v>8500</v>
      </c>
      <c r="C820" s="185">
        <v>657798800</v>
      </c>
      <c r="D820" s="124" t="str">
        <f>VLOOKUP(A820,BASE.!$A$1:$T$878,4,FALSE)</f>
        <v>Corporación de Derecho Privado.</v>
      </c>
      <c r="E820" s="124" t="str">
        <f>VLOOKUP(A820,BASE.!$A$1:$T$878,5,FALSE)</f>
        <v>Decreto Nº 3636, de 9 de noviembre de 2006, del Ministerio de Justicia.</v>
      </c>
      <c r="F820" s="124" t="str">
        <f>VLOOKUP(A820,BASE.!$A$1:$T$878,6,FALSE)</f>
        <v>Certificado de Vigencia Nº 500338199991, de 04 de agosto de 2020, del SRCI.</v>
      </c>
      <c r="G820" s="124" t="str">
        <f>VLOOKUP(A820,BASE.!$A$1:$T$878,7,FALSE)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0" s="124" t="str">
        <f>VLOOKUP(A820,BASE.!$A$1:$T$878,8,FALSE)</f>
        <v xml:space="preserve">Presidente: Miguel Fonseca Carrillo 
Vicepdte.: Alfredo Jacob Feres Reyes 
Secretaria: Rosa Carrillo Salas 
Tesorero: Washington Lizama Ormazábal 
Director: Alejandro Ignacio Ortiz Quintana 
</v>
      </c>
      <c r="I820" s="124" t="str">
        <f>VLOOKUP(A820,BASE.!$A$1:$T$878,9,FALSE)</f>
        <v>Durarán dos años en sus cargos (según sus estatutos).</v>
      </c>
      <c r="J820" s="124" t="str">
        <f>VLOOKUP(A820,BASE.!$A$1:$T$878,10,FALSE)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0" s="124" t="str">
        <f>VLOOKUP(A820,BASE.!$A$1:$T$878,11,FALSE)</f>
        <v xml:space="preserve">Miguel Ángel Fonseca Carrillo  Pdte.
Zarelli Fonseca Carrillo, Secretaria Ejecutiva.
Washington Lizama Ormazábal  Tesorero. 
Pueden actuar individualmente.
</v>
      </c>
      <c r="L820" s="124" t="str">
        <f>VLOOKUP(A820,BASE.!$A$1:$T$878,12,FALSE)</f>
        <v xml:space="preserve">Dr. Eduardo Cruz-Cocke N° 372, Santiago Región Metropolitana.
</v>
      </c>
      <c r="M820" s="124" t="str">
        <f>VLOOKUP(A820,BASE.!$A$1:$T$878,13,FALSE)</f>
        <v>XIII</v>
      </c>
      <c r="N820" s="124" t="str">
        <f>VLOOKUP(A820,BASE.!$A$1:$T$878,14,FALSE)</f>
        <v>Santiago</v>
      </c>
      <c r="O820" s="124">
        <f>VLOOKUP(A820,BASE.!$A$1:$T$878,15,FALSE)</f>
        <v>56232475099</v>
      </c>
      <c r="P820" s="124" t="str">
        <f>VLOOKUP(A820,BASE.!$A$1:$T$878,16,FALSE)</f>
        <v>dirección@onglacasona.cl</v>
      </c>
      <c r="Q820" s="185">
        <f>VLOOKUP(A820,BASE.!$A$1:$T$878,17,FALSE)</f>
        <v>0</v>
      </c>
      <c r="R820" s="124" t="str">
        <f>VLOOKUP(A820,BASE.!$A$1:$T$878,18,FALSE)</f>
        <v>93401 Institución de Asistencia Social.</v>
      </c>
      <c r="S820" s="124" t="str">
        <f>VLOOKUP(A820,BASE.!$A$1:$T$878,19,FALSE)</f>
        <v xml:space="preserve">Se acompañan Certificado de Antecedentes Financieros Institucionales del año 2019, aprobados por el Sub-Departamento de Supervisión Financiera Nacional, del SENAME.
</v>
      </c>
      <c r="T820" s="182">
        <f>VLOOKUP(A820,BASE.!$A$1:$T$878,20,FALSE)</f>
        <v>39269</v>
      </c>
      <c r="U820" s="124">
        <v>7362</v>
      </c>
      <c r="V820" s="181">
        <v>5771952</v>
      </c>
      <c r="W820" s="181">
        <v>11704236</v>
      </c>
      <c r="X820" s="183">
        <v>44255</v>
      </c>
      <c r="Y820" s="166" t="s">
        <v>7879</v>
      </c>
      <c r="Z820" s="166" t="s">
        <v>7880</v>
      </c>
      <c r="AA820" s="124" t="s">
        <v>7931</v>
      </c>
    </row>
    <row r="821" spans="1:27" x14ac:dyDescent="0.2">
      <c r="A821" s="124">
        <v>7362</v>
      </c>
      <c r="B821" s="124" t="s">
        <v>8500</v>
      </c>
      <c r="C821" s="185">
        <v>657798800</v>
      </c>
      <c r="D821" s="124" t="str">
        <f>VLOOKUP(A821,BASE.!$A$1:$T$878,4,FALSE)</f>
        <v>Corporación de Derecho Privado.</v>
      </c>
      <c r="E821" s="124" t="str">
        <f>VLOOKUP(A821,BASE.!$A$1:$T$878,5,FALSE)</f>
        <v>Decreto Nº 3636, de 9 de noviembre de 2006, del Ministerio de Justicia.</v>
      </c>
      <c r="F821" s="124" t="str">
        <f>VLOOKUP(A821,BASE.!$A$1:$T$878,6,FALSE)</f>
        <v>Certificado de Vigencia Nº 500338199991, de 04 de agosto de 2020, del SRCI.</v>
      </c>
      <c r="G821" s="124" t="str">
        <f>VLOOKUP(A821,BASE.!$A$1:$T$878,7,FALSE)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1" s="124" t="str">
        <f>VLOOKUP(A821,BASE.!$A$1:$T$878,8,FALSE)</f>
        <v xml:space="preserve">Presidente: Miguel Fonseca Carrillo 
Vicepdte.: Alfredo Jacob Feres Reyes 
Secretaria: Rosa Carrillo Salas 
Tesorero: Washington Lizama Ormazábal 
Director: Alejandro Ignacio Ortiz Quintana 
</v>
      </c>
      <c r="I821" s="124" t="str">
        <f>VLOOKUP(A821,BASE.!$A$1:$T$878,9,FALSE)</f>
        <v>Durarán dos años en sus cargos (según sus estatutos).</v>
      </c>
      <c r="J821" s="124" t="str">
        <f>VLOOKUP(A821,BASE.!$A$1:$T$878,10,FALSE)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1" s="124" t="str">
        <f>VLOOKUP(A821,BASE.!$A$1:$T$878,11,FALSE)</f>
        <v xml:space="preserve">Miguel Ángel Fonseca Carrillo  Pdte.
Zarelli Fonseca Carrillo, Secretaria Ejecutiva.
Washington Lizama Ormazábal  Tesorero. 
Pueden actuar individualmente.
</v>
      </c>
      <c r="L821" s="124" t="str">
        <f>VLOOKUP(A821,BASE.!$A$1:$T$878,12,FALSE)</f>
        <v xml:space="preserve">Dr. Eduardo Cruz-Cocke N° 372, Santiago Región Metropolitana.
</v>
      </c>
      <c r="M821" s="124" t="str">
        <f>VLOOKUP(A821,BASE.!$A$1:$T$878,13,FALSE)</f>
        <v>XIII</v>
      </c>
      <c r="N821" s="124" t="str">
        <f>VLOOKUP(A821,BASE.!$A$1:$T$878,14,FALSE)</f>
        <v>Santiago</v>
      </c>
      <c r="O821" s="124">
        <f>VLOOKUP(A821,BASE.!$A$1:$T$878,15,FALSE)</f>
        <v>56232475099</v>
      </c>
      <c r="P821" s="124" t="str">
        <f>VLOOKUP(A821,BASE.!$A$1:$T$878,16,FALSE)</f>
        <v>dirección@onglacasona.cl</v>
      </c>
      <c r="Q821" s="185">
        <f>VLOOKUP(A821,BASE.!$A$1:$T$878,17,FALSE)</f>
        <v>0</v>
      </c>
      <c r="R821" s="124" t="str">
        <f>VLOOKUP(A821,BASE.!$A$1:$T$878,18,FALSE)</f>
        <v>93401 Institución de Asistencia Social.</v>
      </c>
      <c r="S821" s="124" t="str">
        <f>VLOOKUP(A821,BASE.!$A$1:$T$878,19,FALSE)</f>
        <v xml:space="preserve">Se acompañan Certificado de Antecedentes Financieros Institucionales del año 2019, aprobados por el Sub-Departamento de Supervisión Financiera Nacional, del SENAME.
</v>
      </c>
      <c r="T821" s="182">
        <f>VLOOKUP(A821,BASE.!$A$1:$T$878,20,FALSE)</f>
        <v>39269</v>
      </c>
      <c r="U821" s="124">
        <v>7362</v>
      </c>
      <c r="V821" s="181">
        <v>8337264</v>
      </c>
      <c r="W821" s="181">
        <v>16353864</v>
      </c>
      <c r="X821" s="183">
        <v>44255</v>
      </c>
      <c r="Y821" s="166" t="s">
        <v>7879</v>
      </c>
      <c r="Z821" s="166" t="s">
        <v>7880</v>
      </c>
      <c r="AA821" s="124" t="s">
        <v>7969</v>
      </c>
    </row>
    <row r="822" spans="1:27" x14ac:dyDescent="0.2">
      <c r="A822" s="124">
        <v>7362</v>
      </c>
      <c r="B822" s="124" t="s">
        <v>8500</v>
      </c>
      <c r="C822" s="185">
        <v>657798800</v>
      </c>
      <c r="D822" s="124" t="str">
        <f>VLOOKUP(A822,BASE.!$A$1:$T$878,4,FALSE)</f>
        <v>Corporación de Derecho Privado.</v>
      </c>
      <c r="E822" s="124" t="str">
        <f>VLOOKUP(A822,BASE.!$A$1:$T$878,5,FALSE)</f>
        <v>Decreto Nº 3636, de 9 de noviembre de 2006, del Ministerio de Justicia.</v>
      </c>
      <c r="F822" s="124" t="str">
        <f>VLOOKUP(A822,BASE.!$A$1:$T$878,6,FALSE)</f>
        <v>Certificado de Vigencia Nº 500338199991, de 04 de agosto de 2020, del SRCI.</v>
      </c>
      <c r="G822" s="124" t="str">
        <f>VLOOKUP(A822,BASE.!$A$1:$T$878,7,FALSE)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2" s="124" t="str">
        <f>VLOOKUP(A822,BASE.!$A$1:$T$878,8,FALSE)</f>
        <v xml:space="preserve">Presidente: Miguel Fonseca Carrillo 
Vicepdte.: Alfredo Jacob Feres Reyes 
Secretaria: Rosa Carrillo Salas 
Tesorero: Washington Lizama Ormazábal 
Director: Alejandro Ignacio Ortiz Quintana 
</v>
      </c>
      <c r="I822" s="124" t="str">
        <f>VLOOKUP(A822,BASE.!$A$1:$T$878,9,FALSE)</f>
        <v>Durarán dos años en sus cargos (según sus estatutos).</v>
      </c>
      <c r="J822" s="124" t="str">
        <f>VLOOKUP(A822,BASE.!$A$1:$T$878,10,FALSE)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2" s="124" t="str">
        <f>VLOOKUP(A822,BASE.!$A$1:$T$878,11,FALSE)</f>
        <v xml:space="preserve">Miguel Ángel Fonseca Carrillo  Pdte.
Zarelli Fonseca Carrillo, Secretaria Ejecutiva.
Washington Lizama Ormazábal  Tesorero. 
Pueden actuar individualmente.
</v>
      </c>
      <c r="L822" s="124" t="str">
        <f>VLOOKUP(A822,BASE.!$A$1:$T$878,12,FALSE)</f>
        <v xml:space="preserve">Dr. Eduardo Cruz-Cocke N° 372, Santiago Región Metropolitana.
</v>
      </c>
      <c r="M822" s="124" t="str">
        <f>VLOOKUP(A822,BASE.!$A$1:$T$878,13,FALSE)</f>
        <v>XIII</v>
      </c>
      <c r="N822" s="124" t="str">
        <f>VLOOKUP(A822,BASE.!$A$1:$T$878,14,FALSE)</f>
        <v>Santiago</v>
      </c>
      <c r="O822" s="124">
        <f>VLOOKUP(A822,BASE.!$A$1:$T$878,15,FALSE)</f>
        <v>56232475099</v>
      </c>
      <c r="P822" s="124" t="str">
        <f>VLOOKUP(A822,BASE.!$A$1:$T$878,16,FALSE)</f>
        <v>dirección@onglacasona.cl</v>
      </c>
      <c r="Q822" s="185">
        <f>VLOOKUP(A822,BASE.!$A$1:$T$878,17,FALSE)</f>
        <v>0</v>
      </c>
      <c r="R822" s="124" t="str">
        <f>VLOOKUP(A822,BASE.!$A$1:$T$878,18,FALSE)</f>
        <v>93401 Institución de Asistencia Social.</v>
      </c>
      <c r="S822" s="124" t="str">
        <f>VLOOKUP(A822,BASE.!$A$1:$T$878,19,FALSE)</f>
        <v xml:space="preserve">Se acompañan Certificado de Antecedentes Financieros Institucionales del año 2019, aprobados por el Sub-Departamento de Supervisión Financiera Nacional, del SENAME.
</v>
      </c>
      <c r="T822" s="182">
        <f>VLOOKUP(A822,BASE.!$A$1:$T$878,20,FALSE)</f>
        <v>39269</v>
      </c>
      <c r="U822" s="124">
        <v>7362</v>
      </c>
      <c r="V822" s="181">
        <v>16815620</v>
      </c>
      <c r="W822" s="181">
        <v>33448462</v>
      </c>
      <c r="X822" s="183">
        <v>44255</v>
      </c>
      <c r="Y822" s="166" t="s">
        <v>7879</v>
      </c>
      <c r="Z822" s="166" t="s">
        <v>7880</v>
      </c>
      <c r="AA822" s="124" t="s">
        <v>198</v>
      </c>
    </row>
    <row r="823" spans="1:27" x14ac:dyDescent="0.2">
      <c r="A823" s="124">
        <v>7362</v>
      </c>
      <c r="B823" s="124" t="s">
        <v>8500</v>
      </c>
      <c r="C823" s="185">
        <v>657798800</v>
      </c>
      <c r="D823" s="124" t="str">
        <f>VLOOKUP(A823,BASE.!$A$1:$T$878,4,FALSE)</f>
        <v>Corporación de Derecho Privado.</v>
      </c>
      <c r="E823" s="124" t="str">
        <f>VLOOKUP(A823,BASE.!$A$1:$T$878,5,FALSE)</f>
        <v>Decreto Nº 3636, de 9 de noviembre de 2006, del Ministerio de Justicia.</v>
      </c>
      <c r="F823" s="124" t="str">
        <f>VLOOKUP(A823,BASE.!$A$1:$T$878,6,FALSE)</f>
        <v>Certificado de Vigencia Nº 500338199991, de 04 de agosto de 2020, del SRCI.</v>
      </c>
      <c r="G823" s="124" t="str">
        <f>VLOOKUP(A823,BASE.!$A$1:$T$878,7,FALSE)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3" s="124" t="str">
        <f>VLOOKUP(A823,BASE.!$A$1:$T$878,8,FALSE)</f>
        <v xml:space="preserve">Presidente: Miguel Fonseca Carrillo 
Vicepdte.: Alfredo Jacob Feres Reyes 
Secretaria: Rosa Carrillo Salas 
Tesorero: Washington Lizama Ormazábal 
Director: Alejandro Ignacio Ortiz Quintana 
</v>
      </c>
      <c r="I823" s="124" t="str">
        <f>VLOOKUP(A823,BASE.!$A$1:$T$878,9,FALSE)</f>
        <v>Durarán dos años en sus cargos (según sus estatutos).</v>
      </c>
      <c r="J823" s="124" t="str">
        <f>VLOOKUP(A823,BASE.!$A$1:$T$878,10,FALSE)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3" s="124" t="str">
        <f>VLOOKUP(A823,BASE.!$A$1:$T$878,11,FALSE)</f>
        <v xml:space="preserve">Miguel Ángel Fonseca Carrillo  Pdte.
Zarelli Fonseca Carrillo, Secretaria Ejecutiva.
Washington Lizama Ormazábal  Tesorero. 
Pueden actuar individualmente.
</v>
      </c>
      <c r="L823" s="124" t="str">
        <f>VLOOKUP(A823,BASE.!$A$1:$T$878,12,FALSE)</f>
        <v xml:space="preserve">Dr. Eduardo Cruz-Cocke N° 372, Santiago Región Metropolitana.
</v>
      </c>
      <c r="M823" s="124" t="str">
        <f>VLOOKUP(A823,BASE.!$A$1:$T$878,13,FALSE)</f>
        <v>XIII</v>
      </c>
      <c r="N823" s="124" t="str">
        <f>VLOOKUP(A823,BASE.!$A$1:$T$878,14,FALSE)</f>
        <v>Santiago</v>
      </c>
      <c r="O823" s="124">
        <f>VLOOKUP(A823,BASE.!$A$1:$T$878,15,FALSE)</f>
        <v>56232475099</v>
      </c>
      <c r="P823" s="124" t="str">
        <f>VLOOKUP(A823,BASE.!$A$1:$T$878,16,FALSE)</f>
        <v>dirección@onglacasona.cl</v>
      </c>
      <c r="Q823" s="185">
        <f>VLOOKUP(A823,BASE.!$A$1:$T$878,17,FALSE)</f>
        <v>0</v>
      </c>
      <c r="R823" s="124" t="str">
        <f>VLOOKUP(A823,BASE.!$A$1:$T$878,18,FALSE)</f>
        <v>93401 Institución de Asistencia Social.</v>
      </c>
      <c r="S823" s="124" t="str">
        <f>VLOOKUP(A823,BASE.!$A$1:$T$878,19,FALSE)</f>
        <v xml:space="preserve">Se acompañan Certificado de Antecedentes Financieros Institucionales del año 2019, aprobados por el Sub-Departamento de Supervisión Financiera Nacional, del SENAME.
</v>
      </c>
      <c r="T823" s="182">
        <f>VLOOKUP(A823,BASE.!$A$1:$T$878,20,FALSE)</f>
        <v>39269</v>
      </c>
      <c r="U823" s="124">
        <v>7362</v>
      </c>
      <c r="V823" s="181">
        <v>6413280</v>
      </c>
      <c r="W823" s="181">
        <v>12826560</v>
      </c>
      <c r="X823" s="183">
        <v>44255</v>
      </c>
      <c r="Y823" s="166" t="s">
        <v>7879</v>
      </c>
      <c r="Z823" s="166" t="s">
        <v>7880</v>
      </c>
      <c r="AA823" s="124" t="s">
        <v>7889</v>
      </c>
    </row>
    <row r="824" spans="1:27" x14ac:dyDescent="0.2">
      <c r="A824" s="124">
        <v>7367</v>
      </c>
      <c r="B824" s="124" t="s">
        <v>8501</v>
      </c>
      <c r="C824" s="185">
        <v>655778705</v>
      </c>
      <c r="D824" s="124" t="str">
        <f>VLOOKUP(A824,BASE.!$A$1:$T$878,4,FALSE)</f>
        <v>Organización No Gubernamental.</v>
      </c>
      <c r="E824" s="124" t="str">
        <f>VLOOKUP(A824,BASE.!$A$1:$T$878,5,FALSE)</f>
        <v>Otorgado por Decreto Supremo Nº 3084, de fecha 21 de Septiembre de 2004,  por el Ministerio de Justicia.</v>
      </c>
      <c r="F824" s="124" t="str">
        <f>VLOOKUP(A824,BASE.!$A$1:$T$878,6,FALSE)</f>
        <v xml:space="preserve">Certificado de Vigencia Folio Nº 500340494180, de fecha 13 de agosto de 2020, del Servicio de Registro Civil. </v>
      </c>
      <c r="G824" s="124" t="str">
        <f>VLOOKUP(A824,BASE.!$A$1:$T$878,7,FALSE)</f>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
      <c r="H824" s="124" t="str">
        <f>VLOOKUP(A824,BASE.!$A$1:$T$878,8,FALSE)</f>
        <v xml:space="preserve">Presidente: 
Delfina Amalia Ibacache Estay                                       
Vicepresidente: 
Bárbara Angélica Vásquez Elos                  
Secretario: 
Eva Barcelisa Gamboa Castillo,                                         
Tesorera:
Janela Viviana Vicencio Cepeda,                         
Director:
José Saavedra Ibacache,                            
</v>
      </c>
      <c r="I824" s="124" t="str">
        <f>VLOOKUP(A824,BASE.!$A$1:$T$878,9,FALSE)</f>
        <v>Durarán dos años en sus cargos.</v>
      </c>
      <c r="J824" s="124" t="str">
        <f>VLOOKUP(A824,BASE.!$A$1:$T$878,10,FALSE)</f>
        <v>Hasta 22-10-2020.</v>
      </c>
      <c r="K824" s="124" t="str">
        <f>VLOOKUP(A824,BASE.!$A$1:$T$878,11,FALSE)</f>
        <v xml:space="preserve">Presidente: 
Delfina Amalia Ibacache Estay                
</v>
      </c>
      <c r="L824" s="124" t="str">
        <f>VLOOKUP(A824,BASE.!$A$1:$T$878,12,FALSE)</f>
        <v xml:space="preserve">Calle Cuartel Nº 65, Hijuelas, Provincia de Quillota, Quinta Región.
</v>
      </c>
      <c r="M824" s="124" t="str">
        <f>VLOOKUP(A824,BASE.!$A$1:$T$878,13,FALSE)</f>
        <v>V</v>
      </c>
      <c r="N824" s="124" t="str">
        <f>VLOOKUP(A824,BASE.!$A$1:$T$878,14,FALSE)</f>
        <v>Quillota</v>
      </c>
      <c r="O824" s="124" t="str">
        <f>VLOOKUP(A824,BASE.!$A$1:$T$878,15,FALSE)</f>
        <v>Teléfono: (56-33) 271219</v>
      </c>
      <c r="P824" s="124" t="str">
        <f>VLOOKUP(A824,BASE.!$A$1:$T$878,16,FALSE)</f>
        <v xml:space="preserve"> ongaccordes@gmail.com</v>
      </c>
      <c r="Q824" s="185">
        <f>VLOOKUP(A824,BASE.!$A$1:$T$878,17,FALSE)</f>
        <v>0</v>
      </c>
      <c r="R824" s="124" t="str">
        <f>VLOOKUP(A824,BASE.!$A$1:$T$878,18,FALSE)</f>
        <v>93401: Instituciones de Asistencia Social.</v>
      </c>
      <c r="S824" s="124" t="str">
        <f>VLOOKUP(A824,BASE.!$A$1:$T$878,19,FALSE)</f>
        <v>Certificado de antecedente financiero año 2019, aprobado por parte del Sub Departamento de Supervisión Financiera Nacional.</v>
      </c>
      <c r="T824" s="182">
        <f>VLOOKUP(A824,BASE.!$A$1:$T$878,20,FALSE)</f>
        <v>39308</v>
      </c>
      <c r="U824" s="124">
        <v>7367</v>
      </c>
      <c r="V824" s="181">
        <v>7758000</v>
      </c>
      <c r="W824" s="181">
        <v>15516000</v>
      </c>
      <c r="X824" s="183">
        <v>44255</v>
      </c>
      <c r="Y824" s="166" t="s">
        <v>7879</v>
      </c>
      <c r="Z824" s="166" t="s">
        <v>7880</v>
      </c>
      <c r="AA824" s="124" t="s">
        <v>8090</v>
      </c>
    </row>
    <row r="825" spans="1:27" x14ac:dyDescent="0.2">
      <c r="A825" s="124">
        <v>7369</v>
      </c>
      <c r="B825" s="124" t="s">
        <v>8502</v>
      </c>
      <c r="C825" s="185">
        <v>653823304</v>
      </c>
      <c r="D825" s="124" t="str">
        <f>VLOOKUP(A825,BASE.!$A$1:$T$878,4,FALSE)</f>
        <v>Fundación.</v>
      </c>
      <c r="E825" s="124" t="str">
        <f>VLOOKUP(A825,BASE.!$A$1:$T$878,5,FALSE)</f>
        <v>Otorgado por Decreto Supremo Nº 1293, de fecha 20 de Abril de 2004,  por el Ministerio de Justicia.</v>
      </c>
      <c r="F825" s="124" t="str">
        <f>VLOOKUP(A825,BASE.!$A$1:$T$878,6,FALSE)</f>
        <v>Certificado de Vigencia Folio Nº 500354092124, de fecha 04 de noviembre de 2020, del Servicio de Registro Civil e Identificación.</v>
      </c>
      <c r="G825" s="124" t="str">
        <f>VLOOKUP(A825,BASE.!$A$1:$T$878,7,FALSE)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25" s="124" t="str">
        <f>VLOOKUP(A825,BASE.!$A$1:$T$878,8,FALSE)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825" s="124" t="str">
        <f>VLOOKUP(A825,BASE.!$A$1:$T$878,9,FALSE)</f>
        <v>Durarán tres años en sus cargos. (aun no es actualizado en el certificado de directorio) si en la escritura publica de año 2019</v>
      </c>
      <c r="J825" s="124" t="str">
        <f>VLOOKUP(A825,BASE.!$A$1:$T$878,10,FALSE)</f>
        <v>07-06-2017 y cesó el 7 de junio de 2020.</v>
      </c>
      <c r="K825" s="124" t="str">
        <f>VLOOKUP(A825,BASE.!$A$1:$T$878,11,FALSE)</f>
        <v xml:space="preserve">
Presidente: Víctor Mora Rivera, 
Director Ejecutivo: Sergio Mercado Cajales, 
</v>
      </c>
      <c r="L825" s="124" t="str">
        <f>VLOOKUP(A825,BASE.!$A$1:$T$878,12,FALSE)</f>
        <v xml:space="preserve">Alameda Libertador Bernardo O’Higgins N°2361, Comuna de Santiago, Región Metropolitana.
</v>
      </c>
      <c r="M825" s="124" t="str">
        <f>VLOOKUP(A825,BASE.!$A$1:$T$878,13,FALSE)</f>
        <v>XIII</v>
      </c>
      <c r="N825" s="124" t="str">
        <f>VLOOKUP(A825,BASE.!$A$1:$T$878,14,FALSE)</f>
        <v>Santiago</v>
      </c>
      <c r="O825" s="124" t="str">
        <f>VLOOKUP(A825,BASE.!$A$1:$T$878,15,FALSE)</f>
        <v>Teléfono: (56-2) 6970245-6963687</v>
      </c>
      <c r="P825" s="124">
        <f>VLOOKUP(A825,BASE.!$A$1:$T$878,16,FALSE)</f>
        <v>0</v>
      </c>
      <c r="Q825" s="185">
        <f>VLOOKUP(A825,BASE.!$A$1:$T$878,17,FALSE)</f>
        <v>0</v>
      </c>
      <c r="R825" s="124" t="str">
        <f>VLOOKUP(A825,BASE.!$A$1:$T$878,18,FALSE)</f>
        <v>93401: Instituciones de Asistencia Social.</v>
      </c>
      <c r="S825" s="124" t="str">
        <f>VLOOKUP(A825,BASE.!$A$1:$T$878,19,FALSE)</f>
        <v>Certificado financiero año 2019, aprobados por el Sub Departamento de Supervisión Financiera Nacional .</v>
      </c>
      <c r="T825" s="182">
        <f>VLOOKUP(A825,BASE.!$A$1:$T$878,20,FALSE)</f>
        <v>39317</v>
      </c>
      <c r="U825" s="124">
        <v>7369</v>
      </c>
      <c r="V825" s="181">
        <v>0</v>
      </c>
      <c r="W825" s="181">
        <v>0</v>
      </c>
      <c r="X825" s="183">
        <v>44255</v>
      </c>
      <c r="Y825" s="166" t="s">
        <v>7879</v>
      </c>
      <c r="Z825" s="166" t="s">
        <v>7880</v>
      </c>
      <c r="AA825" s="124" t="s">
        <v>7944</v>
      </c>
    </row>
    <row r="826" spans="1:27" x14ac:dyDescent="0.2">
      <c r="A826" s="124">
        <v>7369</v>
      </c>
      <c r="B826" s="124" t="s">
        <v>8502</v>
      </c>
      <c r="C826" s="185">
        <v>653823304</v>
      </c>
      <c r="D826" s="124" t="str">
        <f>VLOOKUP(A826,BASE.!$A$1:$T$878,4,FALSE)</f>
        <v>Fundación.</v>
      </c>
      <c r="E826" s="124" t="str">
        <f>VLOOKUP(A826,BASE.!$A$1:$T$878,5,FALSE)</f>
        <v>Otorgado por Decreto Supremo Nº 1293, de fecha 20 de Abril de 2004,  por el Ministerio de Justicia.</v>
      </c>
      <c r="F826" s="124" t="str">
        <f>VLOOKUP(A826,BASE.!$A$1:$T$878,6,FALSE)</f>
        <v>Certificado de Vigencia Folio Nº 500354092124, de fecha 04 de noviembre de 2020, del Servicio de Registro Civil e Identificación.</v>
      </c>
      <c r="G826" s="124" t="str">
        <f>VLOOKUP(A826,BASE.!$A$1:$T$878,7,FALSE)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26" s="124" t="str">
        <f>VLOOKUP(A826,BASE.!$A$1:$T$878,8,FALSE)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826" s="124" t="str">
        <f>VLOOKUP(A826,BASE.!$A$1:$T$878,9,FALSE)</f>
        <v>Durarán tres años en sus cargos. (aun no es actualizado en el certificado de directorio) si en la escritura publica de año 2019</v>
      </c>
      <c r="J826" s="124" t="str">
        <f>VLOOKUP(A826,BASE.!$A$1:$T$878,10,FALSE)</f>
        <v>07-06-2017 y cesó el 7 de junio de 2020.</v>
      </c>
      <c r="K826" s="124" t="str">
        <f>VLOOKUP(A826,BASE.!$A$1:$T$878,11,FALSE)</f>
        <v xml:space="preserve">
Presidente: Víctor Mora Rivera, 
Director Ejecutivo: Sergio Mercado Cajales, 
</v>
      </c>
      <c r="L826" s="124" t="str">
        <f>VLOOKUP(A826,BASE.!$A$1:$T$878,12,FALSE)</f>
        <v xml:space="preserve">Alameda Libertador Bernardo O’Higgins N°2361, Comuna de Santiago, Región Metropolitana.
</v>
      </c>
      <c r="M826" s="124" t="str">
        <f>VLOOKUP(A826,BASE.!$A$1:$T$878,13,FALSE)</f>
        <v>XIII</v>
      </c>
      <c r="N826" s="124" t="str">
        <f>VLOOKUP(A826,BASE.!$A$1:$T$878,14,FALSE)</f>
        <v>Santiago</v>
      </c>
      <c r="O826" s="124" t="str">
        <f>VLOOKUP(A826,BASE.!$A$1:$T$878,15,FALSE)</f>
        <v>Teléfono: (56-2) 6970245-6963687</v>
      </c>
      <c r="P826" s="124">
        <f>VLOOKUP(A826,BASE.!$A$1:$T$878,16,FALSE)</f>
        <v>0</v>
      </c>
      <c r="Q826" s="185">
        <f>VLOOKUP(A826,BASE.!$A$1:$T$878,17,FALSE)</f>
        <v>0</v>
      </c>
      <c r="R826" s="124" t="str">
        <f>VLOOKUP(A826,BASE.!$A$1:$T$878,18,FALSE)</f>
        <v>93401: Instituciones de Asistencia Social.</v>
      </c>
      <c r="S826" s="124" t="str">
        <f>VLOOKUP(A826,BASE.!$A$1:$T$878,19,FALSE)</f>
        <v>Certificado financiero año 2019, aprobados por el Sub Departamento de Supervisión Financiera Nacional .</v>
      </c>
      <c r="T826" s="182">
        <f>VLOOKUP(A826,BASE.!$A$1:$T$878,20,FALSE)</f>
        <v>39317</v>
      </c>
      <c r="U826" s="124">
        <v>7369</v>
      </c>
      <c r="V826" s="181">
        <v>8016600</v>
      </c>
      <c r="W826" s="181">
        <v>15552204</v>
      </c>
      <c r="X826" s="183">
        <v>44255</v>
      </c>
      <c r="Y826" s="166" t="s">
        <v>7879</v>
      </c>
      <c r="Z826" s="166" t="s">
        <v>7880</v>
      </c>
      <c r="AA826" s="124" t="s">
        <v>7927</v>
      </c>
    </row>
    <row r="827" spans="1:27" x14ac:dyDescent="0.2">
      <c r="A827" s="124">
        <v>7369</v>
      </c>
      <c r="B827" s="124" t="s">
        <v>8502</v>
      </c>
      <c r="C827" s="185">
        <v>653823304</v>
      </c>
      <c r="D827" s="124" t="str">
        <f>VLOOKUP(A827,BASE.!$A$1:$T$878,4,FALSE)</f>
        <v>Fundación.</v>
      </c>
      <c r="E827" s="124" t="str">
        <f>VLOOKUP(A827,BASE.!$A$1:$T$878,5,FALSE)</f>
        <v>Otorgado por Decreto Supremo Nº 1293, de fecha 20 de Abril de 2004,  por el Ministerio de Justicia.</v>
      </c>
      <c r="F827" s="124" t="str">
        <f>VLOOKUP(A827,BASE.!$A$1:$T$878,6,FALSE)</f>
        <v>Certificado de Vigencia Folio Nº 500354092124, de fecha 04 de noviembre de 2020, del Servicio de Registro Civil e Identificación.</v>
      </c>
      <c r="G827" s="124" t="str">
        <f>VLOOKUP(A827,BASE.!$A$1:$T$878,7,FALSE)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27" s="124" t="str">
        <f>VLOOKUP(A827,BASE.!$A$1:$T$878,8,FALSE)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827" s="124" t="str">
        <f>VLOOKUP(A827,BASE.!$A$1:$T$878,9,FALSE)</f>
        <v>Durarán tres años en sus cargos. (aun no es actualizado en el certificado de directorio) si en la escritura publica de año 2019</v>
      </c>
      <c r="J827" s="124" t="str">
        <f>VLOOKUP(A827,BASE.!$A$1:$T$878,10,FALSE)</f>
        <v>07-06-2017 y cesó el 7 de junio de 2020.</v>
      </c>
      <c r="K827" s="124" t="str">
        <f>VLOOKUP(A827,BASE.!$A$1:$T$878,11,FALSE)</f>
        <v xml:space="preserve">
Presidente: Víctor Mora Rivera, 
Director Ejecutivo: Sergio Mercado Cajales, 
</v>
      </c>
      <c r="L827" s="124" t="str">
        <f>VLOOKUP(A827,BASE.!$A$1:$T$878,12,FALSE)</f>
        <v xml:space="preserve">Alameda Libertador Bernardo O’Higgins N°2361, Comuna de Santiago, Región Metropolitana.
</v>
      </c>
      <c r="M827" s="124" t="str">
        <f>VLOOKUP(A827,BASE.!$A$1:$T$878,13,FALSE)</f>
        <v>XIII</v>
      </c>
      <c r="N827" s="124" t="str">
        <f>VLOOKUP(A827,BASE.!$A$1:$T$878,14,FALSE)</f>
        <v>Santiago</v>
      </c>
      <c r="O827" s="124" t="str">
        <f>VLOOKUP(A827,BASE.!$A$1:$T$878,15,FALSE)</f>
        <v>Teléfono: (56-2) 6970245-6963687</v>
      </c>
      <c r="P827" s="124">
        <f>VLOOKUP(A827,BASE.!$A$1:$T$878,16,FALSE)</f>
        <v>0</v>
      </c>
      <c r="Q827" s="185">
        <f>VLOOKUP(A827,BASE.!$A$1:$T$878,17,FALSE)</f>
        <v>0</v>
      </c>
      <c r="R827" s="124" t="str">
        <f>VLOOKUP(A827,BASE.!$A$1:$T$878,18,FALSE)</f>
        <v>93401: Instituciones de Asistencia Social.</v>
      </c>
      <c r="S827" s="124" t="str">
        <f>VLOOKUP(A827,BASE.!$A$1:$T$878,19,FALSE)</f>
        <v>Certificado financiero año 2019, aprobados por el Sub Departamento de Supervisión Financiera Nacional .</v>
      </c>
      <c r="T827" s="182">
        <f>VLOOKUP(A827,BASE.!$A$1:$T$878,20,FALSE)</f>
        <v>39317</v>
      </c>
      <c r="U827" s="124">
        <v>7369</v>
      </c>
      <c r="V827" s="181">
        <v>8016600</v>
      </c>
      <c r="W827" s="181">
        <v>15712536</v>
      </c>
      <c r="X827" s="183">
        <v>44255</v>
      </c>
      <c r="Y827" s="166" t="s">
        <v>7879</v>
      </c>
      <c r="Z827" s="166" t="s">
        <v>7880</v>
      </c>
      <c r="AA827" s="124" t="s">
        <v>6479</v>
      </c>
    </row>
    <row r="828" spans="1:27" x14ac:dyDescent="0.2">
      <c r="A828" s="124">
        <v>7369</v>
      </c>
      <c r="B828" s="124" t="s">
        <v>8502</v>
      </c>
      <c r="C828" s="185">
        <v>653823304</v>
      </c>
      <c r="D828" s="124" t="str">
        <f>VLOOKUP(A828,BASE.!$A$1:$T$878,4,FALSE)</f>
        <v>Fundación.</v>
      </c>
      <c r="E828" s="124" t="str">
        <f>VLOOKUP(A828,BASE.!$A$1:$T$878,5,FALSE)</f>
        <v>Otorgado por Decreto Supremo Nº 1293, de fecha 20 de Abril de 2004,  por el Ministerio de Justicia.</v>
      </c>
      <c r="F828" s="124" t="str">
        <f>VLOOKUP(A828,BASE.!$A$1:$T$878,6,FALSE)</f>
        <v>Certificado de Vigencia Folio Nº 500354092124, de fecha 04 de noviembre de 2020, del Servicio de Registro Civil e Identificación.</v>
      </c>
      <c r="G828" s="124" t="str">
        <f>VLOOKUP(A828,BASE.!$A$1:$T$878,7,FALSE)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28" s="124" t="str">
        <f>VLOOKUP(A828,BASE.!$A$1:$T$878,8,FALSE)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828" s="124" t="str">
        <f>VLOOKUP(A828,BASE.!$A$1:$T$878,9,FALSE)</f>
        <v>Durarán tres años en sus cargos. (aun no es actualizado en el certificado de directorio) si en la escritura publica de año 2019</v>
      </c>
      <c r="J828" s="124" t="str">
        <f>VLOOKUP(A828,BASE.!$A$1:$T$878,10,FALSE)</f>
        <v>07-06-2017 y cesó el 7 de junio de 2020.</v>
      </c>
      <c r="K828" s="124" t="str">
        <f>VLOOKUP(A828,BASE.!$A$1:$T$878,11,FALSE)</f>
        <v xml:space="preserve">
Presidente: Víctor Mora Rivera, 
Director Ejecutivo: Sergio Mercado Cajales, 
</v>
      </c>
      <c r="L828" s="124" t="str">
        <f>VLOOKUP(A828,BASE.!$A$1:$T$878,12,FALSE)</f>
        <v xml:space="preserve">Alameda Libertador Bernardo O’Higgins N°2361, Comuna de Santiago, Región Metropolitana.
</v>
      </c>
      <c r="M828" s="124" t="str">
        <f>VLOOKUP(A828,BASE.!$A$1:$T$878,13,FALSE)</f>
        <v>XIII</v>
      </c>
      <c r="N828" s="124" t="str">
        <f>VLOOKUP(A828,BASE.!$A$1:$T$878,14,FALSE)</f>
        <v>Santiago</v>
      </c>
      <c r="O828" s="124" t="str">
        <f>VLOOKUP(A828,BASE.!$A$1:$T$878,15,FALSE)</f>
        <v>Teléfono: (56-2) 6970245-6963687</v>
      </c>
      <c r="P828" s="124">
        <f>VLOOKUP(A828,BASE.!$A$1:$T$878,16,FALSE)</f>
        <v>0</v>
      </c>
      <c r="Q828" s="185">
        <f>VLOOKUP(A828,BASE.!$A$1:$T$878,17,FALSE)</f>
        <v>0</v>
      </c>
      <c r="R828" s="124" t="str">
        <f>VLOOKUP(A828,BASE.!$A$1:$T$878,18,FALSE)</f>
        <v>93401: Instituciones de Asistencia Social.</v>
      </c>
      <c r="S828" s="124" t="str">
        <f>VLOOKUP(A828,BASE.!$A$1:$T$878,19,FALSE)</f>
        <v>Certificado financiero año 2019, aprobados por el Sub Departamento de Supervisión Financiera Nacional .</v>
      </c>
      <c r="T828" s="182">
        <f>VLOOKUP(A828,BASE.!$A$1:$T$878,20,FALSE)</f>
        <v>39317</v>
      </c>
      <c r="U828" s="124">
        <v>7369</v>
      </c>
      <c r="V828" s="181">
        <v>7758000</v>
      </c>
      <c r="W828" s="181">
        <v>15516000</v>
      </c>
      <c r="X828" s="183">
        <v>44255</v>
      </c>
      <c r="Y828" s="166" t="s">
        <v>7879</v>
      </c>
      <c r="Z828" s="166" t="s">
        <v>7880</v>
      </c>
      <c r="AA828" s="124" t="s">
        <v>7888</v>
      </c>
    </row>
    <row r="829" spans="1:27" x14ac:dyDescent="0.2">
      <c r="A829" s="124">
        <v>7376</v>
      </c>
      <c r="B829" s="124" t="s">
        <v>8503</v>
      </c>
      <c r="C829" s="185">
        <v>719991009</v>
      </c>
      <c r="D829" s="124" t="str">
        <f>VLOOKUP(A829,BASE.!$A$1:$T$878,4,FALSE)</f>
        <v>Fundación de derecho privado</v>
      </c>
      <c r="E829" s="124" t="str">
        <f>VLOOKUP(A829,BASE.!$A$1:$T$878,5,FALSE)</f>
        <v xml:space="preserve">Decreto Nº 1427, de fecha 27 de noviembre de 1991, del Ministerio de Justicia.
</v>
      </c>
      <c r="F829" s="124" t="str">
        <f>VLOOKUP(A829,BASE.!$A$1:$T$878,6,FALSE)</f>
        <v xml:space="preserve">Certificado de Vigencia folio N° 500355546266, emitido el 11 de noviembre de 2020, por el Servicio de Registro Civil e Identificación. </v>
      </c>
      <c r="G829" s="124" t="str">
        <f>VLOOKUP(A829,BASE.!$A$1:$T$878,7,FALSE)</f>
        <v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v>
      </c>
      <c r="H829" s="124" t="str">
        <f>VLOOKUP(A829,BASE.!$A$1:$T$878,8,FALSE)</f>
        <v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v>
      </c>
      <c r="I829" s="124" t="str">
        <f>VLOOKUP(A829,BASE.!$A$1:$T$878,9,FALSE)</f>
        <v>Cuatro años</v>
      </c>
      <c r="J829" s="124" t="str">
        <f>VLOOKUP(A829,BASE.!$A$1:$T$878,10,FALSE)</f>
        <v>Al 08-08-2022</v>
      </c>
      <c r="K829" s="124" t="str">
        <f>VLOOKUP(A829,BASE.!$A$1:$T$878,11,FALSE)</f>
        <v xml:space="preserve">Presidenta: Ximena Oyarzo Mancilla, 
Poder general de representación y Administración a sor Brohana Angulo Saldivia,en calidad de gerente general, quién para actuar requiere la firma conjunta de uno o cualquiera de los miembros del directorio.
</v>
      </c>
      <c r="L829" s="124" t="str">
        <f>VLOOKUP(A829,BASE.!$A$1:$T$878,12,FALSE)</f>
        <v xml:space="preserve">Avenida Manuel Antonio Matta Nº 762, comuna de Santiago, Región Metropolitana 
</v>
      </c>
      <c r="M829" s="124" t="str">
        <f>VLOOKUP(A829,BASE.!$A$1:$T$878,13,FALSE)</f>
        <v>XIII</v>
      </c>
      <c r="N829" s="124" t="str">
        <f>VLOOKUP(A829,BASE.!$A$1:$T$878,14,FALSE)</f>
        <v>Santiago</v>
      </c>
      <c r="O829" s="124" t="str">
        <f>VLOOKUP(A829,BASE.!$A$1:$T$878,15,FALSE)</f>
        <v>56-2 9126775</v>
      </c>
      <c r="P829" s="124" t="str">
        <f>VLOOKUP(A829,BASE.!$A$1:$T$878,16,FALSE)</f>
        <v>directora@fundacionlauravicuna.cl</v>
      </c>
      <c r="Q829" s="185">
        <f>VLOOKUP(A829,BASE.!$A$1:$T$878,17,FALSE)</f>
        <v>0</v>
      </c>
      <c r="R829" s="124">
        <f>VLOOKUP(A829,BASE.!$A$1:$T$878,18,FALSE)</f>
        <v>93401</v>
      </c>
      <c r="S829" s="124" t="str">
        <f>VLOOKUP(A829,BASE.!$A$1:$T$878,19,FALSE)</f>
        <v>Se acompaña Certificado Financiero año 2019 aprobado por el Subdepartamento de Supervisión Financiera Nacional .</v>
      </c>
      <c r="T829" s="182">
        <f>VLOOKUP(A829,BASE.!$A$1:$T$878,20,FALSE)</f>
        <v>39352</v>
      </c>
      <c r="U829" s="124">
        <v>7376</v>
      </c>
      <c r="V829" s="181">
        <v>20990645</v>
      </c>
      <c r="W829" s="181">
        <v>38759986</v>
      </c>
      <c r="X829" s="183">
        <v>44255</v>
      </c>
      <c r="Y829" s="166" t="s">
        <v>7879</v>
      </c>
      <c r="Z829" s="166" t="s">
        <v>7880</v>
      </c>
      <c r="AA829" s="124" t="s">
        <v>7931</v>
      </c>
    </row>
    <row r="830" spans="1:27" x14ac:dyDescent="0.2">
      <c r="A830" s="124">
        <v>7379</v>
      </c>
      <c r="B830" s="124" t="s">
        <v>8504</v>
      </c>
      <c r="C830" s="185">
        <v>735972006</v>
      </c>
      <c r="D830" s="124" t="str">
        <f>VLOOKUP(A830,BASE.!$A$1:$T$878,4,FALSE)</f>
        <v>Corporación de Derecho Privado</v>
      </c>
      <c r="E830" s="124" t="str">
        <f>VLOOKUP(A830,BASE.!$A$1:$T$878,5,FALSE)</f>
        <v>Otorgado por Decreto Supremo Nº 171, de 26 de febrero 1997, del Ministerio de Justicia.</v>
      </c>
      <c r="F830" s="124" t="str">
        <f>VLOOKUP(A830,BASE.!$A$1:$T$878,6,FALSE)</f>
        <v>Certificado de vigencia Folio N° 500328992037, de 27 de julio de 2020, emitido por el Servicio de Registro Civil e Identificación</v>
      </c>
      <c r="G830" s="124" t="str">
        <f>VLOOKUP(A830,BASE.!$A$1:$T$878,7,FALSE)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0" s="124" t="str">
        <f>VLOOKUP(A830,BASE.!$A$1:$T$878,8,FALSE)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0" s="124" t="str">
        <f>VLOOKUP(A830,BASE.!$A$1:$T$878,9,FALSE)</f>
        <v xml:space="preserve">:Durarán un año en sus cargos. </v>
      </c>
      <c r="J830" s="124" t="str">
        <f>VLOOKUP(A830,BASE.!$A$1:$T$878,10,FALSE)</f>
        <v>29.03.19</v>
      </c>
      <c r="K830" s="124" t="str">
        <f>VLOOKUP(A830,BASE.!$A$1:$T$878,11,FALSE)</f>
        <v xml:space="preserve">María Cecilia Suárez Indart 
Director Nacional: 
CARLOS ARACENA MELLADO
Jorge Lavanderos Svec
</v>
      </c>
      <c r="L830" s="124" t="str">
        <f>VLOOKUP(A830,BASE.!$A$1:$T$878,12,FALSE)</f>
        <v>Los Leones Nº382, Oficina 501, Providencia.</v>
      </c>
      <c r="M830" s="124" t="str">
        <f>VLOOKUP(A830,BASE.!$A$1:$T$878,13,FALSE)</f>
        <v>XIII</v>
      </c>
      <c r="N830" s="124" t="str">
        <f>VLOOKUP(A830,BASE.!$A$1:$T$878,14,FALSE)</f>
        <v>PROVIDENCIA</v>
      </c>
      <c r="O830" s="124">
        <f>VLOOKUP(A830,BASE.!$A$1:$T$878,15,FALSE)</f>
        <v>228798000</v>
      </c>
      <c r="P830" s="124" t="str">
        <f>VLOOKUP(A830,BASE.!$A$1:$T$878,16,FALSE)</f>
        <v>Correo: recepcion@aldeasinfantiles.cl</v>
      </c>
      <c r="Q830" s="185">
        <f>VLOOKUP(A830,BASE.!$A$1:$T$878,17,FALSE)</f>
        <v>0</v>
      </c>
      <c r="R830" s="124" t="str">
        <f>VLOOKUP(A830,BASE.!$A$1:$T$878,18,FALSE)</f>
        <v>93509: Otras asociaciones.</v>
      </c>
      <c r="S830" s="124" t="str">
        <f>VLOOKUP(A830,BASE.!$A$1:$T$878,19,FALSE)</f>
        <v>Certificado de antecedentes financieros correspondientes al año 2019, aprobado por el Subdepartamento de Supervisión Financiera Nacional. (ante notario público)</v>
      </c>
      <c r="T830" s="182">
        <f>VLOOKUP(A830,BASE.!$A$1:$T$878,20,FALSE)</f>
        <v>39381</v>
      </c>
      <c r="U830" s="124">
        <v>7379</v>
      </c>
      <c r="V830" s="181">
        <v>35123671</v>
      </c>
      <c r="W830" s="181">
        <v>66528468</v>
      </c>
      <c r="X830" s="183">
        <v>44255</v>
      </c>
      <c r="Y830" s="166" t="s">
        <v>7879</v>
      </c>
      <c r="Z830" s="166" t="s">
        <v>7880</v>
      </c>
      <c r="AA830" s="124" t="s">
        <v>7907</v>
      </c>
    </row>
    <row r="831" spans="1:27" x14ac:dyDescent="0.2">
      <c r="A831" s="124">
        <v>7379</v>
      </c>
      <c r="B831" s="124" t="s">
        <v>8504</v>
      </c>
      <c r="C831" s="185">
        <v>735972006</v>
      </c>
      <c r="D831" s="124" t="str">
        <f>VLOOKUP(A831,BASE.!$A$1:$T$878,4,FALSE)</f>
        <v>Corporación de Derecho Privado</v>
      </c>
      <c r="E831" s="124" t="str">
        <f>VLOOKUP(A831,BASE.!$A$1:$T$878,5,FALSE)</f>
        <v>Otorgado por Decreto Supremo Nº 171, de 26 de febrero 1997, del Ministerio de Justicia.</v>
      </c>
      <c r="F831" s="124" t="str">
        <f>VLOOKUP(A831,BASE.!$A$1:$T$878,6,FALSE)</f>
        <v>Certificado de vigencia Folio N° 500328992037, de 27 de julio de 2020, emitido por el Servicio de Registro Civil e Identificación</v>
      </c>
      <c r="G831" s="124" t="str">
        <f>VLOOKUP(A831,BASE.!$A$1:$T$878,7,FALSE)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1" s="124" t="str">
        <f>VLOOKUP(A831,BASE.!$A$1:$T$878,8,FALSE)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1" s="124" t="str">
        <f>VLOOKUP(A831,BASE.!$A$1:$T$878,9,FALSE)</f>
        <v xml:space="preserve">:Durarán un año en sus cargos. </v>
      </c>
      <c r="J831" s="124" t="str">
        <f>VLOOKUP(A831,BASE.!$A$1:$T$878,10,FALSE)</f>
        <v>29.03.19</v>
      </c>
      <c r="K831" s="124" t="str">
        <f>VLOOKUP(A831,BASE.!$A$1:$T$878,11,FALSE)</f>
        <v xml:space="preserve">María Cecilia Suárez Indart 
Director Nacional: 
CARLOS ARACENA MELLADO
Jorge Lavanderos Svec
</v>
      </c>
      <c r="L831" s="124" t="str">
        <f>VLOOKUP(A831,BASE.!$A$1:$T$878,12,FALSE)</f>
        <v>Los Leones Nº382, Oficina 501, Providencia.</v>
      </c>
      <c r="M831" s="124" t="str">
        <f>VLOOKUP(A831,BASE.!$A$1:$T$878,13,FALSE)</f>
        <v>XIII</v>
      </c>
      <c r="N831" s="124" t="str">
        <f>VLOOKUP(A831,BASE.!$A$1:$T$878,14,FALSE)</f>
        <v>PROVIDENCIA</v>
      </c>
      <c r="O831" s="124">
        <f>VLOOKUP(A831,BASE.!$A$1:$T$878,15,FALSE)</f>
        <v>228798000</v>
      </c>
      <c r="P831" s="124" t="str">
        <f>VLOOKUP(A831,BASE.!$A$1:$T$878,16,FALSE)</f>
        <v>Correo: recepcion@aldeasinfantiles.cl</v>
      </c>
      <c r="Q831" s="185">
        <f>VLOOKUP(A831,BASE.!$A$1:$T$878,17,FALSE)</f>
        <v>0</v>
      </c>
      <c r="R831" s="124" t="str">
        <f>VLOOKUP(A831,BASE.!$A$1:$T$878,18,FALSE)</f>
        <v>93509: Otras asociaciones.</v>
      </c>
      <c r="S831" s="124" t="str">
        <f>VLOOKUP(A831,BASE.!$A$1:$T$878,19,FALSE)</f>
        <v>Certificado de antecedentes financieros correspondientes al año 2019, aprobado por el Subdepartamento de Supervisión Financiera Nacional. (ante notario público)</v>
      </c>
      <c r="T831" s="182">
        <f>VLOOKUP(A831,BASE.!$A$1:$T$878,20,FALSE)</f>
        <v>39381</v>
      </c>
      <c r="U831" s="124">
        <v>7379</v>
      </c>
      <c r="V831" s="181">
        <v>21405874</v>
      </c>
      <c r="W831" s="181">
        <v>33254419</v>
      </c>
      <c r="X831" s="183">
        <v>44255</v>
      </c>
      <c r="Y831" s="166" t="s">
        <v>7879</v>
      </c>
      <c r="Z831" s="166" t="s">
        <v>7880</v>
      </c>
      <c r="AA831" s="124" t="s">
        <v>230</v>
      </c>
    </row>
    <row r="832" spans="1:27" x14ac:dyDescent="0.2">
      <c r="A832" s="124">
        <v>7379</v>
      </c>
      <c r="B832" s="124" t="s">
        <v>8504</v>
      </c>
      <c r="C832" s="185">
        <v>735972006</v>
      </c>
      <c r="D832" s="124" t="str">
        <f>VLOOKUP(A832,BASE.!$A$1:$T$878,4,FALSE)</f>
        <v>Corporación de Derecho Privado</v>
      </c>
      <c r="E832" s="124" t="str">
        <f>VLOOKUP(A832,BASE.!$A$1:$T$878,5,FALSE)</f>
        <v>Otorgado por Decreto Supremo Nº 171, de 26 de febrero 1997, del Ministerio de Justicia.</v>
      </c>
      <c r="F832" s="124" t="str">
        <f>VLOOKUP(A832,BASE.!$A$1:$T$878,6,FALSE)</f>
        <v>Certificado de vigencia Folio N° 500328992037, de 27 de julio de 2020, emitido por el Servicio de Registro Civil e Identificación</v>
      </c>
      <c r="G832" s="124" t="str">
        <f>VLOOKUP(A832,BASE.!$A$1:$T$878,7,FALSE)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2" s="124" t="str">
        <f>VLOOKUP(A832,BASE.!$A$1:$T$878,8,FALSE)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2" s="124" t="str">
        <f>VLOOKUP(A832,BASE.!$A$1:$T$878,9,FALSE)</f>
        <v xml:space="preserve">:Durarán un año en sus cargos. </v>
      </c>
      <c r="J832" s="124" t="str">
        <f>VLOOKUP(A832,BASE.!$A$1:$T$878,10,FALSE)</f>
        <v>29.03.19</v>
      </c>
      <c r="K832" s="124" t="str">
        <f>VLOOKUP(A832,BASE.!$A$1:$T$878,11,FALSE)</f>
        <v xml:space="preserve">María Cecilia Suárez Indart 
Director Nacional: 
CARLOS ARACENA MELLADO
Jorge Lavanderos Svec
</v>
      </c>
      <c r="L832" s="124" t="str">
        <f>VLOOKUP(A832,BASE.!$A$1:$T$878,12,FALSE)</f>
        <v>Los Leones Nº382, Oficina 501, Providencia.</v>
      </c>
      <c r="M832" s="124" t="str">
        <f>VLOOKUP(A832,BASE.!$A$1:$T$878,13,FALSE)</f>
        <v>XIII</v>
      </c>
      <c r="N832" s="124" t="str">
        <f>VLOOKUP(A832,BASE.!$A$1:$T$878,14,FALSE)</f>
        <v>PROVIDENCIA</v>
      </c>
      <c r="O832" s="124">
        <f>VLOOKUP(A832,BASE.!$A$1:$T$878,15,FALSE)</f>
        <v>228798000</v>
      </c>
      <c r="P832" s="124" t="str">
        <f>VLOOKUP(A832,BASE.!$A$1:$T$878,16,FALSE)</f>
        <v>Correo: recepcion@aldeasinfantiles.cl</v>
      </c>
      <c r="Q832" s="185">
        <f>VLOOKUP(A832,BASE.!$A$1:$T$878,17,FALSE)</f>
        <v>0</v>
      </c>
      <c r="R832" s="124" t="str">
        <f>VLOOKUP(A832,BASE.!$A$1:$T$878,18,FALSE)</f>
        <v>93509: Otras asociaciones.</v>
      </c>
      <c r="S832" s="124" t="str">
        <f>VLOOKUP(A832,BASE.!$A$1:$T$878,19,FALSE)</f>
        <v>Certificado de antecedentes financieros correspondientes al año 2019, aprobado por el Subdepartamento de Supervisión Financiera Nacional. (ante notario público)</v>
      </c>
      <c r="T832" s="182">
        <f>VLOOKUP(A832,BASE.!$A$1:$T$878,20,FALSE)</f>
        <v>39381</v>
      </c>
      <c r="U832" s="124">
        <v>7379</v>
      </c>
      <c r="V832" s="181">
        <v>23780507</v>
      </c>
      <c r="W832" s="181">
        <v>56705141</v>
      </c>
      <c r="X832" s="183">
        <v>44255</v>
      </c>
      <c r="Y832" s="166" t="s">
        <v>7879</v>
      </c>
      <c r="Z832" s="166" t="s">
        <v>7880</v>
      </c>
      <c r="AA832" s="124" t="s">
        <v>7882</v>
      </c>
    </row>
    <row r="833" spans="1:27" x14ac:dyDescent="0.2">
      <c r="A833" s="124">
        <v>7379</v>
      </c>
      <c r="B833" s="124" t="s">
        <v>8504</v>
      </c>
      <c r="C833" s="185">
        <v>735972006</v>
      </c>
      <c r="D833" s="124" t="str">
        <f>VLOOKUP(A833,BASE.!$A$1:$T$878,4,FALSE)</f>
        <v>Corporación de Derecho Privado</v>
      </c>
      <c r="E833" s="124" t="str">
        <f>VLOOKUP(A833,BASE.!$A$1:$T$878,5,FALSE)</f>
        <v>Otorgado por Decreto Supremo Nº 171, de 26 de febrero 1997, del Ministerio de Justicia.</v>
      </c>
      <c r="F833" s="124" t="str">
        <f>VLOOKUP(A833,BASE.!$A$1:$T$878,6,FALSE)</f>
        <v>Certificado de vigencia Folio N° 500328992037, de 27 de julio de 2020, emitido por el Servicio de Registro Civil e Identificación</v>
      </c>
      <c r="G833" s="124" t="str">
        <f>VLOOKUP(A833,BASE.!$A$1:$T$878,7,FALSE)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3" s="124" t="str">
        <f>VLOOKUP(A833,BASE.!$A$1:$T$878,8,FALSE)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3" s="124" t="str">
        <f>VLOOKUP(A833,BASE.!$A$1:$T$878,9,FALSE)</f>
        <v xml:space="preserve">:Durarán un año en sus cargos. </v>
      </c>
      <c r="J833" s="124" t="str">
        <f>VLOOKUP(A833,BASE.!$A$1:$T$878,10,FALSE)</f>
        <v>29.03.19</v>
      </c>
      <c r="K833" s="124" t="str">
        <f>VLOOKUP(A833,BASE.!$A$1:$T$878,11,FALSE)</f>
        <v xml:space="preserve">María Cecilia Suárez Indart 
Director Nacional: 
CARLOS ARACENA MELLADO
Jorge Lavanderos Svec
</v>
      </c>
      <c r="L833" s="124" t="str">
        <f>VLOOKUP(A833,BASE.!$A$1:$T$878,12,FALSE)</f>
        <v>Los Leones Nº382, Oficina 501, Providencia.</v>
      </c>
      <c r="M833" s="124" t="str">
        <f>VLOOKUP(A833,BASE.!$A$1:$T$878,13,FALSE)</f>
        <v>XIII</v>
      </c>
      <c r="N833" s="124" t="str">
        <f>VLOOKUP(A833,BASE.!$A$1:$T$878,14,FALSE)</f>
        <v>PROVIDENCIA</v>
      </c>
      <c r="O833" s="124">
        <f>VLOOKUP(A833,BASE.!$A$1:$T$878,15,FALSE)</f>
        <v>228798000</v>
      </c>
      <c r="P833" s="124" t="str">
        <f>VLOOKUP(A833,BASE.!$A$1:$T$878,16,FALSE)</f>
        <v>Correo: recepcion@aldeasinfantiles.cl</v>
      </c>
      <c r="Q833" s="185">
        <f>VLOOKUP(A833,BASE.!$A$1:$T$878,17,FALSE)</f>
        <v>0</v>
      </c>
      <c r="R833" s="124" t="str">
        <f>VLOOKUP(A833,BASE.!$A$1:$T$878,18,FALSE)</f>
        <v>93509: Otras asociaciones.</v>
      </c>
      <c r="S833" s="124" t="str">
        <f>VLOOKUP(A833,BASE.!$A$1:$T$878,19,FALSE)</f>
        <v>Certificado de antecedentes financieros correspondientes al año 2019, aprobado por el Subdepartamento de Supervisión Financiera Nacional. (ante notario público)</v>
      </c>
      <c r="T833" s="182">
        <f>VLOOKUP(A833,BASE.!$A$1:$T$878,20,FALSE)</f>
        <v>39381</v>
      </c>
      <c r="U833" s="124">
        <v>7379</v>
      </c>
      <c r="V833" s="181">
        <v>17988050</v>
      </c>
      <c r="W833" s="181">
        <v>24395455</v>
      </c>
      <c r="X833" s="183">
        <v>44255</v>
      </c>
      <c r="Y833" s="166" t="s">
        <v>7879</v>
      </c>
      <c r="Z833" s="166" t="s">
        <v>7880</v>
      </c>
      <c r="AA833" s="124" t="s">
        <v>7900</v>
      </c>
    </row>
    <row r="834" spans="1:27" x14ac:dyDescent="0.2">
      <c r="A834" s="124">
        <v>7379</v>
      </c>
      <c r="B834" s="124" t="s">
        <v>8504</v>
      </c>
      <c r="C834" s="185">
        <v>735972006</v>
      </c>
      <c r="D834" s="124" t="str">
        <f>VLOOKUP(A834,BASE.!$A$1:$T$878,4,FALSE)</f>
        <v>Corporación de Derecho Privado</v>
      </c>
      <c r="E834" s="124" t="str">
        <f>VLOOKUP(A834,BASE.!$A$1:$T$878,5,FALSE)</f>
        <v>Otorgado por Decreto Supremo Nº 171, de 26 de febrero 1997, del Ministerio de Justicia.</v>
      </c>
      <c r="F834" s="124" t="str">
        <f>VLOOKUP(A834,BASE.!$A$1:$T$878,6,FALSE)</f>
        <v>Certificado de vigencia Folio N° 500328992037, de 27 de julio de 2020, emitido por el Servicio de Registro Civil e Identificación</v>
      </c>
      <c r="G834" s="124" t="str">
        <f>VLOOKUP(A834,BASE.!$A$1:$T$878,7,FALSE)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4" s="124" t="str">
        <f>VLOOKUP(A834,BASE.!$A$1:$T$878,8,FALSE)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4" s="124" t="str">
        <f>VLOOKUP(A834,BASE.!$A$1:$T$878,9,FALSE)</f>
        <v xml:space="preserve">:Durarán un año en sus cargos. </v>
      </c>
      <c r="J834" s="124" t="str">
        <f>VLOOKUP(A834,BASE.!$A$1:$T$878,10,FALSE)</f>
        <v>29.03.19</v>
      </c>
      <c r="K834" s="124" t="str">
        <f>VLOOKUP(A834,BASE.!$A$1:$T$878,11,FALSE)</f>
        <v xml:space="preserve">María Cecilia Suárez Indart 
Director Nacional: 
CARLOS ARACENA MELLADO
Jorge Lavanderos Svec
</v>
      </c>
      <c r="L834" s="124" t="str">
        <f>VLOOKUP(A834,BASE.!$A$1:$T$878,12,FALSE)</f>
        <v>Los Leones Nº382, Oficina 501, Providencia.</v>
      </c>
      <c r="M834" s="124" t="str">
        <f>VLOOKUP(A834,BASE.!$A$1:$T$878,13,FALSE)</f>
        <v>XIII</v>
      </c>
      <c r="N834" s="124" t="str">
        <f>VLOOKUP(A834,BASE.!$A$1:$T$878,14,FALSE)</f>
        <v>PROVIDENCIA</v>
      </c>
      <c r="O834" s="124">
        <f>VLOOKUP(A834,BASE.!$A$1:$T$878,15,FALSE)</f>
        <v>228798000</v>
      </c>
      <c r="P834" s="124" t="str">
        <f>VLOOKUP(A834,BASE.!$A$1:$T$878,16,FALSE)</f>
        <v>Correo: recepcion@aldeasinfantiles.cl</v>
      </c>
      <c r="Q834" s="185">
        <f>VLOOKUP(A834,BASE.!$A$1:$T$878,17,FALSE)</f>
        <v>0</v>
      </c>
      <c r="R834" s="124" t="str">
        <f>VLOOKUP(A834,BASE.!$A$1:$T$878,18,FALSE)</f>
        <v>93509: Otras asociaciones.</v>
      </c>
      <c r="S834" s="124" t="str">
        <f>VLOOKUP(A834,BASE.!$A$1:$T$878,19,FALSE)</f>
        <v>Certificado de antecedentes financieros correspondientes al año 2019, aprobado por el Subdepartamento de Supervisión Financiera Nacional. (ante notario público)</v>
      </c>
      <c r="T834" s="182">
        <f>VLOOKUP(A834,BASE.!$A$1:$T$878,20,FALSE)</f>
        <v>39381</v>
      </c>
      <c r="U834" s="124">
        <v>7379</v>
      </c>
      <c r="V834" s="181">
        <v>34631712</v>
      </c>
      <c r="W834" s="181">
        <v>57575621</v>
      </c>
      <c r="X834" s="183">
        <v>44255</v>
      </c>
      <c r="Y834" s="166" t="s">
        <v>7879</v>
      </c>
      <c r="Z834" s="166" t="s">
        <v>7880</v>
      </c>
      <c r="AA834" s="124" t="s">
        <v>162</v>
      </c>
    </row>
    <row r="835" spans="1:27" x14ac:dyDescent="0.2">
      <c r="A835" s="124">
        <v>7379</v>
      </c>
      <c r="B835" s="124" t="s">
        <v>8504</v>
      </c>
      <c r="C835" s="185">
        <v>735972006</v>
      </c>
      <c r="D835" s="124" t="str">
        <f>VLOOKUP(A835,BASE.!$A$1:$T$878,4,FALSE)</f>
        <v>Corporación de Derecho Privado</v>
      </c>
      <c r="E835" s="124" t="str">
        <f>VLOOKUP(A835,BASE.!$A$1:$T$878,5,FALSE)</f>
        <v>Otorgado por Decreto Supremo Nº 171, de 26 de febrero 1997, del Ministerio de Justicia.</v>
      </c>
      <c r="F835" s="124" t="str">
        <f>VLOOKUP(A835,BASE.!$A$1:$T$878,6,FALSE)</f>
        <v>Certificado de vigencia Folio N° 500328992037, de 27 de julio de 2020, emitido por el Servicio de Registro Civil e Identificación</v>
      </c>
      <c r="G835" s="124" t="str">
        <f>VLOOKUP(A835,BASE.!$A$1:$T$878,7,FALSE)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5" s="124" t="str">
        <f>VLOOKUP(A835,BASE.!$A$1:$T$878,8,FALSE)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5" s="124" t="str">
        <f>VLOOKUP(A835,BASE.!$A$1:$T$878,9,FALSE)</f>
        <v xml:space="preserve">:Durarán un año en sus cargos. </v>
      </c>
      <c r="J835" s="124" t="str">
        <f>VLOOKUP(A835,BASE.!$A$1:$T$878,10,FALSE)</f>
        <v>29.03.19</v>
      </c>
      <c r="K835" s="124" t="str">
        <f>VLOOKUP(A835,BASE.!$A$1:$T$878,11,FALSE)</f>
        <v xml:space="preserve">María Cecilia Suárez Indart 
Director Nacional: 
CARLOS ARACENA MELLADO
Jorge Lavanderos Svec
</v>
      </c>
      <c r="L835" s="124" t="str">
        <f>VLOOKUP(A835,BASE.!$A$1:$T$878,12,FALSE)</f>
        <v>Los Leones Nº382, Oficina 501, Providencia.</v>
      </c>
      <c r="M835" s="124" t="str">
        <f>VLOOKUP(A835,BASE.!$A$1:$T$878,13,FALSE)</f>
        <v>XIII</v>
      </c>
      <c r="N835" s="124" t="str">
        <f>VLOOKUP(A835,BASE.!$A$1:$T$878,14,FALSE)</f>
        <v>PROVIDENCIA</v>
      </c>
      <c r="O835" s="124">
        <f>VLOOKUP(A835,BASE.!$A$1:$T$878,15,FALSE)</f>
        <v>228798000</v>
      </c>
      <c r="P835" s="124" t="str">
        <f>VLOOKUP(A835,BASE.!$A$1:$T$878,16,FALSE)</f>
        <v>Correo: recepcion@aldeasinfantiles.cl</v>
      </c>
      <c r="Q835" s="185">
        <f>VLOOKUP(A835,BASE.!$A$1:$T$878,17,FALSE)</f>
        <v>0</v>
      </c>
      <c r="R835" s="124" t="str">
        <f>VLOOKUP(A835,BASE.!$A$1:$T$878,18,FALSE)</f>
        <v>93509: Otras asociaciones.</v>
      </c>
      <c r="S835" s="124" t="str">
        <f>VLOOKUP(A835,BASE.!$A$1:$T$878,19,FALSE)</f>
        <v>Certificado de antecedentes financieros correspondientes al año 2019, aprobado por el Subdepartamento de Supervisión Financiera Nacional. (ante notario público)</v>
      </c>
      <c r="T835" s="182">
        <f>VLOOKUP(A835,BASE.!$A$1:$T$878,20,FALSE)</f>
        <v>39381</v>
      </c>
      <c r="U835" s="124">
        <v>7379</v>
      </c>
      <c r="V835" s="181">
        <v>37844358</v>
      </c>
      <c r="W835" s="181">
        <v>55716594</v>
      </c>
      <c r="X835" s="183">
        <v>44255</v>
      </c>
      <c r="Y835" s="166" t="s">
        <v>7879</v>
      </c>
      <c r="Z835" s="166" t="s">
        <v>7880</v>
      </c>
      <c r="AA835" s="124" t="s">
        <v>7914</v>
      </c>
    </row>
    <row r="836" spans="1:27" x14ac:dyDescent="0.2">
      <c r="A836" s="124">
        <v>7379</v>
      </c>
      <c r="B836" s="124" t="s">
        <v>8504</v>
      </c>
      <c r="C836" s="185">
        <v>735972006</v>
      </c>
      <c r="D836" s="124" t="str">
        <f>VLOOKUP(A836,BASE.!$A$1:$T$878,4,FALSE)</f>
        <v>Corporación de Derecho Privado</v>
      </c>
      <c r="E836" s="124" t="str">
        <f>VLOOKUP(A836,BASE.!$A$1:$T$878,5,FALSE)</f>
        <v>Otorgado por Decreto Supremo Nº 171, de 26 de febrero 1997, del Ministerio de Justicia.</v>
      </c>
      <c r="F836" s="124" t="str">
        <f>VLOOKUP(A836,BASE.!$A$1:$T$878,6,FALSE)</f>
        <v>Certificado de vigencia Folio N° 500328992037, de 27 de julio de 2020, emitido por el Servicio de Registro Civil e Identificación</v>
      </c>
      <c r="G836" s="124" t="str">
        <f>VLOOKUP(A836,BASE.!$A$1:$T$878,7,FALSE)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6" s="124" t="str">
        <f>VLOOKUP(A836,BASE.!$A$1:$T$878,8,FALSE)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6" s="124" t="str">
        <f>VLOOKUP(A836,BASE.!$A$1:$T$878,9,FALSE)</f>
        <v xml:space="preserve">:Durarán un año en sus cargos. </v>
      </c>
      <c r="J836" s="124" t="str">
        <f>VLOOKUP(A836,BASE.!$A$1:$T$878,10,FALSE)</f>
        <v>29.03.19</v>
      </c>
      <c r="K836" s="124" t="str">
        <f>VLOOKUP(A836,BASE.!$A$1:$T$878,11,FALSE)</f>
        <v xml:space="preserve">María Cecilia Suárez Indart 
Director Nacional: 
CARLOS ARACENA MELLADO
Jorge Lavanderos Svec
</v>
      </c>
      <c r="L836" s="124" t="str">
        <f>VLOOKUP(A836,BASE.!$A$1:$T$878,12,FALSE)</f>
        <v>Los Leones Nº382, Oficina 501, Providencia.</v>
      </c>
      <c r="M836" s="124" t="str">
        <f>VLOOKUP(A836,BASE.!$A$1:$T$878,13,FALSE)</f>
        <v>XIII</v>
      </c>
      <c r="N836" s="124" t="str">
        <f>VLOOKUP(A836,BASE.!$A$1:$T$878,14,FALSE)</f>
        <v>PROVIDENCIA</v>
      </c>
      <c r="O836" s="124">
        <f>VLOOKUP(A836,BASE.!$A$1:$T$878,15,FALSE)</f>
        <v>228798000</v>
      </c>
      <c r="P836" s="124" t="str">
        <f>VLOOKUP(A836,BASE.!$A$1:$T$878,16,FALSE)</f>
        <v>Correo: recepcion@aldeasinfantiles.cl</v>
      </c>
      <c r="Q836" s="185">
        <f>VLOOKUP(A836,BASE.!$A$1:$T$878,17,FALSE)</f>
        <v>0</v>
      </c>
      <c r="R836" s="124" t="str">
        <f>VLOOKUP(A836,BASE.!$A$1:$T$878,18,FALSE)</f>
        <v>93509: Otras asociaciones.</v>
      </c>
      <c r="S836" s="124" t="str">
        <f>VLOOKUP(A836,BASE.!$A$1:$T$878,19,FALSE)</f>
        <v>Certificado de antecedentes financieros correspondientes al año 2019, aprobado por el Subdepartamento de Supervisión Financiera Nacional. (ante notario público)</v>
      </c>
      <c r="T836" s="182">
        <f>VLOOKUP(A836,BASE.!$A$1:$T$878,20,FALSE)</f>
        <v>39381</v>
      </c>
      <c r="U836" s="124">
        <v>7379</v>
      </c>
      <c r="V836" s="181">
        <v>40517655</v>
      </c>
      <c r="W836" s="181">
        <v>77371258</v>
      </c>
      <c r="X836" s="183">
        <v>44255</v>
      </c>
      <c r="Y836" s="166" t="s">
        <v>7879</v>
      </c>
      <c r="Z836" s="166" t="s">
        <v>7880</v>
      </c>
      <c r="AA836" s="124" t="s">
        <v>7950</v>
      </c>
    </row>
    <row r="837" spans="1:27" x14ac:dyDescent="0.2">
      <c r="A837" s="124">
        <v>7379</v>
      </c>
      <c r="B837" s="124" t="s">
        <v>8504</v>
      </c>
      <c r="C837" s="185">
        <v>735972006</v>
      </c>
      <c r="D837" s="124" t="str">
        <f>VLOOKUP(A837,BASE.!$A$1:$T$878,4,FALSE)</f>
        <v>Corporación de Derecho Privado</v>
      </c>
      <c r="E837" s="124" t="str">
        <f>VLOOKUP(A837,BASE.!$A$1:$T$878,5,FALSE)</f>
        <v>Otorgado por Decreto Supremo Nº 171, de 26 de febrero 1997, del Ministerio de Justicia.</v>
      </c>
      <c r="F837" s="124" t="str">
        <f>VLOOKUP(A837,BASE.!$A$1:$T$878,6,FALSE)</f>
        <v>Certificado de vigencia Folio N° 500328992037, de 27 de julio de 2020, emitido por el Servicio de Registro Civil e Identificación</v>
      </c>
      <c r="G837" s="124" t="str">
        <f>VLOOKUP(A837,BASE.!$A$1:$T$878,7,FALSE)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7" s="124" t="str">
        <f>VLOOKUP(A837,BASE.!$A$1:$T$878,8,FALSE)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7" s="124" t="str">
        <f>VLOOKUP(A837,BASE.!$A$1:$T$878,9,FALSE)</f>
        <v xml:space="preserve">:Durarán un año en sus cargos. </v>
      </c>
      <c r="J837" s="124" t="str">
        <f>VLOOKUP(A837,BASE.!$A$1:$T$878,10,FALSE)</f>
        <v>29.03.19</v>
      </c>
      <c r="K837" s="124" t="str">
        <f>VLOOKUP(A837,BASE.!$A$1:$T$878,11,FALSE)</f>
        <v xml:space="preserve">María Cecilia Suárez Indart 
Director Nacional: 
CARLOS ARACENA MELLADO
Jorge Lavanderos Svec
</v>
      </c>
      <c r="L837" s="124" t="str">
        <f>VLOOKUP(A837,BASE.!$A$1:$T$878,12,FALSE)</f>
        <v>Los Leones Nº382, Oficina 501, Providencia.</v>
      </c>
      <c r="M837" s="124" t="str">
        <f>VLOOKUP(A837,BASE.!$A$1:$T$878,13,FALSE)</f>
        <v>XIII</v>
      </c>
      <c r="N837" s="124" t="str">
        <f>VLOOKUP(A837,BASE.!$A$1:$T$878,14,FALSE)</f>
        <v>PROVIDENCIA</v>
      </c>
      <c r="O837" s="124">
        <f>VLOOKUP(A837,BASE.!$A$1:$T$878,15,FALSE)</f>
        <v>228798000</v>
      </c>
      <c r="P837" s="124" t="str">
        <f>VLOOKUP(A837,BASE.!$A$1:$T$878,16,FALSE)</f>
        <v>Correo: recepcion@aldeasinfantiles.cl</v>
      </c>
      <c r="Q837" s="185">
        <f>VLOOKUP(A837,BASE.!$A$1:$T$878,17,FALSE)</f>
        <v>0</v>
      </c>
      <c r="R837" s="124" t="str">
        <f>VLOOKUP(A837,BASE.!$A$1:$T$878,18,FALSE)</f>
        <v>93509: Otras asociaciones.</v>
      </c>
      <c r="S837" s="124" t="str">
        <f>VLOOKUP(A837,BASE.!$A$1:$T$878,19,FALSE)</f>
        <v>Certificado de antecedentes financieros correspondientes al año 2019, aprobado por el Subdepartamento de Supervisión Financiera Nacional. (ante notario público)</v>
      </c>
      <c r="T837" s="182">
        <f>VLOOKUP(A837,BASE.!$A$1:$T$878,20,FALSE)</f>
        <v>39381</v>
      </c>
      <c r="U837" s="124">
        <v>7379</v>
      </c>
      <c r="V837" s="181">
        <v>21405874</v>
      </c>
      <c r="W837" s="181">
        <v>40596270</v>
      </c>
      <c r="X837" s="183">
        <v>44255</v>
      </c>
      <c r="Y837" s="166" t="s">
        <v>7879</v>
      </c>
      <c r="Z837" s="166" t="s">
        <v>7880</v>
      </c>
      <c r="AA837" s="124" t="s">
        <v>8051</v>
      </c>
    </row>
    <row r="838" spans="1:27" x14ac:dyDescent="0.2">
      <c r="A838" s="124">
        <v>7379</v>
      </c>
      <c r="B838" s="124" t="s">
        <v>8504</v>
      </c>
      <c r="C838" s="185">
        <v>735972006</v>
      </c>
      <c r="D838" s="124" t="str">
        <f>VLOOKUP(A838,BASE.!$A$1:$T$878,4,FALSE)</f>
        <v>Corporación de Derecho Privado</v>
      </c>
      <c r="E838" s="124" t="str">
        <f>VLOOKUP(A838,BASE.!$A$1:$T$878,5,FALSE)</f>
        <v>Otorgado por Decreto Supremo Nº 171, de 26 de febrero 1997, del Ministerio de Justicia.</v>
      </c>
      <c r="F838" s="124" t="str">
        <f>VLOOKUP(A838,BASE.!$A$1:$T$878,6,FALSE)</f>
        <v>Certificado de vigencia Folio N° 500328992037, de 27 de julio de 2020, emitido por el Servicio de Registro Civil e Identificación</v>
      </c>
      <c r="G838" s="124" t="str">
        <f>VLOOKUP(A838,BASE.!$A$1:$T$878,7,FALSE)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8" s="124" t="str">
        <f>VLOOKUP(A838,BASE.!$A$1:$T$878,8,FALSE)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8" s="124" t="str">
        <f>VLOOKUP(A838,BASE.!$A$1:$T$878,9,FALSE)</f>
        <v xml:space="preserve">:Durarán un año en sus cargos. </v>
      </c>
      <c r="J838" s="124" t="str">
        <f>VLOOKUP(A838,BASE.!$A$1:$T$878,10,FALSE)</f>
        <v>29.03.19</v>
      </c>
      <c r="K838" s="124" t="str">
        <f>VLOOKUP(A838,BASE.!$A$1:$T$878,11,FALSE)</f>
        <v xml:space="preserve">María Cecilia Suárez Indart 
Director Nacional: 
CARLOS ARACENA MELLADO
Jorge Lavanderos Svec
</v>
      </c>
      <c r="L838" s="124" t="str">
        <f>VLOOKUP(A838,BASE.!$A$1:$T$878,12,FALSE)</f>
        <v>Los Leones Nº382, Oficina 501, Providencia.</v>
      </c>
      <c r="M838" s="124" t="str">
        <f>VLOOKUP(A838,BASE.!$A$1:$T$878,13,FALSE)</f>
        <v>XIII</v>
      </c>
      <c r="N838" s="124" t="str">
        <f>VLOOKUP(A838,BASE.!$A$1:$T$878,14,FALSE)</f>
        <v>PROVIDENCIA</v>
      </c>
      <c r="O838" s="124">
        <f>VLOOKUP(A838,BASE.!$A$1:$T$878,15,FALSE)</f>
        <v>228798000</v>
      </c>
      <c r="P838" s="124" t="str">
        <f>VLOOKUP(A838,BASE.!$A$1:$T$878,16,FALSE)</f>
        <v>Correo: recepcion@aldeasinfantiles.cl</v>
      </c>
      <c r="Q838" s="185">
        <f>VLOOKUP(A838,BASE.!$A$1:$T$878,17,FALSE)</f>
        <v>0</v>
      </c>
      <c r="R838" s="124" t="str">
        <f>VLOOKUP(A838,BASE.!$A$1:$T$878,18,FALSE)</f>
        <v>93509: Otras asociaciones.</v>
      </c>
      <c r="S838" s="124" t="str">
        <f>VLOOKUP(A838,BASE.!$A$1:$T$878,19,FALSE)</f>
        <v>Certificado de antecedentes financieros correspondientes al año 2019, aprobado por el Subdepartamento de Supervisión Financiera Nacional. (ante notario público)</v>
      </c>
      <c r="T838" s="182">
        <f>VLOOKUP(A838,BASE.!$A$1:$T$878,20,FALSE)</f>
        <v>39381</v>
      </c>
      <c r="U838" s="124">
        <v>7379</v>
      </c>
      <c r="V838" s="181">
        <v>87210567</v>
      </c>
      <c r="W838" s="181">
        <v>87210567</v>
      </c>
      <c r="X838" s="183">
        <v>44255</v>
      </c>
      <c r="Y838" s="166" t="s">
        <v>7879</v>
      </c>
      <c r="Z838" s="166" t="s">
        <v>7880</v>
      </c>
      <c r="AA838" s="124" t="s">
        <v>8019</v>
      </c>
    </row>
    <row r="839" spans="1:27" x14ac:dyDescent="0.2">
      <c r="A839" s="124">
        <v>7379</v>
      </c>
      <c r="B839" s="124" t="s">
        <v>8504</v>
      </c>
      <c r="C839" s="185">
        <v>735972006</v>
      </c>
      <c r="D839" s="124" t="str">
        <f>VLOOKUP(A839,BASE.!$A$1:$T$878,4,FALSE)</f>
        <v>Corporación de Derecho Privado</v>
      </c>
      <c r="E839" s="124" t="str">
        <f>VLOOKUP(A839,BASE.!$A$1:$T$878,5,FALSE)</f>
        <v>Otorgado por Decreto Supremo Nº 171, de 26 de febrero 1997, del Ministerio de Justicia.</v>
      </c>
      <c r="F839" s="124" t="str">
        <f>VLOOKUP(A839,BASE.!$A$1:$T$878,6,FALSE)</f>
        <v>Certificado de vigencia Folio N° 500328992037, de 27 de julio de 2020, emitido por el Servicio de Registro Civil e Identificación</v>
      </c>
      <c r="G839" s="124" t="str">
        <f>VLOOKUP(A839,BASE.!$A$1:$T$878,7,FALSE)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9" s="124" t="str">
        <f>VLOOKUP(A839,BASE.!$A$1:$T$878,8,FALSE)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39" s="124" t="str">
        <f>VLOOKUP(A839,BASE.!$A$1:$T$878,9,FALSE)</f>
        <v xml:space="preserve">:Durarán un año en sus cargos. </v>
      </c>
      <c r="J839" s="124" t="str">
        <f>VLOOKUP(A839,BASE.!$A$1:$T$878,10,FALSE)</f>
        <v>29.03.19</v>
      </c>
      <c r="K839" s="124" t="str">
        <f>VLOOKUP(A839,BASE.!$A$1:$T$878,11,FALSE)</f>
        <v xml:space="preserve">María Cecilia Suárez Indart 
Director Nacional: 
CARLOS ARACENA MELLADO
Jorge Lavanderos Svec
</v>
      </c>
      <c r="L839" s="124" t="str">
        <f>VLOOKUP(A839,BASE.!$A$1:$T$878,12,FALSE)</f>
        <v>Los Leones Nº382, Oficina 501, Providencia.</v>
      </c>
      <c r="M839" s="124" t="str">
        <f>VLOOKUP(A839,BASE.!$A$1:$T$878,13,FALSE)</f>
        <v>XIII</v>
      </c>
      <c r="N839" s="124" t="str">
        <f>VLOOKUP(A839,BASE.!$A$1:$T$878,14,FALSE)</f>
        <v>PROVIDENCIA</v>
      </c>
      <c r="O839" s="124">
        <f>VLOOKUP(A839,BASE.!$A$1:$T$878,15,FALSE)</f>
        <v>228798000</v>
      </c>
      <c r="P839" s="124" t="str">
        <f>VLOOKUP(A839,BASE.!$A$1:$T$878,16,FALSE)</f>
        <v>Correo: recepcion@aldeasinfantiles.cl</v>
      </c>
      <c r="Q839" s="185">
        <f>VLOOKUP(A839,BASE.!$A$1:$T$878,17,FALSE)</f>
        <v>0</v>
      </c>
      <c r="R839" s="124" t="str">
        <f>VLOOKUP(A839,BASE.!$A$1:$T$878,18,FALSE)</f>
        <v>93509: Otras asociaciones.</v>
      </c>
      <c r="S839" s="124" t="str">
        <f>VLOOKUP(A839,BASE.!$A$1:$T$878,19,FALSE)</f>
        <v>Certificado de antecedentes financieros correspondientes al año 2019, aprobado por el Subdepartamento de Supervisión Financiera Nacional. (ante notario público)</v>
      </c>
      <c r="T839" s="182">
        <f>VLOOKUP(A839,BASE.!$A$1:$T$878,20,FALSE)</f>
        <v>39381</v>
      </c>
      <c r="U839" s="124">
        <v>7379</v>
      </c>
      <c r="V839" s="181">
        <v>37538376</v>
      </c>
      <c r="W839" s="181">
        <v>70332171</v>
      </c>
      <c r="X839" s="183">
        <v>44255</v>
      </c>
      <c r="Y839" s="166" t="s">
        <v>7879</v>
      </c>
      <c r="Z839" s="166" t="s">
        <v>7880</v>
      </c>
      <c r="AA839" s="124" t="s">
        <v>7886</v>
      </c>
    </row>
    <row r="840" spans="1:27" x14ac:dyDescent="0.2">
      <c r="A840" s="124">
        <v>7381</v>
      </c>
      <c r="B840" s="124" t="s">
        <v>8505</v>
      </c>
      <c r="C840" s="185">
        <v>658279203</v>
      </c>
      <c r="D840" s="124" t="str">
        <f>VLOOKUP(A840,BASE.!$A$1:$T$878,4,FALSE)</f>
        <v xml:space="preserve">Corporación de derecho privado.
</v>
      </c>
      <c r="E840" s="124" t="str">
        <f>VLOOKUP(A840,BASE.!$A$1:$T$878,5,FALSE)</f>
        <v xml:space="preserve">Otorgado por Decreto Supremo N° 1885, de 25 de junio de 2007, del Ministerio de Justicia.
</v>
      </c>
      <c r="F840" s="124" t="str">
        <f>VLOOKUP(A840,BASE.!$A$1:$T$878,6,FALSE)</f>
        <v xml:space="preserve">Certificado de Vigencia de Persona Jurídica sin fines de lucro Folio N° 500340604300, de 14 de agosto de 2020.
</v>
      </c>
      <c r="G840" s="124" t="str">
        <f>VLOOKUP(A840,BASE.!$A$1:$T$878,7,FALSE)</f>
        <v xml:space="preserve">La promoción del desarrollo, especialmente de las personas, familias, grupos y comunidades que viven en condiciones de pobreza y/o marginalidad.
</v>
      </c>
      <c r="H840" s="124" t="str">
        <f>VLOOKUP(A840,BASE.!$A$1:$T$878,8,FALSE)</f>
        <v xml:space="preserve">Presidente:
 Jessica Raquel Letelier Trincado, 
Vicepdte: 
Miguel Ormeño Pitriqueo, 
Secretario: 
Adolfo Frías Salgado, 
Tesorera: 
Fernanda Sofía Lira Vásquez, 
Director: 
Pedro Esteban García Villagra, </v>
      </c>
      <c r="I840" s="124" t="str">
        <f>VLOOKUP(A840,BASE.!$A$1:$T$878,9,FALSE)</f>
        <v xml:space="preserve">dura dos años en su cargo. </v>
      </c>
      <c r="J840" s="124" t="str">
        <f>VLOOKUP(A840,BASE.!$A$1:$T$878,10,FALSE)</f>
        <v>30-3-2020 hasta el 30-3-2022</v>
      </c>
      <c r="K840" s="124" t="str">
        <f>VLOOKUP(A840,BASE.!$A$1:$T$878,11,FALSE)</f>
        <v xml:space="preserve">
Jessica Raquel Letelier Trincado
</v>
      </c>
      <c r="L840" s="124" t="str">
        <f>VLOOKUP(A840,BASE.!$A$1:$T$878,12,FALSE)</f>
        <v xml:space="preserve">Avenida Salvador Allende N° 92, Oficina 10, comuna de San Joaquín
</v>
      </c>
      <c r="M840" s="124" t="str">
        <f>VLOOKUP(A840,BASE.!$A$1:$T$878,13,FALSE)</f>
        <v>XIII</v>
      </c>
      <c r="N840" s="124" t="str">
        <f>VLOOKUP(A840,BASE.!$A$1:$T$878,14,FALSE)</f>
        <v>San Joaquín</v>
      </c>
      <c r="O840" s="124" t="str">
        <f>VLOOKUP(A840,BASE.!$A$1:$T$878,15,FALSE)</f>
        <v xml:space="preserve"> Teléfono: 225529266</v>
      </c>
      <c r="P840" s="124" t="str">
        <f>VLOOKUP(A840,BASE.!$A$1:$T$878,16,FALSE)</f>
        <v xml:space="preserve">email: jessica.letelier@ongrenuevo.cl
</v>
      </c>
      <c r="Q840" s="185">
        <f>VLOOKUP(A840,BASE.!$A$1:$T$878,17,FALSE)</f>
        <v>0</v>
      </c>
      <c r="R840" s="124" t="str">
        <f>VLOOKUP(A840,BASE.!$A$1:$T$878,18,FALSE)</f>
        <v>93401 Institución de Asistencia Social.</v>
      </c>
      <c r="S840" s="124" t="str">
        <f>VLOOKUP(A840,BASE.!$A$1:$T$878,19,FALSE)</f>
        <v>Certificado Financiero 2019 APROBADO  por el Subdepartamento de Supervisión financiera.</v>
      </c>
      <c r="T840" s="182">
        <f>VLOOKUP(A840,BASE.!$A$1:$T$878,20,FALSE)</f>
        <v>39392</v>
      </c>
      <c r="U840" s="124">
        <v>7381</v>
      </c>
      <c r="V840" s="181">
        <v>16158490</v>
      </c>
      <c r="W840" s="181">
        <v>25452171</v>
      </c>
      <c r="X840" s="183">
        <v>44255</v>
      </c>
      <c r="Y840" s="166" t="s">
        <v>7879</v>
      </c>
      <c r="Z840" s="166" t="s">
        <v>7880</v>
      </c>
      <c r="AA840" s="124" t="s">
        <v>7972</v>
      </c>
    </row>
    <row r="841" spans="1:27" x14ac:dyDescent="0.2">
      <c r="A841" s="124">
        <v>7381</v>
      </c>
      <c r="B841" s="124" t="s">
        <v>8505</v>
      </c>
      <c r="C841" s="185">
        <v>658279203</v>
      </c>
      <c r="D841" s="124" t="str">
        <f>VLOOKUP(A841,BASE.!$A$1:$T$878,4,FALSE)</f>
        <v xml:space="preserve">Corporación de derecho privado.
</v>
      </c>
      <c r="E841" s="124" t="str">
        <f>VLOOKUP(A841,BASE.!$A$1:$T$878,5,FALSE)</f>
        <v xml:space="preserve">Otorgado por Decreto Supremo N° 1885, de 25 de junio de 2007, del Ministerio de Justicia.
</v>
      </c>
      <c r="F841" s="124" t="str">
        <f>VLOOKUP(A841,BASE.!$A$1:$T$878,6,FALSE)</f>
        <v xml:space="preserve">Certificado de Vigencia de Persona Jurídica sin fines de lucro Folio N° 500340604300, de 14 de agosto de 2020.
</v>
      </c>
      <c r="G841" s="124" t="str">
        <f>VLOOKUP(A841,BASE.!$A$1:$T$878,7,FALSE)</f>
        <v xml:space="preserve">La promoción del desarrollo, especialmente de las personas, familias, grupos y comunidades que viven en condiciones de pobreza y/o marginalidad.
</v>
      </c>
      <c r="H841" s="124" t="str">
        <f>VLOOKUP(A841,BASE.!$A$1:$T$878,8,FALSE)</f>
        <v xml:space="preserve">Presidente:
 Jessica Raquel Letelier Trincado, 
Vicepdte: 
Miguel Ormeño Pitriqueo, 
Secretario: 
Adolfo Frías Salgado, 
Tesorera: 
Fernanda Sofía Lira Vásquez, 
Director: 
Pedro Esteban García Villagra, </v>
      </c>
      <c r="I841" s="124" t="str">
        <f>VLOOKUP(A841,BASE.!$A$1:$T$878,9,FALSE)</f>
        <v xml:space="preserve">dura dos años en su cargo. </v>
      </c>
      <c r="J841" s="124" t="str">
        <f>VLOOKUP(A841,BASE.!$A$1:$T$878,10,FALSE)</f>
        <v>30-3-2020 hasta el 30-3-2022</v>
      </c>
      <c r="K841" s="124" t="str">
        <f>VLOOKUP(A841,BASE.!$A$1:$T$878,11,FALSE)</f>
        <v xml:space="preserve">
Jessica Raquel Letelier Trincado
</v>
      </c>
      <c r="L841" s="124" t="str">
        <f>VLOOKUP(A841,BASE.!$A$1:$T$878,12,FALSE)</f>
        <v xml:space="preserve">Avenida Salvador Allende N° 92, Oficina 10, comuna de San Joaquín
</v>
      </c>
      <c r="M841" s="124" t="str">
        <f>VLOOKUP(A841,BASE.!$A$1:$T$878,13,FALSE)</f>
        <v>XIII</v>
      </c>
      <c r="N841" s="124" t="str">
        <f>VLOOKUP(A841,BASE.!$A$1:$T$878,14,FALSE)</f>
        <v>San Joaquín</v>
      </c>
      <c r="O841" s="124" t="str">
        <f>VLOOKUP(A841,BASE.!$A$1:$T$878,15,FALSE)</f>
        <v xml:space="preserve"> Teléfono: 225529266</v>
      </c>
      <c r="P841" s="124" t="str">
        <f>VLOOKUP(A841,BASE.!$A$1:$T$878,16,FALSE)</f>
        <v xml:space="preserve">email: jessica.letelier@ongrenuevo.cl
</v>
      </c>
      <c r="Q841" s="185">
        <f>VLOOKUP(A841,BASE.!$A$1:$T$878,17,FALSE)</f>
        <v>0</v>
      </c>
      <c r="R841" s="124" t="str">
        <f>VLOOKUP(A841,BASE.!$A$1:$T$878,18,FALSE)</f>
        <v>93401 Institución de Asistencia Social.</v>
      </c>
      <c r="S841" s="124" t="str">
        <f>VLOOKUP(A841,BASE.!$A$1:$T$878,19,FALSE)</f>
        <v>Certificado Financiero 2019 APROBADO  por el Subdepartamento de Supervisión financiera.</v>
      </c>
      <c r="T841" s="182">
        <f>VLOOKUP(A841,BASE.!$A$1:$T$878,20,FALSE)</f>
        <v>39392</v>
      </c>
      <c r="U841" s="124">
        <v>7381</v>
      </c>
      <c r="V841" s="181">
        <v>30973039</v>
      </c>
      <c r="W841" s="181">
        <v>48710811</v>
      </c>
      <c r="X841" s="183">
        <v>44255</v>
      </c>
      <c r="Y841" s="166" t="s">
        <v>7879</v>
      </c>
      <c r="Z841" s="166" t="s">
        <v>7880</v>
      </c>
      <c r="AA841" s="124" t="s">
        <v>7902</v>
      </c>
    </row>
    <row r="842" spans="1:27" x14ac:dyDescent="0.2">
      <c r="A842" s="124">
        <v>7386</v>
      </c>
      <c r="B842" s="124" t="s">
        <v>8506</v>
      </c>
      <c r="C842" s="185">
        <v>690502003</v>
      </c>
      <c r="D842" s="124" t="str">
        <f>VLOOKUP(A842,BASE.!$A$1:$T$878,4,FALSE)</f>
        <v>Municipalidad</v>
      </c>
      <c r="E842" s="124" t="str">
        <f>VLOOKUP(A842,BASE.!$A$1:$T$878,5,FALSE)</f>
        <v>Constitución Política de la República, artículo 107</v>
      </c>
      <c r="F842" s="124" t="str">
        <f>VLOOKUP(A842,BASE.!$A$1:$T$878,6,FALSE)</f>
        <v>Indefinida</v>
      </c>
      <c r="G842" s="124" t="str">
        <f>VLOOKUP(A842,BASE.!$A$1:$T$878,7,FALSE)</f>
        <v>Según Ley Orgánica Nº 18.695, artículos 1º al  4º</v>
      </c>
      <c r="H842" s="124" t="str">
        <f>VLOOKUP(A842,BASE.!$A$1:$T$878,8,FALSE)</f>
        <v>no tiene</v>
      </c>
      <c r="I842" s="124">
        <f>VLOOKUP(A842,BASE.!$A$1:$T$878,9,FALSE)</f>
        <v>0</v>
      </c>
      <c r="J842" s="124">
        <f>VLOOKUP(A842,BASE.!$A$1:$T$878,10,FALSE)</f>
        <v>0</v>
      </c>
      <c r="K842" s="124" t="str">
        <f>VLOOKUP(A842,BASE.!$A$1:$T$878,11,FALSE)</f>
        <v xml:space="preserve">Alberto Patricio Aliaga Díaz </v>
      </c>
      <c r="L842" s="124" t="str">
        <f>VLOOKUP(A842,BASE.!$A$1:$T$878,12,FALSE)</f>
        <v xml:space="preserve">Avenida Humeres Nº 499, comuna de Cabildo, Quinta Región.
</v>
      </c>
      <c r="M842" s="124" t="str">
        <f>VLOOKUP(A842,BASE.!$A$1:$T$878,13,FALSE)</f>
        <v>V</v>
      </c>
      <c r="N842" s="124" t="str">
        <f>VLOOKUP(A842,BASE.!$A$1:$T$878,14,FALSE)</f>
        <v>Cabildo</v>
      </c>
      <c r="O842" s="124">
        <f>VLOOKUP(A842,BASE.!$A$1:$T$878,15,FALSE)</f>
        <v>0</v>
      </c>
      <c r="P842" s="124" t="str">
        <f>VLOOKUP(A842,BASE.!$A$1:$T$878,16,FALSE)</f>
        <v>E mail: contacto@municipiocabildo.cl</v>
      </c>
      <c r="Q842" s="185">
        <f>VLOOKUP(A842,BASE.!$A$1:$T$878,17,FALSE)</f>
        <v>0</v>
      </c>
      <c r="R842" s="124">
        <f>VLOOKUP(A842,BASE.!$A$1:$T$878,18,FALSE)</f>
        <v>91001</v>
      </c>
      <c r="S842" s="124" t="str">
        <f>VLOOKUP(A842,BASE.!$A$1:$T$878,19,FALSE)</f>
        <v xml:space="preserve">No se acompañan. Aplica Informe Jurídico Nº 09, de  fecha 14 de marzo de 2011 del Departamento Jurídico y Dictamen Nº 070791, de 2009, de la Contraloría General de la República.  
</v>
      </c>
      <c r="T842" s="182">
        <f>VLOOKUP(A842,BASE.!$A$1:$T$878,20,FALSE)</f>
        <v>39434</v>
      </c>
      <c r="U842" s="124">
        <v>7386</v>
      </c>
      <c r="V842" s="181">
        <v>1203383</v>
      </c>
      <c r="W842" s="181">
        <v>1286383</v>
      </c>
      <c r="X842" s="183">
        <v>44255</v>
      </c>
      <c r="Y842" s="166" t="s">
        <v>7879</v>
      </c>
      <c r="Z842" s="166" t="s">
        <v>7880</v>
      </c>
      <c r="AA842" s="124" t="s">
        <v>8024</v>
      </c>
    </row>
    <row r="843" spans="1:27" x14ac:dyDescent="0.2">
      <c r="A843" s="124">
        <v>7388</v>
      </c>
      <c r="B843" s="124" t="s">
        <v>8507</v>
      </c>
      <c r="C843" s="185">
        <v>713394009</v>
      </c>
      <c r="D843" s="124" t="str">
        <f>VLOOKUP(A843,BASE.!$A$1:$T$878,4,FALSE)</f>
        <v>Corporación de Derecho Privado</v>
      </c>
      <c r="E843" s="124" t="str">
        <f>VLOOKUP(A843,BASE.!$A$1:$T$878,5,FALSE)</f>
        <v>Otorgada por Decreto Exento N° 1297, de 14 de octubre de 1977, modificado por Decreto Exento N° 199, ambos del Ministerio de Justicia.</v>
      </c>
      <c r="F843" s="124" t="str">
        <f>VLOOKUP(A843,BASE.!$A$1:$T$878,6,FALSE)</f>
        <v>Certificado de Vigencia de persona jurídica sin fines de lucro folio N° 500352851025, de fecha 28 de octubre de 2020, emitido por el Servicio de Registro Civil e Identificación.</v>
      </c>
      <c r="G843" s="124" t="str">
        <f>VLOOKUP(A843,BASE.!$A$1:$T$878,7,FALSE)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3" s="124" t="str">
        <f>VLOOKUP(A843,BASE.!$A$1:$T$878,8,FALSE)</f>
        <v>Presidente: 
Ermes Andrade Barría, 
Vice Presidenta: 
María Victoria Gyllen López
Tesorero: 
Iris Chávez Chaparro
Secretario: 
Marina Inés González Cabeza</v>
      </c>
      <c r="I843" s="124" t="str">
        <f>VLOOKUP(A843,BASE.!$A$1:$T$878,9,FALSE)</f>
        <v>Dos años en sus cargos.</v>
      </c>
      <c r="J843" s="124" t="str">
        <f>VLOOKUP(A843,BASE.!$A$1:$T$878,10,FALSE)</f>
        <v>De 31 de octubre de 2018 a 31 de octubre de 2020.</v>
      </c>
      <c r="K843" s="124" t="str">
        <f>VLOOKUP(A843,BASE.!$A$1:$T$878,11,FALSE)</f>
        <v xml:space="preserve">Presidente: Ermes Andrade Barría,
</v>
      </c>
      <c r="L843" s="124" t="str">
        <f>VLOOKUP(A843,BASE.!$A$1:$T$878,12,FALSE)</f>
        <v xml:space="preserve">Arturo Prat N° 350, Ciudad de Temuco
</v>
      </c>
      <c r="M843" s="124" t="str">
        <f>VLOOKUP(A843,BASE.!$A$1:$T$878,13,FALSE)</f>
        <v>IX</v>
      </c>
      <c r="N843" s="124" t="str">
        <f>VLOOKUP(A843,BASE.!$A$1:$T$878,14,FALSE)</f>
        <v>Temuco</v>
      </c>
      <c r="O843" s="124" t="str">
        <f>VLOOKUP(A843,BASE.!$A$1:$T$878,15,FALSE)</f>
        <v xml:space="preserve">Fono: (45) 2407654
</v>
      </c>
      <c r="P843" s="124" t="str">
        <f>VLOOKUP(A843,BASE.!$A$1:$T$878,16,FALSE)</f>
        <v xml:space="preserve">corprix@gmail.cl
</v>
      </c>
      <c r="Q843" s="185">
        <f>VLOOKUP(A843,BASE.!$A$1:$T$878,17,FALSE)</f>
        <v>0</v>
      </c>
      <c r="R843" s="124">
        <f>VLOOKUP(A843,BASE.!$A$1:$T$878,18,FALSE)</f>
        <v>93401</v>
      </c>
      <c r="S843" s="124" t="str">
        <f>VLOOKUP(A843,BASE.!$A$1:$T$878,19,FALSE)</f>
        <v>Se acompaña certificado financiero correspondiente al año 2019, aprobado por el Subdepartamento de Supervisión Financiera Nacional.</v>
      </c>
      <c r="T843" s="182">
        <f>VLOOKUP(A843,BASE.!$A$1:$T$878,20,FALSE)</f>
        <v>39476</v>
      </c>
      <c r="U843" s="124">
        <v>7388</v>
      </c>
      <c r="V843" s="181">
        <v>17090894</v>
      </c>
      <c r="W843" s="181">
        <v>25361139</v>
      </c>
      <c r="X843" s="183">
        <v>44255</v>
      </c>
      <c r="Y843" s="166" t="s">
        <v>7879</v>
      </c>
      <c r="Z843" s="166" t="s">
        <v>7880</v>
      </c>
      <c r="AA843" s="124" t="s">
        <v>230</v>
      </c>
    </row>
    <row r="844" spans="1:27" x14ac:dyDescent="0.2">
      <c r="A844" s="124">
        <v>7388</v>
      </c>
      <c r="B844" s="124" t="s">
        <v>8507</v>
      </c>
      <c r="C844" s="185">
        <v>713394009</v>
      </c>
      <c r="D844" s="124" t="str">
        <f>VLOOKUP(A844,BASE.!$A$1:$T$878,4,FALSE)</f>
        <v>Corporación de Derecho Privado</v>
      </c>
      <c r="E844" s="124" t="str">
        <f>VLOOKUP(A844,BASE.!$A$1:$T$878,5,FALSE)</f>
        <v>Otorgada por Decreto Exento N° 1297, de 14 de octubre de 1977, modificado por Decreto Exento N° 199, ambos del Ministerio de Justicia.</v>
      </c>
      <c r="F844" s="124" t="str">
        <f>VLOOKUP(A844,BASE.!$A$1:$T$878,6,FALSE)</f>
        <v>Certificado de Vigencia de persona jurídica sin fines de lucro folio N° 500352851025, de fecha 28 de octubre de 2020, emitido por el Servicio de Registro Civil e Identificación.</v>
      </c>
      <c r="G844" s="124" t="str">
        <f>VLOOKUP(A844,BASE.!$A$1:$T$878,7,FALSE)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4" s="124" t="str">
        <f>VLOOKUP(A844,BASE.!$A$1:$T$878,8,FALSE)</f>
        <v>Presidente: 
Ermes Andrade Barría, 
Vice Presidenta: 
María Victoria Gyllen López
Tesorero: 
Iris Chávez Chaparro
Secretario: 
Marina Inés González Cabeza</v>
      </c>
      <c r="I844" s="124" t="str">
        <f>VLOOKUP(A844,BASE.!$A$1:$T$878,9,FALSE)</f>
        <v>Dos años en sus cargos.</v>
      </c>
      <c r="J844" s="124" t="str">
        <f>VLOOKUP(A844,BASE.!$A$1:$T$878,10,FALSE)</f>
        <v>De 31 de octubre de 2018 a 31 de octubre de 2020.</v>
      </c>
      <c r="K844" s="124" t="str">
        <f>VLOOKUP(A844,BASE.!$A$1:$T$878,11,FALSE)</f>
        <v xml:space="preserve">Presidente: Ermes Andrade Barría,
</v>
      </c>
      <c r="L844" s="124" t="str">
        <f>VLOOKUP(A844,BASE.!$A$1:$T$878,12,FALSE)</f>
        <v xml:space="preserve">Arturo Prat N° 350, Ciudad de Temuco
</v>
      </c>
      <c r="M844" s="124" t="str">
        <f>VLOOKUP(A844,BASE.!$A$1:$T$878,13,FALSE)</f>
        <v>IX</v>
      </c>
      <c r="N844" s="124" t="str">
        <f>VLOOKUP(A844,BASE.!$A$1:$T$878,14,FALSE)</f>
        <v>Temuco</v>
      </c>
      <c r="O844" s="124" t="str">
        <f>VLOOKUP(A844,BASE.!$A$1:$T$878,15,FALSE)</f>
        <v xml:space="preserve">Fono: (45) 2407654
</v>
      </c>
      <c r="P844" s="124" t="str">
        <f>VLOOKUP(A844,BASE.!$A$1:$T$878,16,FALSE)</f>
        <v xml:space="preserve">corprix@gmail.cl
</v>
      </c>
      <c r="Q844" s="185">
        <f>VLOOKUP(A844,BASE.!$A$1:$T$878,17,FALSE)</f>
        <v>0</v>
      </c>
      <c r="R844" s="124">
        <f>VLOOKUP(A844,BASE.!$A$1:$T$878,18,FALSE)</f>
        <v>93401</v>
      </c>
      <c r="S844" s="124" t="str">
        <f>VLOOKUP(A844,BASE.!$A$1:$T$878,19,FALSE)</f>
        <v>Se acompaña certificado financiero correspondiente al año 2019, aprobado por el Subdepartamento de Supervisión Financiera Nacional.</v>
      </c>
      <c r="T844" s="182">
        <f>VLOOKUP(A844,BASE.!$A$1:$T$878,20,FALSE)</f>
        <v>39476</v>
      </c>
      <c r="U844" s="124">
        <v>7388</v>
      </c>
      <c r="V844" s="181">
        <v>25045817</v>
      </c>
      <c r="W844" s="181">
        <v>48366499</v>
      </c>
      <c r="X844" s="183">
        <v>44255</v>
      </c>
      <c r="Y844" s="166" t="s">
        <v>7879</v>
      </c>
      <c r="Z844" s="166" t="s">
        <v>7880</v>
      </c>
      <c r="AA844" s="124" t="s">
        <v>8068</v>
      </c>
    </row>
    <row r="845" spans="1:27" x14ac:dyDescent="0.2">
      <c r="A845" s="124">
        <v>7388</v>
      </c>
      <c r="B845" s="124" t="s">
        <v>8507</v>
      </c>
      <c r="C845" s="185">
        <v>713394009</v>
      </c>
      <c r="D845" s="124" t="str">
        <f>VLOOKUP(A845,BASE.!$A$1:$T$878,4,FALSE)</f>
        <v>Corporación de Derecho Privado</v>
      </c>
      <c r="E845" s="124" t="str">
        <f>VLOOKUP(A845,BASE.!$A$1:$T$878,5,FALSE)</f>
        <v>Otorgada por Decreto Exento N° 1297, de 14 de octubre de 1977, modificado por Decreto Exento N° 199, ambos del Ministerio de Justicia.</v>
      </c>
      <c r="F845" s="124" t="str">
        <f>VLOOKUP(A845,BASE.!$A$1:$T$878,6,FALSE)</f>
        <v>Certificado de Vigencia de persona jurídica sin fines de lucro folio N° 500352851025, de fecha 28 de octubre de 2020, emitido por el Servicio de Registro Civil e Identificación.</v>
      </c>
      <c r="G845" s="124" t="str">
        <f>VLOOKUP(A845,BASE.!$A$1:$T$878,7,FALSE)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5" s="124" t="str">
        <f>VLOOKUP(A845,BASE.!$A$1:$T$878,8,FALSE)</f>
        <v>Presidente: 
Ermes Andrade Barría, 
Vice Presidenta: 
María Victoria Gyllen López
Tesorero: 
Iris Chávez Chaparro
Secretario: 
Marina Inés González Cabeza</v>
      </c>
      <c r="I845" s="124" t="str">
        <f>VLOOKUP(A845,BASE.!$A$1:$T$878,9,FALSE)</f>
        <v>Dos años en sus cargos.</v>
      </c>
      <c r="J845" s="124" t="str">
        <f>VLOOKUP(A845,BASE.!$A$1:$T$878,10,FALSE)</f>
        <v>De 31 de octubre de 2018 a 31 de octubre de 2020.</v>
      </c>
      <c r="K845" s="124" t="str">
        <f>VLOOKUP(A845,BASE.!$A$1:$T$878,11,FALSE)</f>
        <v xml:space="preserve">Presidente: Ermes Andrade Barría,
</v>
      </c>
      <c r="L845" s="124" t="str">
        <f>VLOOKUP(A845,BASE.!$A$1:$T$878,12,FALSE)</f>
        <v xml:space="preserve">Arturo Prat N° 350, Ciudad de Temuco
</v>
      </c>
      <c r="M845" s="124" t="str">
        <f>VLOOKUP(A845,BASE.!$A$1:$T$878,13,FALSE)</f>
        <v>IX</v>
      </c>
      <c r="N845" s="124" t="str">
        <f>VLOOKUP(A845,BASE.!$A$1:$T$878,14,FALSE)</f>
        <v>Temuco</v>
      </c>
      <c r="O845" s="124" t="str">
        <f>VLOOKUP(A845,BASE.!$A$1:$T$878,15,FALSE)</f>
        <v xml:space="preserve">Fono: (45) 2407654
</v>
      </c>
      <c r="P845" s="124" t="str">
        <f>VLOOKUP(A845,BASE.!$A$1:$T$878,16,FALSE)</f>
        <v xml:space="preserve">corprix@gmail.cl
</v>
      </c>
      <c r="Q845" s="185">
        <f>VLOOKUP(A845,BASE.!$A$1:$T$878,17,FALSE)</f>
        <v>0</v>
      </c>
      <c r="R845" s="124">
        <f>VLOOKUP(A845,BASE.!$A$1:$T$878,18,FALSE)</f>
        <v>93401</v>
      </c>
      <c r="S845" s="124" t="str">
        <f>VLOOKUP(A845,BASE.!$A$1:$T$878,19,FALSE)</f>
        <v>Se acompaña certificado financiero correspondiente al año 2019, aprobado por el Subdepartamento de Supervisión Financiera Nacional.</v>
      </c>
      <c r="T845" s="182">
        <f>VLOOKUP(A845,BASE.!$A$1:$T$878,20,FALSE)</f>
        <v>39476</v>
      </c>
      <c r="U845" s="124">
        <v>7388</v>
      </c>
      <c r="V845" s="181">
        <v>0</v>
      </c>
      <c r="W845" s="181">
        <v>18977198</v>
      </c>
      <c r="X845" s="183">
        <v>44255</v>
      </c>
      <c r="Y845" s="166" t="s">
        <v>7879</v>
      </c>
      <c r="Z845" s="166" t="s">
        <v>7880</v>
      </c>
      <c r="AA845" s="124" t="s">
        <v>198</v>
      </c>
    </row>
    <row r="846" spans="1:27" x14ac:dyDescent="0.2">
      <c r="A846" s="124">
        <v>7388</v>
      </c>
      <c r="B846" s="124" t="s">
        <v>8507</v>
      </c>
      <c r="C846" s="185">
        <v>713394009</v>
      </c>
      <c r="D846" s="124" t="str">
        <f>VLOOKUP(A846,BASE.!$A$1:$T$878,4,FALSE)</f>
        <v>Corporación de Derecho Privado</v>
      </c>
      <c r="E846" s="124" t="str">
        <f>VLOOKUP(A846,BASE.!$A$1:$T$878,5,FALSE)</f>
        <v>Otorgada por Decreto Exento N° 1297, de 14 de octubre de 1977, modificado por Decreto Exento N° 199, ambos del Ministerio de Justicia.</v>
      </c>
      <c r="F846" s="124" t="str">
        <f>VLOOKUP(A846,BASE.!$A$1:$T$878,6,FALSE)</f>
        <v>Certificado de Vigencia de persona jurídica sin fines de lucro folio N° 500352851025, de fecha 28 de octubre de 2020, emitido por el Servicio de Registro Civil e Identificación.</v>
      </c>
      <c r="G846" s="124" t="str">
        <f>VLOOKUP(A846,BASE.!$A$1:$T$878,7,FALSE)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6" s="124" t="str">
        <f>VLOOKUP(A846,BASE.!$A$1:$T$878,8,FALSE)</f>
        <v>Presidente: 
Ermes Andrade Barría, 
Vice Presidenta: 
María Victoria Gyllen López
Tesorero: 
Iris Chávez Chaparro
Secretario: 
Marina Inés González Cabeza</v>
      </c>
      <c r="I846" s="124" t="str">
        <f>VLOOKUP(A846,BASE.!$A$1:$T$878,9,FALSE)</f>
        <v>Dos años en sus cargos.</v>
      </c>
      <c r="J846" s="124" t="str">
        <f>VLOOKUP(A846,BASE.!$A$1:$T$878,10,FALSE)</f>
        <v>De 31 de octubre de 2018 a 31 de octubre de 2020.</v>
      </c>
      <c r="K846" s="124" t="str">
        <f>VLOOKUP(A846,BASE.!$A$1:$T$878,11,FALSE)</f>
        <v xml:space="preserve">Presidente: Ermes Andrade Barría,
</v>
      </c>
      <c r="L846" s="124" t="str">
        <f>VLOOKUP(A846,BASE.!$A$1:$T$878,12,FALSE)</f>
        <v xml:space="preserve">Arturo Prat N° 350, Ciudad de Temuco
</v>
      </c>
      <c r="M846" s="124" t="str">
        <f>VLOOKUP(A846,BASE.!$A$1:$T$878,13,FALSE)</f>
        <v>IX</v>
      </c>
      <c r="N846" s="124" t="str">
        <f>VLOOKUP(A846,BASE.!$A$1:$T$878,14,FALSE)</f>
        <v>Temuco</v>
      </c>
      <c r="O846" s="124" t="str">
        <f>VLOOKUP(A846,BASE.!$A$1:$T$878,15,FALSE)</f>
        <v xml:space="preserve">Fono: (45) 2407654
</v>
      </c>
      <c r="P846" s="124" t="str">
        <f>VLOOKUP(A846,BASE.!$A$1:$T$878,16,FALSE)</f>
        <v xml:space="preserve">corprix@gmail.cl
</v>
      </c>
      <c r="Q846" s="185">
        <f>VLOOKUP(A846,BASE.!$A$1:$T$878,17,FALSE)</f>
        <v>0</v>
      </c>
      <c r="R846" s="124">
        <f>VLOOKUP(A846,BASE.!$A$1:$T$878,18,FALSE)</f>
        <v>93401</v>
      </c>
      <c r="S846" s="124" t="str">
        <f>VLOOKUP(A846,BASE.!$A$1:$T$878,19,FALSE)</f>
        <v>Se acompaña certificado financiero correspondiente al año 2019, aprobado por el Subdepartamento de Supervisión Financiera Nacional.</v>
      </c>
      <c r="T846" s="182">
        <f>VLOOKUP(A846,BASE.!$A$1:$T$878,20,FALSE)</f>
        <v>39476</v>
      </c>
      <c r="U846" s="124">
        <v>7388</v>
      </c>
      <c r="V846" s="181">
        <v>17704730</v>
      </c>
      <c r="W846" s="181">
        <v>49882853</v>
      </c>
      <c r="X846" s="183">
        <v>44255</v>
      </c>
      <c r="Y846" s="166" t="s">
        <v>7879</v>
      </c>
      <c r="Z846" s="166" t="s">
        <v>7880</v>
      </c>
      <c r="AA846" s="124" t="s">
        <v>7890</v>
      </c>
    </row>
    <row r="847" spans="1:27" x14ac:dyDescent="0.2">
      <c r="A847" s="124">
        <v>7390</v>
      </c>
      <c r="B847" s="124" t="s">
        <v>8646</v>
      </c>
      <c r="C847" s="185">
        <v>691303004</v>
      </c>
      <c r="D847" s="124" t="str">
        <f>VLOOKUP(A847,BASE.!$A$1:$T$878,4,FALSE)</f>
        <v>Municipalidad</v>
      </c>
      <c r="E847" s="124" t="str">
        <f>VLOOKUP(A847,BASE.!$A$1:$T$878,5,FALSE)</f>
        <v>Constitución Política de la República, artículo 107</v>
      </c>
      <c r="F847" s="124" t="str">
        <f>VLOOKUP(A847,BASE.!$A$1:$T$878,6,FALSE)</f>
        <v>Indefinida</v>
      </c>
      <c r="G847" s="124" t="str">
        <f>VLOOKUP(A847,BASE.!$A$1:$T$878,7,FALSE)</f>
        <v>Según Ley Orgánica Nº 18.695, artículos 1º al  4º</v>
      </c>
      <c r="H847" s="124" t="str">
        <f>VLOOKUP(A847,BASE.!$A$1:$T$878,8,FALSE)</f>
        <v>no tiene</v>
      </c>
      <c r="I847" s="124">
        <f>VLOOKUP(A847,BASE.!$A$1:$T$878,9,FALSE)</f>
        <v>0</v>
      </c>
      <c r="J847" s="124">
        <f>VLOOKUP(A847,BASE.!$A$1:$T$878,10,FALSE)</f>
        <v>0</v>
      </c>
      <c r="K847" s="124" t="str">
        <f>VLOOKUP(A847,BASE.!$A$1:$T$878,11,FALSE)</f>
        <v xml:space="preserve">Rolando Rentería Moller, </v>
      </c>
      <c r="L847" s="124" t="str">
        <f>VLOOKUP(A847,BASE.!$A$1:$T$878,12,FALSE)</f>
        <v xml:space="preserve">Calle Kurt Moller Nº 391, comuna de Linares, Séptima Región.
</v>
      </c>
      <c r="M847" s="124" t="str">
        <f>VLOOKUP(A847,BASE.!$A$1:$T$878,13,FALSE)</f>
        <v>VII</v>
      </c>
      <c r="N847" s="124" t="str">
        <f>VLOOKUP(A847,BASE.!$A$1:$T$878,14,FALSE)</f>
        <v>Linares</v>
      </c>
      <c r="O847" s="124" t="str">
        <f>VLOOKUP(A847,BASE.!$A$1:$T$878,15,FALSE)</f>
        <v xml:space="preserve">Fono: (73) 634513 - </v>
      </c>
      <c r="P847" s="124">
        <f>VLOOKUP(A847,BASE.!$A$1:$T$878,16,FALSE)</f>
        <v>0</v>
      </c>
      <c r="Q847" s="185">
        <f>VLOOKUP(A847,BASE.!$A$1:$T$878,17,FALSE)</f>
        <v>0</v>
      </c>
      <c r="R847" s="124">
        <f>VLOOKUP(A847,BASE.!$A$1:$T$878,18,FALSE)</f>
        <v>91001</v>
      </c>
      <c r="S847" s="124" t="str">
        <f>VLOOKUP(A847,BASE.!$A$1:$T$878,19,FALSE)</f>
        <v xml:space="preserve">No se acompañan. Aplica Informe Jurídico Nº 09, de  fecha 14 de marzo de 2011 del Departamento Jurídico y Dictamen Nº 070791, de 2009, de la Contraloría General de la República.  
</v>
      </c>
      <c r="T847" s="182">
        <f>VLOOKUP(A847,BASE.!$A$1:$T$878,20,FALSE)</f>
        <v>39581</v>
      </c>
      <c r="U847" s="124">
        <v>7390</v>
      </c>
      <c r="V847" s="181">
        <v>4840890</v>
      </c>
      <c r="W847" s="181">
        <v>4840890</v>
      </c>
      <c r="X847" s="183">
        <v>44255</v>
      </c>
      <c r="Y847" s="166" t="s">
        <v>7879</v>
      </c>
      <c r="Z847" s="166" t="s">
        <v>7880</v>
      </c>
      <c r="AA847" s="124" t="s">
        <v>7993</v>
      </c>
    </row>
    <row r="848" spans="1:27" x14ac:dyDescent="0.2">
      <c r="A848" s="124">
        <v>7395</v>
      </c>
      <c r="B848" s="124" t="s">
        <v>8508</v>
      </c>
      <c r="C848" s="185">
        <v>692551001</v>
      </c>
      <c r="D848" s="124" t="str">
        <f>VLOOKUP(A848,BASE.!$A$1:$T$878,4,FALSE)</f>
        <v>Municipalidad</v>
      </c>
      <c r="E848" s="124" t="str">
        <f>VLOOKUP(A848,BASE.!$A$1:$T$878,5,FALSE)</f>
        <v>Constitución Política de la República, art. 107.</v>
      </c>
      <c r="F848" s="124" t="str">
        <f>VLOOKUP(A848,BASE.!$A$1:$T$878,6,FALSE)</f>
        <v>Indefinida.</v>
      </c>
      <c r="G848" s="124" t="str">
        <f>VLOOKUP(A848,BASE.!$A$1:$T$878,7,FALSE)</f>
        <v>Según Ley Orgánica Nº 18.695, arts. 1º al 4º.</v>
      </c>
      <c r="H848" s="124" t="str">
        <f>VLOOKUP(A848,BASE.!$A$1:$T$878,8,FALSE)</f>
        <v>no tiene</v>
      </c>
      <c r="I848" s="124">
        <f>VLOOKUP(A848,BASE.!$A$1:$T$878,9,FALSE)</f>
        <v>0</v>
      </c>
      <c r="J848" s="124">
        <f>VLOOKUP(A848,BASE.!$A$1:$T$878,10,FALSE)</f>
        <v>0</v>
      </c>
      <c r="K848" s="124" t="str">
        <f>VLOOKUP(A848,BASE.!$A$1:$T$878,11,FALSE)</f>
        <v xml:space="preserve">Miguel Ángel Bruna Silva </v>
      </c>
      <c r="L848" s="124" t="str">
        <f>VLOOKUP(A848,BASE.!$A$1:$T$878,12,FALSE)</f>
        <v xml:space="preserve">Avenida Central Raúl Silva Henríquez N° 8321, Lo Espejo, Región Metropolitana.
</v>
      </c>
      <c r="M848" s="124" t="str">
        <f>VLOOKUP(A848,BASE.!$A$1:$T$878,13,FALSE)</f>
        <v>XIII</v>
      </c>
      <c r="N848" s="124" t="str">
        <f>VLOOKUP(A848,BASE.!$A$1:$T$878,14,FALSE)</f>
        <v>Lo Espejo</v>
      </c>
      <c r="O848" s="124" t="str">
        <f>VLOOKUP(A848,BASE.!$A$1:$T$878,15,FALSE)</f>
        <v>Teléfono: 29636606</v>
      </c>
      <c r="P848" s="124" t="str">
        <f>VLOOKUP(A848,BASE.!$A$1:$T$878,16,FALSE)</f>
        <v xml:space="preserve">Correo electrónico:
alcaldía@loespejo.cl      
municipalidad@loespejo.cl
</v>
      </c>
      <c r="Q848" s="185">
        <f>VLOOKUP(A848,BASE.!$A$1:$T$878,17,FALSE)</f>
        <v>0</v>
      </c>
      <c r="R848" s="124">
        <f>VLOOKUP(A848,BASE.!$A$1:$T$878,18,FALSE)</f>
        <v>91001</v>
      </c>
      <c r="S848" s="124" t="str">
        <f>VLOOKUP(A848,BASE.!$A$1:$T$878,19,FALSE)</f>
        <v xml:space="preserve">No se acompañan. Aplica Informe Jurídico Nº 09, de  fecha 14 de marzo de 2011 del Departamento Jurídico y Dictamen Nº 070791, de 2009, de la Contraloría General de la República.  
.
</v>
      </c>
      <c r="T848" s="182">
        <f>VLOOKUP(A848,BASE.!$A$1:$T$878,20,FALSE)</f>
        <v>39612</v>
      </c>
      <c r="U848" s="124">
        <v>7395</v>
      </c>
      <c r="V848" s="181">
        <v>9730256</v>
      </c>
      <c r="W848" s="181">
        <v>19460512</v>
      </c>
      <c r="X848" s="183">
        <v>44255</v>
      </c>
      <c r="Y848" s="166" t="s">
        <v>7879</v>
      </c>
      <c r="Z848" s="166" t="s">
        <v>7880</v>
      </c>
      <c r="AA848" s="124" t="s">
        <v>7994</v>
      </c>
    </row>
    <row r="849" spans="1:27" x14ac:dyDescent="0.2">
      <c r="A849" s="124">
        <v>7411</v>
      </c>
      <c r="B849" s="124" t="s">
        <v>8509</v>
      </c>
      <c r="C849" s="185">
        <v>690901005</v>
      </c>
      <c r="D849" s="124" t="str">
        <f>VLOOKUP(A849,BASE.!$A$1:$T$878,4,FALSE)</f>
        <v>Municipalidad</v>
      </c>
      <c r="E849" s="124" t="str">
        <f>VLOOKUP(A849,BASE.!$A$1:$T$878,5,FALSE)</f>
        <v>Constitución Política de la República, art. 107.</v>
      </c>
      <c r="F849" s="124" t="str">
        <f>VLOOKUP(A849,BASE.!$A$1:$T$878,6,FALSE)</f>
        <v>Indefinida.</v>
      </c>
      <c r="G849" s="124" t="str">
        <f>VLOOKUP(A849,BASE.!$A$1:$T$878,7,FALSE)</f>
        <v>Según Ley Orgánica Nº 18.695, arts. 1º al 4º.</v>
      </c>
      <c r="H849" s="124" t="str">
        <f>VLOOKUP(A849,BASE.!$A$1:$T$878,8,FALSE)</f>
        <v>no tiene</v>
      </c>
      <c r="I849" s="124">
        <f>VLOOKUP(A849,BASE.!$A$1:$T$878,9,FALSE)</f>
        <v>0</v>
      </c>
      <c r="J849" s="124">
        <f>VLOOKUP(A849,BASE.!$A$1:$T$878,10,FALSE)</f>
        <v>0</v>
      </c>
      <c r="K849" s="124" t="str">
        <f>VLOOKUP(A849,BASE.!$A$1:$T$878,11,FALSE)</f>
        <v xml:space="preserve">Luis Antonio Berwart Araya    </v>
      </c>
      <c r="L849" s="124" t="str">
        <f>VLOOKUP(A849,BASE.!$A$1:$T$878,12,FALSE)</f>
        <v xml:space="preserve">Calle  Argomedo Nº 480, comuna de San Fernando, Región del Libertador Bernardo O`Higgins.
</v>
      </c>
      <c r="M849" s="124" t="str">
        <f>VLOOKUP(A849,BASE.!$A$1:$T$878,13,FALSE)</f>
        <v>VI</v>
      </c>
      <c r="N849" s="124" t="str">
        <f>VLOOKUP(A849,BASE.!$A$1:$T$878,14,FALSE)</f>
        <v>San Fernando</v>
      </c>
      <c r="O849" s="124">
        <f>VLOOKUP(A849,BASE.!$A$1:$T$878,15,FALSE)</f>
        <v>0</v>
      </c>
      <c r="P849" s="124">
        <f>VLOOKUP(A849,BASE.!$A$1:$T$878,16,FALSE)</f>
        <v>0</v>
      </c>
      <c r="Q849" s="185">
        <f>VLOOKUP(A849,BASE.!$A$1:$T$878,17,FALSE)</f>
        <v>0</v>
      </c>
      <c r="R849" s="124">
        <f>VLOOKUP(A849,BASE.!$A$1:$T$878,18,FALSE)</f>
        <v>91001</v>
      </c>
      <c r="S849" s="124" t="str">
        <f>VLOOKUP(A849,BASE.!$A$1:$T$878,19,FALSE)</f>
        <v xml:space="preserve">No se acompañan. Aplica Informe Jurídico Nº 09, de  fecha 14 de marzo de 2011 del Departamento Jurídico y Dictamen Nº 070791, de 2009, de la Contraloría General de la República.  
</v>
      </c>
      <c r="T849" s="182">
        <f>VLOOKUP(A849,BASE.!$A$1:$T$878,20,FALSE)</f>
        <v>39912</v>
      </c>
      <c r="U849" s="124">
        <v>7411</v>
      </c>
      <c r="V849" s="181">
        <v>5008220</v>
      </c>
      <c r="W849" s="181">
        <v>5153470</v>
      </c>
      <c r="X849" s="183">
        <v>44255</v>
      </c>
      <c r="Y849" s="166" t="s">
        <v>7879</v>
      </c>
      <c r="Z849" s="166" t="s">
        <v>7880</v>
      </c>
      <c r="AA849" s="124" t="s">
        <v>7934</v>
      </c>
    </row>
    <row r="850" spans="1:27" x14ac:dyDescent="0.2">
      <c r="A850" s="124">
        <v>7412</v>
      </c>
      <c r="B850" s="124" t="s">
        <v>8510</v>
      </c>
      <c r="C850" s="185" t="s">
        <v>7821</v>
      </c>
      <c r="D850" s="124" t="str">
        <f>VLOOKUP(A850,BASE.!$A$1:$T$878,4,FALSE)</f>
        <v>Fundación de Derecho Privado.</v>
      </c>
      <c r="E850" s="124" t="str">
        <f>VLOOKUP(A850,BASE.!$A$1:$T$878,5,FALSE)</f>
        <v>Otorgada mediante Decreto Supremo N°4924, de fecha 29 de diciembre de 2006.</v>
      </c>
      <c r="F850" s="124" t="str">
        <f>VLOOKUP(A850,BASE.!$A$1:$T$878,6,FALSE)</f>
        <v>Certificado de Vigencia, folio Nº 500355509281, emitido por el SRCeI con fecha 11 de noviembre de 2020.</v>
      </c>
      <c r="G850" s="124" t="str">
        <f>VLOOKUP(A850,BASE.!$A$1:$T$878,7,FALSE)</f>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
      <c r="H850" s="124" t="str">
        <f>VLOOKUP(A850,BASE.!$A$1:$T$878,8,FALSE)</f>
        <v xml:space="preserve">Presidente y Representante Legal: 
Sergio Maureira Arzich,  
Vicepresidente: 
Alejandro Hernán Saavedra Castillo,                          
Secretaria:
Gladys Figueroa Guerra 
Prosecretario:
Lucia Evanjelina Rojas Silva, 
Tesorero:
Luis Humberto Quiroga Berraza, 
Pro Tesorero:
Irlanda Leticia Moreno Varas,          
</v>
      </c>
      <c r="I850" s="124" t="str">
        <f>VLOOKUP(A850,BASE.!$A$1:$T$878,9,FALSE)</f>
        <v xml:space="preserve">2 años. 
</v>
      </c>
      <c r="J850" s="124" t="str">
        <f>VLOOKUP(A850,BASE.!$A$1:$T$878,10,FALSE)</f>
        <v>25 de enero de 2018.</v>
      </c>
      <c r="K850" s="124" t="str">
        <f>VLOOKUP(A850,BASE.!$A$1:$T$878,11,FALSE)</f>
        <v xml:space="preserve">Presidente y Representante Legal: 
 Sergio Maureira Arzich,          
El Presidente de la Fundación tendrá la representación judicial y extrajudicial de la institución.
</v>
      </c>
      <c r="L850" s="124" t="str">
        <f>VLOOKUP(A850,BASE.!$A$1:$T$878,12,FALSE)</f>
        <v xml:space="preserve">Domicilio: calle Bellavista N°3846, ciudad de Antofagasta, 
</v>
      </c>
      <c r="M850" s="124" t="str">
        <f>VLOOKUP(A850,BASE.!$A$1:$T$878,13,FALSE)</f>
        <v>III</v>
      </c>
      <c r="N850" s="124" t="str">
        <f>VLOOKUP(A850,BASE.!$A$1:$T$878,14,FALSE)</f>
        <v>Antofagasta</v>
      </c>
      <c r="O850" s="124" t="str">
        <f>VLOOKUP(A850,BASE.!$A$1:$T$878,15,FALSE)</f>
        <v>teléfono 798858</v>
      </c>
      <c r="P850" s="124" t="str">
        <f>VLOOKUP(A850,BASE.!$A$1:$T$878,16,FALSE)</f>
        <v>tabor@vtr.net</v>
      </c>
      <c r="Q850" s="185">
        <f>VLOOKUP(A850,BASE.!$A$1:$T$878,17,FALSE)</f>
        <v>0</v>
      </c>
      <c r="R850" s="124">
        <f>VLOOKUP(A850,BASE.!$A$1:$T$878,18,FALSE)</f>
        <v>93401</v>
      </c>
      <c r="S850" s="124" t="str">
        <f>VLOOKUP(A850,BASE.!$A$1:$T$878,19,FALSE)</f>
        <v xml:space="preserve">Se adjunta certificado de Antecedentes Financieros correspondiente al año 2019, aprobados por el Departamento de Supervisión Financiera Nacional. </v>
      </c>
      <c r="T850" s="182">
        <f>VLOOKUP(A850,BASE.!$A$1:$T$878,20,FALSE)</f>
        <v>39938</v>
      </c>
      <c r="U850" s="124">
        <v>7412</v>
      </c>
      <c r="V850" s="181">
        <v>11585280</v>
      </c>
      <c r="W850" s="181">
        <v>32928676</v>
      </c>
      <c r="X850" s="183">
        <v>44255</v>
      </c>
      <c r="Y850" s="166" t="s">
        <v>7879</v>
      </c>
      <c r="Z850" s="166" t="s">
        <v>7880</v>
      </c>
      <c r="AA850" s="124" t="s">
        <v>7882</v>
      </c>
    </row>
    <row r="851" spans="1:27" x14ac:dyDescent="0.2">
      <c r="A851" s="124">
        <v>7418</v>
      </c>
      <c r="B851" s="124" t="s">
        <v>8511</v>
      </c>
      <c r="C851" s="185">
        <v>690712008</v>
      </c>
      <c r="D851" s="124" t="str">
        <f>VLOOKUP(A851,BASE.!$A$1:$T$878,4,FALSE)</f>
        <v xml:space="preserve">
Municipalidad
</v>
      </c>
      <c r="E851" s="124" t="str">
        <f>VLOOKUP(A851,BASE.!$A$1:$T$878,5,FALSE)</f>
        <v xml:space="preserve">
Constitución Política de la República, artículo 107
</v>
      </c>
      <c r="F851" s="124" t="str">
        <f>VLOOKUP(A851,BASE.!$A$1:$T$878,6,FALSE)</f>
        <v>Indefinida</v>
      </c>
      <c r="G851" s="124" t="str">
        <f>VLOOKUP(A851,BASE.!$A$1:$T$878,7,FALSE)</f>
        <v xml:space="preserve">
Según ley Orgánica N° 18.695, artículos 1° al 4°
</v>
      </c>
      <c r="H851" s="124" t="str">
        <f>VLOOKUP(A851,BASE.!$A$1:$T$878,8,FALSE)</f>
        <v>no tiene</v>
      </c>
      <c r="I851" s="124">
        <f>VLOOKUP(A851,BASE.!$A$1:$T$878,9,FALSE)</f>
        <v>0</v>
      </c>
      <c r="J851" s="124">
        <f>VLOOKUP(A851,BASE.!$A$1:$T$878,10,FALSE)</f>
        <v>0</v>
      </c>
      <c r="K851" s="124" t="str">
        <f>VLOOKUP(A851,BASE.!$A$1:$T$878,11,FALSE)</f>
        <v xml:space="preserve">CLAUDIO NICOLAS SALAS CASTRO, </v>
      </c>
      <c r="L851" s="124" t="str">
        <f>VLOOKUP(A851,BASE.!$A$1:$T$878,12,FALSE)</f>
        <v xml:space="preserve">Avenida Blanco Encalada N°1335, comuna de Renca, Región Metropolitana.
</v>
      </c>
      <c r="M851" s="124" t="str">
        <f>VLOOKUP(A851,BASE.!$A$1:$T$878,13,FALSE)</f>
        <v>XIII</v>
      </c>
      <c r="N851" s="124" t="str">
        <f>VLOOKUP(A851,BASE.!$A$1:$T$878,14,FALSE)</f>
        <v>Renca</v>
      </c>
      <c r="O851" s="124" t="str">
        <f>VLOOKUP(A851,BASE.!$A$1:$T$878,15,FALSE)</f>
        <v>Fonos:  685 66 00 / 800-202-836</v>
      </c>
      <c r="P851" s="124" t="str">
        <f>VLOOKUP(A851,BASE.!$A$1:$T$878,16,FALSE)</f>
        <v>Página web: www.renca.cl</v>
      </c>
      <c r="Q851" s="185">
        <f>VLOOKUP(A851,BASE.!$A$1:$T$878,17,FALSE)</f>
        <v>0</v>
      </c>
      <c r="R851" s="124">
        <f>VLOOKUP(A851,BASE.!$A$1:$T$878,18,FALSE)</f>
        <v>91001</v>
      </c>
      <c r="S851" s="124" t="str">
        <f>VLOOKUP(A851,BASE.!$A$1:$T$878,19,FALSE)</f>
        <v xml:space="preserve">No se acompañan. Aplica Informe Jurídico Nº 09, de fecha 14 de marzo de 2011 del Departamento Jurídico y Dictamen Nº 070791, de 2009, de la Contraloría General de la República.  </v>
      </c>
      <c r="T851" s="182">
        <f>VLOOKUP(A851,BASE.!$A$1:$T$878,20,FALSE)</f>
        <v>40057</v>
      </c>
      <c r="U851" s="124">
        <v>7418</v>
      </c>
      <c r="V851" s="181">
        <v>7154600</v>
      </c>
      <c r="W851" s="181">
        <v>7362100</v>
      </c>
      <c r="X851" s="183">
        <v>44255</v>
      </c>
      <c r="Y851" s="166" t="s">
        <v>7879</v>
      </c>
      <c r="Z851" s="166" t="s">
        <v>7880</v>
      </c>
      <c r="AA851" s="124" t="s">
        <v>7931</v>
      </c>
    </row>
    <row r="852" spans="1:27" x14ac:dyDescent="0.2">
      <c r="A852" s="124">
        <v>7423</v>
      </c>
      <c r="B852" s="124" t="s">
        <v>8512</v>
      </c>
      <c r="C852" s="185">
        <v>690612003</v>
      </c>
      <c r="D852" s="124" t="str">
        <f>VLOOKUP(A852,BASE.!$A$1:$T$878,4,FALSE)</f>
        <v>Municipalidad</v>
      </c>
      <c r="E852" s="124" t="str">
        <f>VLOOKUP(A852,BASE.!$A$1:$T$878,5,FALSE)</f>
        <v>Constitución Política de la República, artículo 107.</v>
      </c>
      <c r="F852" s="124" t="str">
        <f>VLOOKUP(A852,BASE.!$A$1:$T$878,6,FALSE)</f>
        <v>Indefinida.</v>
      </c>
      <c r="G852" s="124" t="str">
        <f>VLOOKUP(A852,BASE.!$A$1:$T$878,7,FALSE)</f>
        <v>Según Ley Orgánica Nº 18.695, artículos 1º al 4º.</v>
      </c>
      <c r="H852" s="124" t="str">
        <f>VLOOKUP(A852,BASE.!$A$1:$T$878,8,FALSE)</f>
        <v>no tiene</v>
      </c>
      <c r="I852" s="124">
        <f>VLOOKUP(A852,BASE.!$A$1:$T$878,9,FALSE)</f>
        <v>0</v>
      </c>
      <c r="J852" s="124">
        <f>VLOOKUP(A852,BASE.!$A$1:$T$878,10,FALSE)</f>
        <v>0</v>
      </c>
      <c r="K852" s="124" t="str">
        <f>VLOOKUP(A852,BASE.!$A$1:$T$878,11,FALSE)</f>
        <v xml:space="preserve">Macarena Santelices Cañas </v>
      </c>
      <c r="L852" s="124" t="str">
        <f>VLOOKUP(A852,BASE.!$A$1:$T$878,12,FALSE)</f>
        <v xml:space="preserve">Calle Prat N° 12, comuna de Olmué, Quinta Región.
</v>
      </c>
      <c r="M852" s="124" t="str">
        <f>VLOOKUP(A852,BASE.!$A$1:$T$878,13,FALSE)</f>
        <v>V</v>
      </c>
      <c r="N852" s="124">
        <f>VLOOKUP(A852,BASE.!$A$1:$T$878,14,FALSE)</f>
        <v>0</v>
      </c>
      <c r="O852" s="124" t="str">
        <f>VLOOKUP(A852,BASE.!$A$1:$T$878,15,FALSE)</f>
        <v>Fono: (56-33) 44 24 48</v>
      </c>
      <c r="P852" s="124" t="str">
        <f>VLOOKUP(A852,BASE.!$A$1:$T$878,16,FALSE)</f>
        <v xml:space="preserve"> dideco@olmue.cl
</v>
      </c>
      <c r="Q852" s="185">
        <f>VLOOKUP(A852,BASE.!$A$1:$T$878,17,FALSE)</f>
        <v>0</v>
      </c>
      <c r="R852" s="124">
        <f>VLOOKUP(A852,BASE.!$A$1:$T$878,18,FALSE)</f>
        <v>91001</v>
      </c>
      <c r="S852" s="124" t="str">
        <f>VLOOKUP(A852,BASE.!$A$1:$T$878,19,FALSE)</f>
        <v xml:space="preserve">No se acompañan. Aplica Informe Jurídico Nº 09, de  fecha 14 de marzo de 2011 del Departamento Jurídico y Dictamen Nº 070791, de 2009, de la Contraloría General de la República.  
</v>
      </c>
      <c r="T852" s="182">
        <f>VLOOKUP(A852,BASE.!$A$1:$T$878,20,FALSE)</f>
        <v>40190</v>
      </c>
      <c r="U852" s="124">
        <v>7423</v>
      </c>
      <c r="V852" s="181">
        <v>0</v>
      </c>
      <c r="W852" s="181">
        <v>2861840</v>
      </c>
      <c r="X852" s="183">
        <v>44255</v>
      </c>
      <c r="Y852" s="166" t="s">
        <v>7879</v>
      </c>
      <c r="Z852" s="166" t="s">
        <v>7880</v>
      </c>
      <c r="AA852" s="124" t="s">
        <v>8028</v>
      </c>
    </row>
    <row r="853" spans="1:27" x14ac:dyDescent="0.2">
      <c r="A853" s="124">
        <v>7425</v>
      </c>
      <c r="B853" s="124" t="s">
        <v>8513</v>
      </c>
      <c r="C853" s="185">
        <v>692665007</v>
      </c>
      <c r="D853" s="124" t="str">
        <f>VLOOKUP(A853,BASE.!$A$1:$T$878,4,FALSE)</f>
        <v>Municipalidad</v>
      </c>
      <c r="E853" s="124" t="str">
        <f>VLOOKUP(A853,BASE.!$A$1:$T$878,5,FALSE)</f>
        <v>Constitución Política de la República, artículo 107.</v>
      </c>
      <c r="F853" s="124" t="str">
        <f>VLOOKUP(A853,BASE.!$A$1:$T$878,6,FALSE)</f>
        <v>Indefinida.</v>
      </c>
      <c r="G853" s="124" t="str">
        <f>VLOOKUP(A853,BASE.!$A$1:$T$878,7,FALSE)</f>
        <v>Según Ley Orgánica Nº 18.695, artículos 1º al 4º.</v>
      </c>
      <c r="H853" s="124" t="str">
        <f>VLOOKUP(A853,BASE.!$A$1:$T$878,8,FALSE)</f>
        <v>no tiene</v>
      </c>
      <c r="I853" s="124">
        <f>VLOOKUP(A853,BASE.!$A$1:$T$878,9,FALSE)</f>
        <v>0</v>
      </c>
      <c r="J853" s="124">
        <f>VLOOKUP(A853,BASE.!$A$1:$T$878,10,FALSE)</f>
        <v>0</v>
      </c>
      <c r="K853" s="124" t="str">
        <f>VLOOKUP(A853,BASE.!$A$1:$T$878,11,FALSE)</f>
        <v xml:space="preserve">Felipe Eduardo Aylwin Lagos.
</v>
      </c>
      <c r="L853" s="124" t="str">
        <f>VLOOKUP(A853,BASE.!$A$1:$T$878,12,FALSE)</f>
        <v xml:space="preserve">Serrano Nº 300, comuna de Chillán Viejo
</v>
      </c>
      <c r="M853" s="124" t="str">
        <f>VLOOKUP(A853,BASE.!$A$1:$T$878,13,FALSE)</f>
        <v>XVI</v>
      </c>
      <c r="N853" s="124" t="str">
        <f>VLOOKUP(A853,BASE.!$A$1:$T$878,14,FALSE)</f>
        <v>Chillán Viejo</v>
      </c>
      <c r="O853" s="124" t="str">
        <f>VLOOKUP(A853,BASE.!$A$1:$T$878,15,FALSE)</f>
        <v>Fono: 42-2201502</v>
      </c>
      <c r="P853" s="124" t="str">
        <f>VLOOKUP(A853,BASE.!$A$1:$T$878,16,FALSE)</f>
        <v>alcaldia@chillanviejo.cl</v>
      </c>
      <c r="Q853" s="185">
        <f>VLOOKUP(A853,BASE.!$A$1:$T$878,17,FALSE)</f>
        <v>0</v>
      </c>
      <c r="R853" s="124">
        <f>VLOOKUP(A853,BASE.!$A$1:$T$878,18,FALSE)</f>
        <v>91001</v>
      </c>
      <c r="S853" s="124" t="str">
        <f>VLOOKUP(A853,BASE.!$A$1:$T$878,19,FALSE)</f>
        <v xml:space="preserve">No se acompañan. Aplica Informe Jurídico Nº 09, de  fecha 14 de marzo de 2011 del Departamento Jurídico y Dictamen Nº 070791, de 2009, de la Contraloría General de la República.  
</v>
      </c>
      <c r="T853" s="182">
        <f>VLOOKUP(A853,BASE.!$A$1:$T$878,20,FALSE)</f>
        <v>40249</v>
      </c>
      <c r="U853" s="124">
        <v>7425</v>
      </c>
      <c r="V853" s="181">
        <v>3262498</v>
      </c>
      <c r="W853" s="181">
        <v>3357118</v>
      </c>
      <c r="X853" s="183">
        <v>44255</v>
      </c>
      <c r="Y853" s="166" t="s">
        <v>7879</v>
      </c>
      <c r="Z853" s="166" t="s">
        <v>7880</v>
      </c>
      <c r="AA853" s="124" t="s">
        <v>8057</v>
      </c>
    </row>
    <row r="854" spans="1:27" x14ac:dyDescent="0.2">
      <c r="A854" s="124">
        <v>7436</v>
      </c>
      <c r="B854" s="124" t="s">
        <v>8514</v>
      </c>
      <c r="C854" s="185">
        <v>692012003</v>
      </c>
      <c r="D854" s="124" t="str">
        <f>VLOOKUP(A854,BASE.!$A$1:$T$878,4,FALSE)</f>
        <v>Municipalidad</v>
      </c>
      <c r="E854" s="124" t="str">
        <f>VLOOKUP(A854,BASE.!$A$1:$T$878,5,FALSE)</f>
        <v>Constitución Política de la República, art. 107.</v>
      </c>
      <c r="F854" s="124" t="str">
        <f>VLOOKUP(A854,BASE.!$A$1:$T$878,6,FALSE)</f>
        <v>Indefinida.</v>
      </c>
      <c r="G854" s="124" t="str">
        <f>VLOOKUP(A854,BASE.!$A$1:$T$878,7,FALSE)</f>
        <v>Según Ley Orgánica Nº 18.695, arts. 1º al 4º.</v>
      </c>
      <c r="H854" s="124" t="str">
        <f>VLOOKUP(A854,BASE.!$A$1:$T$878,8,FALSE)</f>
        <v>no tiene</v>
      </c>
      <c r="I854" s="124">
        <f>VLOOKUP(A854,BASE.!$A$1:$T$878,9,FALSE)</f>
        <v>0</v>
      </c>
      <c r="J854" s="124">
        <f>VLOOKUP(A854,BASE.!$A$1:$T$878,10,FALSE)</f>
        <v>0</v>
      </c>
      <c r="K854" s="124" t="str">
        <f>VLOOKUP(A854,BASE.!$A$1:$T$878,11,FALSE)</f>
        <v xml:space="preserve">Rodrigo Fernando Valdivia Orias </v>
      </c>
      <c r="L854" s="124" t="str">
        <f>VLOOKUP(A854,BASE.!$A$1:$T$878,12,FALSE)</f>
        <v>Calle Bernardo O¨Higgins Nº 793, comuna de Valdivia, Región de Los Ríos.</v>
      </c>
      <c r="M854" s="124" t="str">
        <f>VLOOKUP(A854,BASE.!$A$1:$T$878,13,FALSE)</f>
        <v>XIV</v>
      </c>
      <c r="N854" s="124" t="str">
        <f>VLOOKUP(A854,BASE.!$A$1:$T$878,14,FALSE)</f>
        <v xml:space="preserve"> Valdivia</v>
      </c>
      <c r="O854" s="124" t="str">
        <f>VLOOKUP(A854,BASE.!$A$1:$T$878,15,FALSE)</f>
        <v>Teléfono: 2232251-2232252</v>
      </c>
      <c r="P854" s="124">
        <f>VLOOKUP(A854,BASE.!$A$1:$T$878,16,FALSE)</f>
        <v>0</v>
      </c>
      <c r="Q854" s="185">
        <f>VLOOKUP(A854,BASE.!$A$1:$T$878,17,FALSE)</f>
        <v>0</v>
      </c>
      <c r="R854" s="124">
        <f>VLOOKUP(A854,BASE.!$A$1:$T$878,18,FALSE)</f>
        <v>91001</v>
      </c>
      <c r="S854" s="124" t="str">
        <f>VLOOKUP(A854,BASE.!$A$1:$T$878,19,FALSE)</f>
        <v xml:space="preserve">No se acompañan. Aplica Informe Jurídico Nº 09, de fecha 14 de marzo de 2011 del Departamento Jurídico y Dictamen Nº 070791, de 2009, de la Contraloría General de la República.
</v>
      </c>
      <c r="T854" s="182">
        <f>VLOOKUP(A854,BASE.!$A$1:$T$878,20,FALSE)</f>
        <v>40500</v>
      </c>
      <c r="U854" s="124">
        <v>7436</v>
      </c>
      <c r="V854" s="181">
        <v>4893746</v>
      </c>
      <c r="W854" s="181">
        <v>9787492</v>
      </c>
      <c r="X854" s="183">
        <v>44255</v>
      </c>
      <c r="Y854" s="166" t="s">
        <v>7879</v>
      </c>
      <c r="Z854" s="166" t="s">
        <v>7880</v>
      </c>
      <c r="AA854" s="124" t="s">
        <v>7924</v>
      </c>
    </row>
    <row r="855" spans="1:27" x14ac:dyDescent="0.2">
      <c r="A855" s="124">
        <v>7446</v>
      </c>
      <c r="B855" s="124" t="s">
        <v>8515</v>
      </c>
      <c r="C855" s="185">
        <v>712341009</v>
      </c>
      <c r="D855" s="124" t="str">
        <f>VLOOKUP(A855,BASE.!$A$1:$T$878,4,FALSE)</f>
        <v>Corporación de Derecho Privado.</v>
      </c>
      <c r="E855" s="124" t="str">
        <f>VLOOKUP(A855,BASE.!$A$1:$T$878,5,FALSE)</f>
        <v xml:space="preserve">Decreto Supremo Nº 639, de 16 de Julio de 1985, del Ministerio de Justicia. </v>
      </c>
      <c r="F855" s="124" t="str">
        <f>VLOOKUP(A855,BASE.!$A$1:$T$878,6,FALSE)</f>
        <v>Certificado de Vigencia Folio Nº 500355630326, 11 de noviembre de 2020, del Servicio de Registro Civil e Identificación.</v>
      </c>
      <c r="G855" s="124" t="str">
        <f>VLOOKUP(A855,BASE.!$A$1:$T$878,7,FALSE)</f>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
      <c r="H855" s="124" t="str">
        <f>VLOOKUP(A855,BASE.!$A$1:$T$878,8,FALSE)</f>
        <v xml:space="preserve">DIRECTORIO:
Presidente: Carolina Leitao Álvarez - Salamanca,
Directores:
Manuel Inostroza Palma, 
Silvia Rittershaussen Klaunig, 
Patricia Muñoz Casas Del Valle
Marcos Manuel Lima Aravena
Secretario General y Representante Legal: Cristian Eduardo Olea Azar, 
</v>
      </c>
      <c r="I855" s="124" t="str">
        <f>VLOOKUP(A855,BASE.!$A$1:$T$878,9,FALSE)</f>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
      <c r="J855" s="124" t="str">
        <f>VLOOKUP(A855,BASE.!$A$1:$T$878,10,FALSE)</f>
        <v>16 de diciembre de 2014</v>
      </c>
      <c r="K855" s="124" t="str">
        <f>VLOOKUP(A855,BASE.!$A$1:$T$878,11,FALSE)</f>
        <v xml:space="preserve">Secretario General y Representante Legal: Cristian Eduardo Olea Azar,
</v>
      </c>
      <c r="L855" s="124" t="str">
        <f>VLOOKUP(A855,BASE.!$A$1:$T$878,12,FALSE)</f>
        <v>Avenida Oriental  N°6958, comuna de Peñalolén, ciudad de Santiago.</v>
      </c>
      <c r="M855" s="124" t="str">
        <f>VLOOKUP(A855,BASE.!$A$1:$T$878,13,FALSE)</f>
        <v>XIII</v>
      </c>
      <c r="N855" s="124" t="str">
        <f>VLOOKUP(A855,BASE.!$A$1:$T$878,14,FALSE)</f>
        <v>Avenida Oriental  N°6958, comuna de Peñalolén, ciudad de Santiago.</v>
      </c>
      <c r="O855" s="124" t="str">
        <f>VLOOKUP(A855,BASE.!$A$1:$T$878,15,FALSE)</f>
        <v xml:space="preserve">56-2-4407989
</v>
      </c>
      <c r="P855" s="124" t="str">
        <f>VLOOKUP(A855,BASE.!$A$1:$T$878,16,FALSE)</f>
        <v xml:space="preserve">degas@cormup.cl
</v>
      </c>
      <c r="Q855" s="185">
        <f>VLOOKUP(A855,BASE.!$A$1:$T$878,17,FALSE)</f>
        <v>0</v>
      </c>
      <c r="R855" s="124">
        <f>VLOOKUP(A855,BASE.!$A$1:$T$878,18,FALSE)</f>
        <v>93401</v>
      </c>
      <c r="S855" s="124" t="str">
        <f>VLOOKUP(A855,BASE.!$A$1:$T$878,19,FALSE)</f>
        <v>Se acompaña Certificado de Antecedentes Financieros año  2019, aprobado por  el Subdepartamento de Supervisión Financiera Nacional.</v>
      </c>
      <c r="T855" s="182">
        <f>VLOOKUP(A855,BASE.!$A$1:$T$878,20,FALSE)</f>
        <v>40745</v>
      </c>
      <c r="U855" s="124">
        <v>7446</v>
      </c>
      <c r="V855" s="181">
        <v>18919176</v>
      </c>
      <c r="W855" s="181">
        <v>38159016</v>
      </c>
      <c r="X855" s="183">
        <v>44255</v>
      </c>
      <c r="Y855" s="166" t="s">
        <v>7879</v>
      </c>
      <c r="Z855" s="166" t="s">
        <v>7880</v>
      </c>
      <c r="AA855" s="124" t="s">
        <v>7961</v>
      </c>
    </row>
    <row r="856" spans="1:27" x14ac:dyDescent="0.2">
      <c r="A856" s="124">
        <v>7450</v>
      </c>
      <c r="B856" s="124" t="s">
        <v>8516</v>
      </c>
      <c r="C856" s="185">
        <v>692313003</v>
      </c>
      <c r="D856" s="124" t="str">
        <f>VLOOKUP(A856,BASE.!$A$1:$T$878,4,FALSE)</f>
        <v>Municipalidad</v>
      </c>
      <c r="E856" s="124" t="str">
        <f>VLOOKUP(A856,BASE.!$A$1:$T$878,5,FALSE)</f>
        <v>Constitución Política de la República, art. 107.</v>
      </c>
      <c r="F856" s="124" t="str">
        <f>VLOOKUP(A856,BASE.!$A$1:$T$878,6,FALSE)</f>
        <v>Indefinida.</v>
      </c>
      <c r="G856" s="124" t="str">
        <f>VLOOKUP(A856,BASE.!$A$1:$T$878,7,FALSE)</f>
        <v>Según Ley Orgánica Nº 18.695, arts. 1º al 4º.</v>
      </c>
      <c r="H856" s="124" t="str">
        <f>VLOOKUP(A856,BASE.!$A$1:$T$878,8,FALSE)</f>
        <v>no tiene</v>
      </c>
      <c r="I856" s="124">
        <f>VLOOKUP(A856,BASE.!$A$1:$T$878,9,FALSE)</f>
        <v>0</v>
      </c>
      <c r="J856" s="124">
        <f>VLOOKUP(A856,BASE.!$A$1:$T$878,10,FALSE)</f>
        <v>0</v>
      </c>
      <c r="K856" s="124" t="str">
        <f>VLOOKUP(A856,BASE.!$A$1:$T$878,11,FALSE)</f>
        <v>Ricardo Soto Said</v>
      </c>
      <c r="L856" s="124" t="str">
        <f>VLOOKUP(A856,BASE.!$A$1:$T$878,12,FALSE)</f>
        <v xml:space="preserve">Bernardo O`Higgins Nº 740, comuna de Palena, Región de Los Lagos. </v>
      </c>
      <c r="M856" s="124" t="str">
        <f>VLOOKUP(A856,BASE.!$A$1:$T$878,13,FALSE)</f>
        <v>X</v>
      </c>
      <c r="N856" s="124" t="str">
        <f>VLOOKUP(A856,BASE.!$A$1:$T$878,14,FALSE)</f>
        <v>Palena</v>
      </c>
      <c r="O856" s="124" t="str">
        <f>VLOOKUP(A856,BASE.!$A$1:$T$878,15,FALSE)</f>
        <v xml:space="preserve">Fono: 652-741702
</v>
      </c>
      <c r="P856" s="124" t="str">
        <f>VLOOKUP(A856,BASE.!$A$1:$T$878,16,FALSE)</f>
        <v>Correo electrónico: alcalde@municipalidadpalena.cl</v>
      </c>
      <c r="Q856" s="185">
        <f>VLOOKUP(A856,BASE.!$A$1:$T$878,17,FALSE)</f>
        <v>0</v>
      </c>
      <c r="R856" s="124">
        <f>VLOOKUP(A856,BASE.!$A$1:$T$878,18,FALSE)</f>
        <v>91001</v>
      </c>
      <c r="S856" s="124" t="str">
        <f>VLOOKUP(A856,BASE.!$A$1:$T$878,19,FALSE)</f>
        <v xml:space="preserve">No se acompañan. Aplica Informe Jurídico Nº 09, de  fecha 14 de marzo de 2011 del Departamento Jurídico y Dictamen Nº 070791, de 2009, de la Contraloría General de la República.  
</v>
      </c>
      <c r="T856" s="182">
        <f>VLOOKUP(A856,BASE.!$A$1:$T$878,20,FALSE)</f>
        <v>40683</v>
      </c>
      <c r="U856" s="124">
        <v>7450</v>
      </c>
      <c r="V856" s="181">
        <v>21828943</v>
      </c>
      <c r="W856" s="181">
        <v>29638141</v>
      </c>
      <c r="X856" s="183">
        <v>44255</v>
      </c>
      <c r="Y856" s="166" t="s">
        <v>7879</v>
      </c>
      <c r="Z856" s="166" t="s">
        <v>7880</v>
      </c>
      <c r="AA856" s="124" t="s">
        <v>8091</v>
      </c>
    </row>
    <row r="857" spans="1:27" x14ac:dyDescent="0.2">
      <c r="A857" s="124">
        <v>7451</v>
      </c>
      <c r="B857" s="124" t="s">
        <v>8517</v>
      </c>
      <c r="C857" s="185">
        <v>691408000</v>
      </c>
      <c r="D857" s="124" t="str">
        <f>VLOOKUP(A857,BASE.!$A$1:$T$878,4,FALSE)</f>
        <v>69.140.800-0</v>
      </c>
      <c r="E857" s="124" t="str">
        <f>VLOOKUP(A857,BASE.!$A$1:$T$878,5,FALSE)</f>
        <v>Constitución Política de la República, art. 107.</v>
      </c>
      <c r="F857" s="124" t="str">
        <f>VLOOKUP(A857,BASE.!$A$1:$T$878,6,FALSE)</f>
        <v>Indefinida.</v>
      </c>
      <c r="G857" s="124" t="str">
        <f>VLOOKUP(A857,BASE.!$A$1:$T$878,7,FALSE)</f>
        <v>Según Ley Orgánica Nº 18.695, arts. 1º al 4º.</v>
      </c>
      <c r="H857" s="124" t="str">
        <f>VLOOKUP(A857,BASE.!$A$1:$T$878,8,FALSE)</f>
        <v>no tiene</v>
      </c>
      <c r="I857" s="124">
        <f>VLOOKUP(A857,BASE.!$A$1:$T$878,9,FALSE)</f>
        <v>0</v>
      </c>
      <c r="J857" s="124">
        <f>VLOOKUP(A857,BASE.!$A$1:$T$878,10,FALSE)</f>
        <v>0</v>
      </c>
      <c r="K857" s="124" t="str">
        <f>VLOOKUP(A857,BASE.!$A$1:$T$878,11,FALSE)</f>
        <v xml:space="preserve">Víctor Toro Leiva, </v>
      </c>
      <c r="L857" s="124" t="str">
        <f>VLOOKUP(A857,BASE.!$A$1:$T$878,12,FALSE)</f>
        <v xml:space="preserve">Arturo Prat N° 202,  comuna de San Nicolás
</v>
      </c>
      <c r="M857" s="124" t="str">
        <f>VLOOKUP(A857,BASE.!$A$1:$T$878,13,FALSE)</f>
        <v>XVI</v>
      </c>
      <c r="N857" s="124" t="str">
        <f>VLOOKUP(A857,BASE.!$A$1:$T$878,14,FALSE)</f>
        <v xml:space="preserve"> San Nicolás</v>
      </c>
      <c r="O857" s="124" t="str">
        <f>VLOOKUP(A857,BASE.!$A$1:$T$878,15,FALSE)</f>
        <v xml:space="preserve">Fonos:042 - 561416 /042 – 561443  </v>
      </c>
      <c r="P857" s="124" t="str">
        <f>VLOOKUP(A857,BASE.!$A$1:$T$878,16,FALSE)</f>
        <v xml:space="preserve"> alcaldia@municipalidadsannicolas.cl</v>
      </c>
      <c r="Q857" s="185">
        <f>VLOOKUP(A857,BASE.!$A$1:$T$878,17,FALSE)</f>
        <v>0</v>
      </c>
      <c r="R857" s="124">
        <f>VLOOKUP(A857,BASE.!$A$1:$T$878,18,FALSE)</f>
        <v>91001</v>
      </c>
      <c r="S857" s="124" t="str">
        <f>VLOOKUP(A857,BASE.!$A$1:$T$878,19,FALSE)</f>
        <v xml:space="preserve">No se acompañan. Aplica Informe Jurídico Nº 09, de  fecha 14 de marzo de 2011 del Departamento Jurídico y Dictamen Nº 070791, de 2009, de la Contraloría General de la República.  
</v>
      </c>
      <c r="T857" s="182">
        <f>VLOOKUP(A857,BASE.!$A$1:$T$878,20,FALSE)</f>
        <v>40764</v>
      </c>
      <c r="U857" s="124">
        <v>7451</v>
      </c>
      <c r="V857" s="181">
        <v>4893746</v>
      </c>
      <c r="W857" s="181">
        <v>5035676</v>
      </c>
      <c r="X857" s="183">
        <v>44255</v>
      </c>
      <c r="Y857" s="166" t="s">
        <v>7879</v>
      </c>
      <c r="Z857" s="166" t="s">
        <v>7880</v>
      </c>
      <c r="AA857" s="124" t="s">
        <v>8088</v>
      </c>
    </row>
    <row r="858" spans="1:27" x14ac:dyDescent="0.2">
      <c r="A858" s="124">
        <v>7452</v>
      </c>
      <c r="B858" s="124" t="s">
        <v>8518</v>
      </c>
      <c r="C858" s="185">
        <v>650401387</v>
      </c>
      <c r="D858" s="124" t="str">
        <f>VLOOKUP(A858,BASE.!$A$1:$T$878,4,FALSE)</f>
        <v xml:space="preserve">Corporación de derecho privado.
</v>
      </c>
      <c r="E858" s="124" t="str">
        <f>VLOOKUP(A858,BASE.!$A$1:$T$878,5,FALSE)</f>
        <v xml:space="preserve">Otorgado por Decreto Supremo N° 1920, de 20 de abril de 2011, del Ministerio de Justicia.
</v>
      </c>
      <c r="F858" s="124" t="str">
        <f>VLOOKUP(A858,BASE.!$A$1:$T$878,6,FALSE)</f>
        <v xml:space="preserve">Certificado de Vigencia Folio Nº 500355985442, de 13 de noviembre de 2020, emitido por el Servicio de Registro Civil e Identificación.
</v>
      </c>
      <c r="G858" s="124" t="str">
        <f>VLOOKUP(A858,BASE.!$A$1:$T$878,7,FALSE)</f>
        <v xml:space="preserve">La promoción del desarrollo, especialmente de las personas, familias, grupos y comunidades que viven en condiciones de pobreza y/o marginalidad.
</v>
      </c>
      <c r="H858" s="124" t="str">
        <f>VLOOKUP(A858,BASE.!$A$1:$T$878,8,FALSE)</f>
        <v>Presidente: Alejandro Thomas Bas
Vicepdte: Luis Felipe Ovalle Valdés
Secretaria: Catalina Larraín Geisse
Obs: Se envía carta solicitando escritura pública donde conste la designación de nuevo directorio, más otros antecedentes.</v>
      </c>
      <c r="I858" s="124" t="str">
        <f>VLOOKUP(A858,BASE.!$A$1:$T$878,9,FALSE)</f>
        <v>Directorio dura dos años en su cargo</v>
      </c>
      <c r="J858" s="124" t="str">
        <f>VLOOKUP(A858,BASE.!$A$1:$T$878,10,FALSE)</f>
        <v xml:space="preserve">De 06 de junio de 2019 a 06 de junio de 2022.
</v>
      </c>
      <c r="K858" s="124" t="str">
        <f>VLOOKUP(A858,BASE.!$A$1:$T$878,11,FALSE)</f>
        <v xml:space="preserve">Presidente: Alejandro Thomas Bas; RUT N° </v>
      </c>
      <c r="L858" s="124" t="str">
        <f>VLOOKUP(A858,BASE.!$A$1:$T$878,12,FALSE)</f>
        <v xml:space="preserve">Juan Castellón N° 4005, Quinta Normal, Santiago, Región Metropolitana. 
</v>
      </c>
      <c r="M858" s="124" t="str">
        <f>VLOOKUP(A858,BASE.!$A$1:$T$878,13,FALSE)</f>
        <v>XIII</v>
      </c>
      <c r="N858" s="124" t="str">
        <f>VLOOKUP(A858,BASE.!$A$1:$T$878,14,FALSE)</f>
        <v>Quinta Normal</v>
      </c>
      <c r="O858" s="124" t="str">
        <f>VLOOKUP(A858,BASE.!$A$1:$T$878,15,FALSE)</f>
        <v>Teléfono 8944614</v>
      </c>
      <c r="P858" s="124">
        <f>VLOOKUP(A858,BASE.!$A$1:$T$878,16,FALSE)</f>
        <v>0</v>
      </c>
      <c r="Q858" s="185">
        <f>VLOOKUP(A858,BASE.!$A$1:$T$878,17,FALSE)</f>
        <v>0</v>
      </c>
      <c r="R858" s="124" t="str">
        <f>VLOOKUP(A858,BASE.!$A$1:$T$878,18,FALSE)</f>
        <v>93401 Institución de Asistencia Social.</v>
      </c>
      <c r="S858" s="124" t="str">
        <f>VLOOKUP(A858,BASE.!$A$1:$T$878,19,FALSE)</f>
        <v xml:space="preserve">Certificado correspondiente al año 2019, aprobado por el Sub Departamento de Supervisión Financiera.
</v>
      </c>
      <c r="T858" s="182">
        <f>VLOOKUP(A858,BASE.!$A$1:$T$878,20,FALSE)</f>
        <v>40793</v>
      </c>
      <c r="U858" s="124">
        <v>7452</v>
      </c>
      <c r="V858" s="181">
        <v>17923784</v>
      </c>
      <c r="W858" s="181">
        <v>29515040</v>
      </c>
      <c r="X858" s="183">
        <v>44255</v>
      </c>
      <c r="Y858" s="166" t="s">
        <v>7879</v>
      </c>
      <c r="Z858" s="166" t="s">
        <v>7880</v>
      </c>
      <c r="AA858" s="124" t="s">
        <v>8016</v>
      </c>
    </row>
    <row r="859" spans="1:27" x14ac:dyDescent="0.2">
      <c r="A859" s="124">
        <v>7458</v>
      </c>
      <c r="B859" s="124" t="s">
        <v>8519</v>
      </c>
      <c r="C859" s="185" t="s">
        <v>7843</v>
      </c>
      <c r="D859" s="124" t="str">
        <f>VLOOKUP(A859,BASE.!$A$1:$T$878,4,FALSE)</f>
        <v>Municipalidad</v>
      </c>
      <c r="E859" s="124" t="str">
        <f>VLOOKUP(A859,BASE.!$A$1:$T$878,5,FALSE)</f>
        <v>Constitución Política de la República, art. 107.</v>
      </c>
      <c r="F859" s="124" t="str">
        <f>VLOOKUP(A859,BASE.!$A$1:$T$878,6,FALSE)</f>
        <v>Indefinida.</v>
      </c>
      <c r="G859" s="124" t="str">
        <f>VLOOKUP(A859,BASE.!$A$1:$T$878,7,FALSE)</f>
        <v>Según Ley Orgánica Nº 18.695, arts. 1º al 4º.</v>
      </c>
      <c r="H859" s="124" t="str">
        <f>VLOOKUP(A859,BASE.!$A$1:$T$878,8,FALSE)</f>
        <v>no tiene</v>
      </c>
      <c r="I859" s="124">
        <f>VLOOKUP(A859,BASE.!$A$1:$T$878,9,FALSE)</f>
        <v>0</v>
      </c>
      <c r="J859" s="124">
        <f>VLOOKUP(A859,BASE.!$A$1:$T$878,10,FALSE)</f>
        <v>0</v>
      </c>
      <c r="K859" s="124" t="str">
        <f>VLOOKUP(A859,BASE.!$A$1:$T$878,11,FALSE)</f>
        <v xml:space="preserve">Nibaldo Favio Meza Garfia.  </v>
      </c>
      <c r="L859" s="124" t="str">
        <f>VLOOKUP(A859,BASE.!$A$1:$T$878,12,FALSE)</f>
        <v xml:space="preserve">Calle Luis Araya Cereceda N°1215, comuna de Peñaflor, Región Metropolitana.
</v>
      </c>
      <c r="M859" s="124" t="str">
        <f>VLOOKUP(A859,BASE.!$A$1:$T$878,13,FALSE)</f>
        <v>XIII</v>
      </c>
      <c r="N859" s="124" t="str">
        <f>VLOOKUP(A859,BASE.!$A$1:$T$878,14,FALSE)</f>
        <v xml:space="preserve"> Peñaflor</v>
      </c>
      <c r="O859" s="124" t="str">
        <f>VLOOKUP(A859,BASE.!$A$1:$T$878,15,FALSE)</f>
        <v>Teléfono: 56-24327700</v>
      </c>
      <c r="P859" s="124">
        <f>VLOOKUP(A859,BASE.!$A$1:$T$878,16,FALSE)</f>
        <v>0</v>
      </c>
      <c r="Q859" s="185">
        <f>VLOOKUP(A859,BASE.!$A$1:$T$878,17,FALSE)</f>
        <v>0</v>
      </c>
      <c r="R859" s="124">
        <f>VLOOKUP(A859,BASE.!$A$1:$T$878,18,FALSE)</f>
        <v>91001</v>
      </c>
      <c r="S859" s="124" t="str">
        <f>VLOOKUP(A859,BASE.!$A$1:$T$878,19,FALSE)</f>
        <v>No corresponde.</v>
      </c>
      <c r="T859" s="182">
        <f>VLOOKUP(A859,BASE.!$A$1:$T$878,20,FALSE)</f>
        <v>40875</v>
      </c>
      <c r="U859" s="124">
        <v>7458</v>
      </c>
      <c r="V859" s="181">
        <v>5008220</v>
      </c>
      <c r="W859" s="181">
        <v>10016440</v>
      </c>
      <c r="X859" s="183">
        <v>44255</v>
      </c>
      <c r="Y859" s="166" t="s">
        <v>7879</v>
      </c>
      <c r="Z859" s="166" t="s">
        <v>7880</v>
      </c>
      <c r="AA859" s="124" t="s">
        <v>7925</v>
      </c>
    </row>
    <row r="860" spans="1:27" x14ac:dyDescent="0.2">
      <c r="A860" s="124">
        <v>7459</v>
      </c>
      <c r="B860" s="124" t="s">
        <v>8520</v>
      </c>
      <c r="C860" s="185">
        <v>650447174</v>
      </c>
      <c r="D860" s="124" t="str">
        <f>VLOOKUP(A860,BASE.!$A$1:$T$878,4,FALSE)</f>
        <v>Corporación de Derecho Privado</v>
      </c>
      <c r="E860" s="124" t="str">
        <f>VLOOKUP(A860,BASE.!$A$1:$T$878,5,FALSE)</f>
        <v>Otorgada por Decreto Exento  Nº 3782, de fecha 29 de Agosto de  2011, del Ministerio de Justicia.</v>
      </c>
      <c r="F860" s="124" t="str">
        <f>VLOOKUP(A860,BASE.!$A$1:$T$878,6,FALSE)</f>
        <v xml:space="preserve">Certificado de vigencia de persona jurídica sin fines de lucro, folio N° 80522069, emitido por el SRCeI con fecha 13 de noviembre de 2020. 
</v>
      </c>
      <c r="G860" s="124" t="str">
        <f>VLOOKUP(A860,BASE.!$A$1:$T$878,7,FALSE)</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860" s="124" t="str">
        <f>VLOOKUP(A860,BASE.!$A$1:$T$878,8,FALSE)</f>
        <v xml:space="preserve">Presidente: 
Rodrigo Escobar  Olmedo
Vicepresidenta: 
Romina Andrea Vial Olmedo 
Secretaria: 
Nolfa Alfaro Muñoz
Tesorera: 
Isabel Rojo Ahumada 
Primer Director: 
Eduardo Alcota González 
Segundo Director: 
Carlos Olmedo Alfaro
Tercer Director: 
Rodrigo Ardiles Zepeda
Consta en Certificado de persona jurídica sin fines lucro, folio N° 85022080, emitido por el SRCeI con fecha 13 de noviembre de 2020. </v>
      </c>
      <c r="I860" s="124" t="str">
        <f>VLOOKUP(A860,BASE.!$A$1:$T$878,9,FALSE)</f>
        <v xml:space="preserve">2 años. </v>
      </c>
      <c r="J860" s="124" t="str">
        <f>VLOOKUP(A860,BASE.!$A$1:$T$878,10,FALSE)</f>
        <v xml:space="preserve">03 de junio de 2019 a 03 de junio de 2021. </v>
      </c>
      <c r="K860" s="124" t="str">
        <f>VLOOKUP(A860,BASE.!$A$1:$T$878,11,FALSE)</f>
        <v xml:space="preserve">Presidente: Rodrigo  Escobar  Olmedo </v>
      </c>
      <c r="L860" s="124" t="str">
        <f>VLOOKUP(A860,BASE.!$A$1:$T$878,12,FALSE)</f>
        <v xml:space="preserve">Calle Merced N° 741, sector centro, ciudad y comuna de Vallenar, Provincia  de Huasco, Región de Atacama.
</v>
      </c>
      <c r="M860" s="124" t="str">
        <f>VLOOKUP(A860,BASE.!$A$1:$T$878,13,FALSE)</f>
        <v>III</v>
      </c>
      <c r="N860" s="124" t="str">
        <f>VLOOKUP(A860,BASE.!$A$1:$T$878,14,FALSE)</f>
        <v>huasco</v>
      </c>
      <c r="O860" s="124" t="str">
        <f>VLOOKUP(A860,BASE.!$A$1:$T$878,15,FALSE)</f>
        <v>Teléfono: 51 (2) 612617</v>
      </c>
      <c r="P860" s="124" t="str">
        <f>VLOOKUP(A860,BASE.!$A$1:$T$878,16,FALSE)</f>
        <v>Correo electrónico: piehusco@hotmail.com
                            comesperanza@gmail.com</v>
      </c>
      <c r="Q860" s="185">
        <f>VLOOKUP(A860,BASE.!$A$1:$T$878,17,FALSE)</f>
        <v>0</v>
      </c>
      <c r="R860" s="124" t="str">
        <f>VLOOKUP(A860,BASE.!$A$1:$T$878,18,FALSE)</f>
        <v>93401: Institución de Asistencia Social</v>
      </c>
      <c r="S860" s="124" t="str">
        <f>VLOOKUP(A860,BASE.!$A$1:$T$878,19,FALSE)</f>
        <v>Certificado Financiero, correspondiente al año 2019, aprobados por el Sub Departamento de Supervisión Fiannciera Nacional.</v>
      </c>
      <c r="T860" s="182">
        <f>VLOOKUP(A860,BASE.!$A$1:$T$878,20,FALSE)</f>
        <v>40882</v>
      </c>
      <c r="U860" s="124">
        <v>7459</v>
      </c>
      <c r="V860" s="181">
        <v>6031690</v>
      </c>
      <c r="W860" s="181">
        <v>17546734</v>
      </c>
      <c r="X860" s="183">
        <v>44255</v>
      </c>
      <c r="Y860" s="166" t="s">
        <v>7879</v>
      </c>
      <c r="Z860" s="166" t="s">
        <v>7880</v>
      </c>
      <c r="AA860" s="124" t="s">
        <v>7906</v>
      </c>
    </row>
    <row r="861" spans="1:27" x14ac:dyDescent="0.2">
      <c r="A861" s="124">
        <v>7460</v>
      </c>
      <c r="B861" s="124" t="s">
        <v>8521</v>
      </c>
      <c r="C861" s="185">
        <v>690504006</v>
      </c>
      <c r="D861" s="124" t="str">
        <f>VLOOKUP(A861,BASE.!$A$1:$T$878,4,FALSE)</f>
        <v>Municipalidad</v>
      </c>
      <c r="E861" s="124" t="str">
        <f>VLOOKUP(A861,BASE.!$A$1:$T$878,5,FALSE)</f>
        <v>Constitución Política de la República, art. 107.</v>
      </c>
      <c r="F861" s="124" t="str">
        <f>VLOOKUP(A861,BASE.!$A$1:$T$878,6,FALSE)</f>
        <v>Indefinida.</v>
      </c>
      <c r="G861" s="124" t="str">
        <f>VLOOKUP(A861,BASE.!$A$1:$T$878,7,FALSE)</f>
        <v>Según Ley Orgánica Nº 18.695, arts. 1º al 4º.</v>
      </c>
      <c r="H861" s="124" t="str">
        <f>VLOOKUP(A861,BASE.!$A$1:$T$878,8,FALSE)</f>
        <v>no tiene</v>
      </c>
      <c r="I861" s="124">
        <f>VLOOKUP(A861,BASE.!$A$1:$T$878,9,FALSE)</f>
        <v>0</v>
      </c>
      <c r="J861" s="124">
        <f>VLOOKUP(A861,BASE.!$A$1:$T$878,10,FALSE)</f>
        <v>0</v>
      </c>
      <c r="K861" s="124" t="str">
        <f>VLOOKUP(A861,BASE.!$A$1:$T$878,11,FALSE)</f>
        <v>Nicolás Cox Urrejola</v>
      </c>
      <c r="L861" s="124" t="str">
        <f>VLOOKUP(A861,BASE.!$A$1:$T$878,12,FALSE)</f>
        <v xml:space="preserve">Germán Riesco Nº 399,  comuna de Zapallar, Región de Valparaíso.
</v>
      </c>
      <c r="M861" s="124" t="str">
        <f>VLOOKUP(A861,BASE.!$A$1:$T$878,13,FALSE)</f>
        <v>V</v>
      </c>
      <c r="N861" s="124" t="str">
        <f>VLOOKUP(A861,BASE.!$A$1:$T$878,14,FALSE)</f>
        <v xml:space="preserve"> Zapallar</v>
      </c>
      <c r="O861" s="124" t="str">
        <f>VLOOKUP(A861,BASE.!$A$1:$T$878,15,FALSE)</f>
        <v>Fono (33) 741040- 742000</v>
      </c>
      <c r="P861" s="124">
        <f>VLOOKUP(A861,BASE.!$A$1:$T$878,16,FALSE)</f>
        <v>0</v>
      </c>
      <c r="Q861" s="185">
        <f>VLOOKUP(A861,BASE.!$A$1:$T$878,17,FALSE)</f>
        <v>0</v>
      </c>
      <c r="R861" s="124">
        <f>VLOOKUP(A861,BASE.!$A$1:$T$878,18,FALSE)</f>
        <v>91001</v>
      </c>
      <c r="S861" s="124" t="str">
        <f>VLOOKUP(A861,BASE.!$A$1:$T$878,19,FALSE)</f>
        <v xml:space="preserve">No se acompañan. Aplica Informe Jurídico Nº 09, de  fecha 14 de marzo de 2011 del Departamento Jurídico y Dictamen Nº 070791, de 2009, de la Contraloría General de la República.  
</v>
      </c>
      <c r="T861" s="182">
        <f>VLOOKUP(A861,BASE.!$A$1:$T$878,20,FALSE)</f>
        <v>40884</v>
      </c>
      <c r="U861" s="124">
        <v>7460</v>
      </c>
      <c r="V861" s="181">
        <v>3577300</v>
      </c>
      <c r="W861" s="181">
        <v>3681050</v>
      </c>
      <c r="X861" s="183">
        <v>44255</v>
      </c>
      <c r="Y861" s="166" t="s">
        <v>7879</v>
      </c>
      <c r="Z861" s="166" t="s">
        <v>7880</v>
      </c>
      <c r="AA861" s="124" t="s">
        <v>8092</v>
      </c>
    </row>
    <row r="862" spans="1:27" x14ac:dyDescent="0.2">
      <c r="A862" s="124">
        <v>7462</v>
      </c>
      <c r="B862" s="124" t="s">
        <v>8522</v>
      </c>
      <c r="C862" s="185">
        <v>650213203</v>
      </c>
      <c r="D862" s="124" t="str">
        <f>VLOOKUP(A862,BASE.!$A$1:$T$878,4,FALSE)</f>
        <v>Corporación de Derecho Privado.</v>
      </c>
      <c r="E862" s="124" t="str">
        <f>VLOOKUP(A862,BASE.!$A$1:$T$878,5,FALSE)</f>
        <v>Otorgada por Decreto Exento  Nº 314, de fecha 30  de marzo  de  2001, del Ministerio de Justicia.</v>
      </c>
      <c r="F862" s="124" t="str">
        <f>VLOOKUP(A862,BASE.!$A$1:$T$878,6,FALSE)</f>
        <v xml:space="preserve">Certificado de Vigencia de persona jurídica sin fines de lucro, folio N° 500183005964, de 17 de mayo de 2018, emitido por el Servicio de Registro Civil e Identificación. 
</v>
      </c>
      <c r="G862" s="124" t="str">
        <f>VLOOKUP(A862,BASE.!$A$1:$T$878,7,FALSE)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62" s="124" t="str">
        <f>VLOOKUP(A862,BASE.!$A$1:$T$878,8,FALSE)</f>
        <v xml:space="preserve">Presidente:
Gastón Francisco José Pinochet Donoso, 
Secretaria: 
Victoria del Carmen Huenante Nanco, 
Tesorera: 
Natalia Fernanda Oyaneder Sarmiento, 
Director:
José Guillermo Molina Bravo, 
Matías Alberto Lavadero Franzani, 
</v>
      </c>
      <c r="I862" s="124" t="str">
        <f>VLOOKUP(A862,BASE.!$A$1:$T$878,9,FALSE)</f>
        <v>Dos años. Si, por cualquier causa no se efectúa oportunamente la elección de Directorio, se entenderá renovado el mandato de quienes se encuentran en funciones hasta que se realice la correspondiente elección.</v>
      </c>
      <c r="J862" s="124" t="str">
        <f>VLOOKUP(A862,BASE.!$A$1:$T$878,10,FALSE)</f>
        <v>Del 31-07-2018 a 31-07-2020</v>
      </c>
      <c r="K862" s="124" t="str">
        <f>VLOOKUP(A862,BASE.!$A$1:$T$878,11,FALSE)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62" s="124" t="str">
        <f>VLOOKUP(A862,BASE.!$A$1:$T$878,12,FALSE)</f>
        <v xml:space="preserve">Uno Oriente N°1550, comuna de Talca, Región del Maule. </v>
      </c>
      <c r="M862" s="124" t="str">
        <f>VLOOKUP(A862,BASE.!$A$1:$T$878,13,FALSE)</f>
        <v>VII</v>
      </c>
      <c r="N862" s="124" t="str">
        <f>VLOOKUP(A862,BASE.!$A$1:$T$878,14,FALSE)</f>
        <v>talca</v>
      </c>
      <c r="O862" s="124">
        <f>VLOOKUP(A862,BASE.!$A$1:$T$878,15,FALSE)</f>
        <v>0</v>
      </c>
      <c r="P862" s="124">
        <f>VLOOKUP(A862,BASE.!$A$1:$T$878,16,FALSE)</f>
        <v>0</v>
      </c>
      <c r="Q862" s="185">
        <f>VLOOKUP(A862,BASE.!$A$1:$T$878,17,FALSE)</f>
        <v>0</v>
      </c>
      <c r="R862" s="124" t="str">
        <f>VLOOKUP(A862,BASE.!$A$1:$T$878,18,FALSE)</f>
        <v>93401: Institución de Asistencia Social</v>
      </c>
      <c r="S862" s="124" t="str">
        <f>VLOOKUP(A862,BASE.!$A$1:$T$878,19,FALSE)</f>
        <v xml:space="preserve">Certificado de antecedentes financieros, correspondientes al año 2019, aprobados por el Subdepartamento de Supervisión Financiera Nacional. </v>
      </c>
      <c r="T862" s="182">
        <f>VLOOKUP(A862,BASE.!$A$1:$T$878,20,FALSE)</f>
        <v>43174</v>
      </c>
      <c r="U862" s="124">
        <v>7462</v>
      </c>
      <c r="V862" s="181">
        <v>52440665</v>
      </c>
      <c r="W862" s="181">
        <v>71016159</v>
      </c>
      <c r="X862" s="183">
        <v>44255</v>
      </c>
      <c r="Y862" s="166" t="s">
        <v>7879</v>
      </c>
      <c r="Z862" s="166" t="s">
        <v>7880</v>
      </c>
      <c r="AA862" s="124" t="s">
        <v>7914</v>
      </c>
    </row>
    <row r="863" spans="1:27" x14ac:dyDescent="0.2">
      <c r="A863" s="124">
        <v>7462</v>
      </c>
      <c r="B863" s="124" t="s">
        <v>8522</v>
      </c>
      <c r="C863" s="185">
        <v>650213203</v>
      </c>
      <c r="D863" s="124" t="str">
        <f>VLOOKUP(A863,BASE.!$A$1:$T$878,4,FALSE)</f>
        <v>Corporación de Derecho Privado.</v>
      </c>
      <c r="E863" s="124" t="str">
        <f>VLOOKUP(A863,BASE.!$A$1:$T$878,5,FALSE)</f>
        <v>Otorgada por Decreto Exento  Nº 314, de fecha 30  de marzo  de  2001, del Ministerio de Justicia.</v>
      </c>
      <c r="F863" s="124" t="str">
        <f>VLOOKUP(A863,BASE.!$A$1:$T$878,6,FALSE)</f>
        <v xml:space="preserve">Certificado de Vigencia de persona jurídica sin fines de lucro, folio N° 500183005964, de 17 de mayo de 2018, emitido por el Servicio de Registro Civil e Identificación. 
</v>
      </c>
      <c r="G863" s="124" t="str">
        <f>VLOOKUP(A863,BASE.!$A$1:$T$878,7,FALSE)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63" s="124" t="str">
        <f>VLOOKUP(A863,BASE.!$A$1:$T$878,8,FALSE)</f>
        <v xml:space="preserve">Presidente:
Gastón Francisco José Pinochet Donoso, 
Secretaria: 
Victoria del Carmen Huenante Nanco, 
Tesorera: 
Natalia Fernanda Oyaneder Sarmiento, 
Director:
José Guillermo Molina Bravo, 
Matías Alberto Lavadero Franzani, 
</v>
      </c>
      <c r="I863" s="124" t="str">
        <f>VLOOKUP(A863,BASE.!$A$1:$T$878,9,FALSE)</f>
        <v>Dos años. Si, por cualquier causa no se efectúa oportunamente la elección de Directorio, se entenderá renovado el mandato de quienes se encuentran en funciones hasta que se realice la correspondiente elección.</v>
      </c>
      <c r="J863" s="124" t="str">
        <f>VLOOKUP(A863,BASE.!$A$1:$T$878,10,FALSE)</f>
        <v>Del 31-07-2018 a 31-07-2020</v>
      </c>
      <c r="K863" s="124" t="str">
        <f>VLOOKUP(A863,BASE.!$A$1:$T$878,11,FALSE)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63" s="124" t="str">
        <f>VLOOKUP(A863,BASE.!$A$1:$T$878,12,FALSE)</f>
        <v xml:space="preserve">Uno Oriente N°1550, comuna de Talca, Región del Maule. </v>
      </c>
      <c r="M863" s="124" t="str">
        <f>VLOOKUP(A863,BASE.!$A$1:$T$878,13,FALSE)</f>
        <v>VII</v>
      </c>
      <c r="N863" s="124" t="str">
        <f>VLOOKUP(A863,BASE.!$A$1:$T$878,14,FALSE)</f>
        <v>talca</v>
      </c>
      <c r="O863" s="124">
        <f>VLOOKUP(A863,BASE.!$A$1:$T$878,15,FALSE)</f>
        <v>0</v>
      </c>
      <c r="P863" s="124">
        <f>VLOOKUP(A863,BASE.!$A$1:$T$878,16,FALSE)</f>
        <v>0</v>
      </c>
      <c r="Q863" s="185">
        <f>VLOOKUP(A863,BASE.!$A$1:$T$878,17,FALSE)</f>
        <v>0</v>
      </c>
      <c r="R863" s="124" t="str">
        <f>VLOOKUP(A863,BASE.!$A$1:$T$878,18,FALSE)</f>
        <v>93401: Institución de Asistencia Social</v>
      </c>
      <c r="S863" s="124" t="str">
        <f>VLOOKUP(A863,BASE.!$A$1:$T$878,19,FALSE)</f>
        <v xml:space="preserve">Certificado de antecedentes financieros, correspondientes al año 2019, aprobados por el Subdepartamento de Supervisión Financiera Nacional. </v>
      </c>
      <c r="T863" s="182">
        <f>VLOOKUP(A863,BASE.!$A$1:$T$878,20,FALSE)</f>
        <v>43174</v>
      </c>
      <c r="U863" s="124">
        <v>7462</v>
      </c>
      <c r="V863" s="181">
        <v>14164940</v>
      </c>
      <c r="W863" s="181">
        <v>26849132</v>
      </c>
      <c r="X863" s="183">
        <v>44255</v>
      </c>
      <c r="Y863" s="166" t="s">
        <v>7879</v>
      </c>
      <c r="Z863" s="166" t="s">
        <v>7880</v>
      </c>
      <c r="AA863" s="124" t="s">
        <v>7993</v>
      </c>
    </row>
    <row r="864" spans="1:27" x14ac:dyDescent="0.2">
      <c r="A864" s="124">
        <v>7462</v>
      </c>
      <c r="B864" s="124" t="s">
        <v>8522</v>
      </c>
      <c r="C864" s="185">
        <v>650213203</v>
      </c>
      <c r="D864" s="124" t="str">
        <f>VLOOKUP(A864,BASE.!$A$1:$T$878,4,FALSE)</f>
        <v>Corporación de Derecho Privado.</v>
      </c>
      <c r="E864" s="124" t="str">
        <f>VLOOKUP(A864,BASE.!$A$1:$T$878,5,FALSE)</f>
        <v>Otorgada por Decreto Exento  Nº 314, de fecha 30  de marzo  de  2001, del Ministerio de Justicia.</v>
      </c>
      <c r="F864" s="124" t="str">
        <f>VLOOKUP(A864,BASE.!$A$1:$T$878,6,FALSE)</f>
        <v xml:space="preserve">Certificado de Vigencia de persona jurídica sin fines de lucro, folio N° 500183005964, de 17 de mayo de 2018, emitido por el Servicio de Registro Civil e Identificación. 
</v>
      </c>
      <c r="G864" s="124" t="str">
        <f>VLOOKUP(A864,BASE.!$A$1:$T$878,7,FALSE)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64" s="124" t="str">
        <f>VLOOKUP(A864,BASE.!$A$1:$T$878,8,FALSE)</f>
        <v xml:space="preserve">Presidente:
Gastón Francisco José Pinochet Donoso, 
Secretaria: 
Victoria del Carmen Huenante Nanco, 
Tesorera: 
Natalia Fernanda Oyaneder Sarmiento, 
Director:
José Guillermo Molina Bravo, 
Matías Alberto Lavadero Franzani, 
</v>
      </c>
      <c r="I864" s="124" t="str">
        <f>VLOOKUP(A864,BASE.!$A$1:$T$878,9,FALSE)</f>
        <v>Dos años. Si, por cualquier causa no se efectúa oportunamente la elección de Directorio, se entenderá renovado el mandato de quienes se encuentran en funciones hasta que se realice la correspondiente elección.</v>
      </c>
      <c r="J864" s="124" t="str">
        <f>VLOOKUP(A864,BASE.!$A$1:$T$878,10,FALSE)</f>
        <v>Del 31-07-2018 a 31-07-2020</v>
      </c>
      <c r="K864" s="124" t="str">
        <f>VLOOKUP(A864,BASE.!$A$1:$T$878,11,FALSE)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64" s="124" t="str">
        <f>VLOOKUP(A864,BASE.!$A$1:$T$878,12,FALSE)</f>
        <v xml:space="preserve">Uno Oriente N°1550, comuna de Talca, Región del Maule. </v>
      </c>
      <c r="M864" s="124" t="str">
        <f>VLOOKUP(A864,BASE.!$A$1:$T$878,13,FALSE)</f>
        <v>VII</v>
      </c>
      <c r="N864" s="124" t="str">
        <f>VLOOKUP(A864,BASE.!$A$1:$T$878,14,FALSE)</f>
        <v>talca</v>
      </c>
      <c r="O864" s="124">
        <f>VLOOKUP(A864,BASE.!$A$1:$T$878,15,FALSE)</f>
        <v>0</v>
      </c>
      <c r="P864" s="124">
        <f>VLOOKUP(A864,BASE.!$A$1:$T$878,16,FALSE)</f>
        <v>0</v>
      </c>
      <c r="Q864" s="185">
        <f>VLOOKUP(A864,BASE.!$A$1:$T$878,17,FALSE)</f>
        <v>0</v>
      </c>
      <c r="R864" s="124" t="str">
        <f>VLOOKUP(A864,BASE.!$A$1:$T$878,18,FALSE)</f>
        <v>93401: Institución de Asistencia Social</v>
      </c>
      <c r="S864" s="124" t="str">
        <f>VLOOKUP(A864,BASE.!$A$1:$T$878,19,FALSE)</f>
        <v xml:space="preserve">Certificado de antecedentes financieros, correspondientes al año 2019, aprobados por el Subdepartamento de Supervisión Financiera Nacional. </v>
      </c>
      <c r="T864" s="182">
        <f>VLOOKUP(A864,BASE.!$A$1:$T$878,20,FALSE)</f>
        <v>43174</v>
      </c>
      <c r="U864" s="124">
        <v>7462</v>
      </c>
      <c r="V864" s="181">
        <v>54355718</v>
      </c>
      <c r="W864" s="181">
        <v>86225190</v>
      </c>
      <c r="X864" s="183">
        <v>44255</v>
      </c>
      <c r="Y864" s="166" t="s">
        <v>7879</v>
      </c>
      <c r="Z864" s="166" t="s">
        <v>7880</v>
      </c>
      <c r="AA864" s="124" t="s">
        <v>7899</v>
      </c>
    </row>
    <row r="865" spans="1:27" x14ac:dyDescent="0.2">
      <c r="A865" s="124">
        <v>7463</v>
      </c>
      <c r="B865" s="124" t="s">
        <v>8523</v>
      </c>
      <c r="C865" s="185">
        <v>714555006</v>
      </c>
      <c r="D865" s="124" t="str">
        <f>VLOOKUP(A865,BASE.!$A$1:$T$878,4,FALSE)</f>
        <v>Corporación de Derecho Privado.</v>
      </c>
      <c r="E865" s="124" t="str">
        <f>VLOOKUP(A865,BASE.!$A$1:$T$878,5,FALSE)</f>
        <v xml:space="preserve">Decreto Supremo Nº 1312, de 23 de diciembre de 1987, del Ministerio de Justicia. </v>
      </c>
      <c r="F865" s="124" t="str">
        <f>VLOOKUP(A865,BASE.!$A$1:$T$878,6,FALSE)</f>
        <v>Certificado de Vigencia folio Nº 500345592485, de 14 de septiembre de 2020, del Servicio de Registro Civil e identificación.</v>
      </c>
      <c r="G865" s="124" t="str">
        <f>VLOOKUP(A865,BASE.!$A$1:$T$878,7,FALSE)</f>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
      <c r="H865" s="124" t="str">
        <f>VLOOKUP(A865,BASE.!$A$1:$T$878,8,FALSE)</f>
        <v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v>
      </c>
      <c r="I865" s="124" t="str">
        <f>VLOOKUP(A865,BASE.!$A$1:$T$878,9,FALSE)</f>
        <v>Dos años, pudiendo ser reelegidos.</v>
      </c>
      <c r="J865" s="124" t="str">
        <f>VLOOKUP(A865,BASE.!$A$1:$T$878,10,FALSE)</f>
        <v xml:space="preserve">22 de noviembre de 2019, Según acta de sesión ordinaria de socios de fecha 22 de noviembre de 2019, reducida a escritura pública con fecha 03 de diciembre de 2019, ante la Notario Público y Archivero Judicial Interino de San Miguel, doña Zaida Silva Arriagada
</v>
      </c>
      <c r="K865" s="124" t="str">
        <f>VLOOKUP(A865,BASE.!$A$1:$T$878,11,FALSE)</f>
        <v>Secretario General: Alvaro Medina Cisternas, 
Secretario General Subrogante: Juan Ilabaca Mendoza (Director Área Salud Municipal)</v>
      </c>
      <c r="L865" s="124" t="str">
        <f>VLOOKUP(A865,BASE.!$A$1:$T$878,12,FALSE)</f>
        <v xml:space="preserve">Avenida Santa Rosa N° 2606, 3° piso, comuna de San Joaquín, Región Metropolitana
</v>
      </c>
      <c r="M865" s="124" t="str">
        <f>VLOOKUP(A865,BASE.!$A$1:$T$878,13,FALSE)</f>
        <v>XIII</v>
      </c>
      <c r="N865" s="124" t="str">
        <f>VLOOKUP(A865,BASE.!$A$1:$T$878,14,FALSE)</f>
        <v>San Joaquín</v>
      </c>
      <c r="O865" s="124">
        <f>VLOOKUP(A865,BASE.!$A$1:$T$878,15,FALSE)</f>
        <v>3604100</v>
      </c>
      <c r="P865" s="124" t="str">
        <f>VLOOKUP(A865,BASE.!$A$1:$T$878,16,FALSE)</f>
        <v>Correo Electrónico: alvaromedina@cormusanjoaquin.cl</v>
      </c>
      <c r="Q865" s="185">
        <f>VLOOKUP(A865,BASE.!$A$1:$T$878,17,FALSE)</f>
        <v>0</v>
      </c>
      <c r="R865" s="124">
        <f>VLOOKUP(A865,BASE.!$A$1:$T$878,18,FALSE)</f>
        <v>93401</v>
      </c>
      <c r="S865" s="124" t="str">
        <f>VLOOKUP(A865,BASE.!$A$1:$T$878,19,FALSE)</f>
        <v>Se acompaña certificado financiero correspondiente al año 2019, remitido para aprobación del Sub Departamento de Supervisión Financiera Nacional.</v>
      </c>
      <c r="T865" s="182">
        <f>VLOOKUP(A865,BASE.!$A$1:$T$878,20,FALSE)</f>
        <v>41012</v>
      </c>
      <c r="U865" s="124">
        <v>7463</v>
      </c>
      <c r="V865" s="181">
        <v>11483564</v>
      </c>
      <c r="W865" s="181">
        <v>16020028</v>
      </c>
      <c r="X865" s="183">
        <v>44255</v>
      </c>
      <c r="Y865" s="166" t="s">
        <v>7879</v>
      </c>
      <c r="Z865" s="166" t="s">
        <v>7880</v>
      </c>
      <c r="AA865" s="124" t="s">
        <v>7948</v>
      </c>
    </row>
    <row r="866" spans="1:27" x14ac:dyDescent="0.2">
      <c r="A866" s="124">
        <v>7473</v>
      </c>
      <c r="B866" s="124" t="s">
        <v>8524</v>
      </c>
      <c r="C866" s="185">
        <v>650587340</v>
      </c>
      <c r="D866" s="124" t="str">
        <f>VLOOKUP(A866,BASE.!$A$1:$T$878,4,FALSE)</f>
        <v>Fundación de Derecho Privado.</v>
      </c>
      <c r="E866" s="124" t="str">
        <f>VLOOKUP(A866,BASE.!$A$1:$T$878,5,FALSE)</f>
        <v xml:space="preserve">Registro Nacional de Personas Jurídicas Nº860, del Servicio de Registro Civil e Identificación.
Fecha de concesión de Personalidad Jurídica: 19 de julio de 2012.
</v>
      </c>
      <c r="F866" s="124" t="str">
        <f>VLOOKUP(A866,BASE.!$A$1:$T$878,6,FALSE)</f>
        <v>Certificado de Vigencia Folio Nº 500355159900, de fecha 9 de noviembre de 2020, del Servicio de Registro Civil e Identificación.</v>
      </c>
      <c r="G866" s="124" t="str">
        <f>VLOOKUP(A866,BASE.!$A$1:$T$878,7,FALSE)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66" s="124" t="str">
        <f>VLOOKUP(A866,BASE.!$A$1:$T$878,8,FALSE)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66" s="124" t="str">
        <f>VLOOKUP(A866,BASE.!$A$1:$T$878,9,FALSE)</f>
        <v xml:space="preserve">Dos años </v>
      </c>
      <c r="J866" s="124" t="str">
        <f>VLOOKUP(A866,BASE.!$A$1:$T$878,10,FALSE)</f>
        <v xml:space="preserve">                         Última Elección de Directorio: 31 de marzo de 2020.
Duración: agosto 2020 a agosto de 2022.
</v>
      </c>
      <c r="K866" s="124" t="str">
        <f>VLOOKUP(A866,BASE.!$A$1:$T$878,11,FALSE)</f>
        <v xml:space="preserve">Carmen Gloria Hidalgo Belmar 
</v>
      </c>
      <c r="L866" s="124" t="str">
        <f>VLOOKUP(A866,BASE.!$A$1:$T$878,12,FALSE)</f>
        <v xml:space="preserve">O'higgins 416A comuna de Temuco, región de La Araucanía.
</v>
      </c>
      <c r="M866" s="124" t="str">
        <f>VLOOKUP(A866,BASE.!$A$1:$T$878,13,FALSE)</f>
        <v>IX</v>
      </c>
      <c r="N866" s="124" t="str">
        <f>VLOOKUP(A866,BASE.!$A$1:$T$878,14,FALSE)</f>
        <v>Temuco</v>
      </c>
      <c r="O866" s="124">
        <f>VLOOKUP(A866,BASE.!$A$1:$T$878,15,FALSE)</f>
        <v>0</v>
      </c>
      <c r="P866" s="124" t="str">
        <f>VLOOKUP(A866,BASE.!$A$1:$T$878,16,FALSE)</f>
        <v xml:space="preserve">: dirección@fundacioncreseres.cl </v>
      </c>
      <c r="Q866" s="185">
        <f>VLOOKUP(A866,BASE.!$A$1:$T$878,17,FALSE)</f>
        <v>0</v>
      </c>
      <c r="R866" s="124">
        <f>VLOOKUP(A866,BASE.!$A$1:$T$878,18,FALSE)</f>
        <v>93401</v>
      </c>
      <c r="S866" s="124" t="str">
        <f>VLOOKUP(A866,BASE.!$A$1:$T$878,19,FALSE)</f>
        <v>Se acompaña certificado de antecedentes financiares año 2019  aprobado por el Departamento de Supervisión financiera</v>
      </c>
      <c r="T866" s="182">
        <f>VLOOKUP(A866,BASE.!$A$1:$T$878,20,FALSE)</f>
        <v>41340</v>
      </c>
      <c r="U866" s="124">
        <v>7473</v>
      </c>
      <c r="V866" s="181">
        <v>8208998</v>
      </c>
      <c r="W866" s="181">
        <v>16417996</v>
      </c>
      <c r="X866" s="183">
        <v>44255</v>
      </c>
      <c r="Y866" s="166" t="s">
        <v>7879</v>
      </c>
      <c r="Z866" s="166" t="s">
        <v>7880</v>
      </c>
      <c r="AA866" s="124" t="s">
        <v>8012</v>
      </c>
    </row>
    <row r="867" spans="1:27" x14ac:dyDescent="0.2">
      <c r="A867" s="124">
        <v>7473</v>
      </c>
      <c r="B867" s="124" t="s">
        <v>8524</v>
      </c>
      <c r="C867" s="185">
        <v>650587340</v>
      </c>
      <c r="D867" s="124" t="str">
        <f>VLOOKUP(A867,BASE.!$A$1:$T$878,4,FALSE)</f>
        <v>Fundación de Derecho Privado.</v>
      </c>
      <c r="E867" s="124" t="str">
        <f>VLOOKUP(A867,BASE.!$A$1:$T$878,5,FALSE)</f>
        <v xml:space="preserve">Registro Nacional de Personas Jurídicas Nº860, del Servicio de Registro Civil e Identificación.
Fecha de concesión de Personalidad Jurídica: 19 de julio de 2012.
</v>
      </c>
      <c r="F867" s="124" t="str">
        <f>VLOOKUP(A867,BASE.!$A$1:$T$878,6,FALSE)</f>
        <v>Certificado de Vigencia Folio Nº 500355159900, de fecha 9 de noviembre de 2020, del Servicio de Registro Civil e Identificación.</v>
      </c>
      <c r="G867" s="124" t="str">
        <f>VLOOKUP(A867,BASE.!$A$1:$T$878,7,FALSE)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67" s="124" t="str">
        <f>VLOOKUP(A867,BASE.!$A$1:$T$878,8,FALSE)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67" s="124" t="str">
        <f>VLOOKUP(A867,BASE.!$A$1:$T$878,9,FALSE)</f>
        <v xml:space="preserve">Dos años </v>
      </c>
      <c r="J867" s="124" t="str">
        <f>VLOOKUP(A867,BASE.!$A$1:$T$878,10,FALSE)</f>
        <v xml:space="preserve">                         Última Elección de Directorio: 31 de marzo de 2020.
Duración: agosto 2020 a agosto de 2022.
</v>
      </c>
      <c r="K867" s="124" t="str">
        <f>VLOOKUP(A867,BASE.!$A$1:$T$878,11,FALSE)</f>
        <v xml:space="preserve">Carmen Gloria Hidalgo Belmar 
</v>
      </c>
      <c r="L867" s="124" t="str">
        <f>VLOOKUP(A867,BASE.!$A$1:$T$878,12,FALSE)</f>
        <v xml:space="preserve">O'higgins 416A comuna de Temuco, región de La Araucanía.
</v>
      </c>
      <c r="M867" s="124" t="str">
        <f>VLOOKUP(A867,BASE.!$A$1:$T$878,13,FALSE)</f>
        <v>IX</v>
      </c>
      <c r="N867" s="124" t="str">
        <f>VLOOKUP(A867,BASE.!$A$1:$T$878,14,FALSE)</f>
        <v>Temuco</v>
      </c>
      <c r="O867" s="124">
        <f>VLOOKUP(A867,BASE.!$A$1:$T$878,15,FALSE)</f>
        <v>0</v>
      </c>
      <c r="P867" s="124" t="str">
        <f>VLOOKUP(A867,BASE.!$A$1:$T$878,16,FALSE)</f>
        <v xml:space="preserve">: dirección@fundacioncreseres.cl </v>
      </c>
      <c r="Q867" s="185">
        <f>VLOOKUP(A867,BASE.!$A$1:$T$878,17,FALSE)</f>
        <v>0</v>
      </c>
      <c r="R867" s="124">
        <f>VLOOKUP(A867,BASE.!$A$1:$T$878,18,FALSE)</f>
        <v>93401</v>
      </c>
      <c r="S867" s="124" t="str">
        <f>VLOOKUP(A867,BASE.!$A$1:$T$878,19,FALSE)</f>
        <v>Se acompaña certificado de antecedentes financiares año 2019  aprobado por el Departamento de Supervisión financiera</v>
      </c>
      <c r="T867" s="182">
        <f>VLOOKUP(A867,BASE.!$A$1:$T$878,20,FALSE)</f>
        <v>41340</v>
      </c>
      <c r="U867" s="124">
        <v>7473</v>
      </c>
      <c r="V867" s="181">
        <v>29389239</v>
      </c>
      <c r="W867" s="181">
        <v>29389239</v>
      </c>
      <c r="X867" s="183">
        <v>44255</v>
      </c>
      <c r="Y867" s="166" t="s">
        <v>7879</v>
      </c>
      <c r="Z867" s="166" t="s">
        <v>7880</v>
      </c>
      <c r="AA867" s="124" t="s">
        <v>7907</v>
      </c>
    </row>
    <row r="868" spans="1:27" x14ac:dyDescent="0.2">
      <c r="A868" s="124">
        <v>7473</v>
      </c>
      <c r="B868" s="124" t="s">
        <v>8524</v>
      </c>
      <c r="C868" s="185">
        <v>650587340</v>
      </c>
      <c r="D868" s="124" t="str">
        <f>VLOOKUP(A868,BASE.!$A$1:$T$878,4,FALSE)</f>
        <v>Fundación de Derecho Privado.</v>
      </c>
      <c r="E868" s="124" t="str">
        <f>VLOOKUP(A868,BASE.!$A$1:$T$878,5,FALSE)</f>
        <v xml:space="preserve">Registro Nacional de Personas Jurídicas Nº860, del Servicio de Registro Civil e Identificación.
Fecha de concesión de Personalidad Jurídica: 19 de julio de 2012.
</v>
      </c>
      <c r="F868" s="124" t="str">
        <f>VLOOKUP(A868,BASE.!$A$1:$T$878,6,FALSE)</f>
        <v>Certificado de Vigencia Folio Nº 500355159900, de fecha 9 de noviembre de 2020, del Servicio de Registro Civil e Identificación.</v>
      </c>
      <c r="G868" s="124" t="str">
        <f>VLOOKUP(A868,BASE.!$A$1:$T$878,7,FALSE)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68" s="124" t="str">
        <f>VLOOKUP(A868,BASE.!$A$1:$T$878,8,FALSE)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68" s="124" t="str">
        <f>VLOOKUP(A868,BASE.!$A$1:$T$878,9,FALSE)</f>
        <v xml:space="preserve">Dos años </v>
      </c>
      <c r="J868" s="124" t="str">
        <f>VLOOKUP(A868,BASE.!$A$1:$T$878,10,FALSE)</f>
        <v xml:space="preserve">                         Última Elección de Directorio: 31 de marzo de 2020.
Duración: agosto 2020 a agosto de 2022.
</v>
      </c>
      <c r="K868" s="124" t="str">
        <f>VLOOKUP(A868,BASE.!$A$1:$T$878,11,FALSE)</f>
        <v xml:space="preserve">Carmen Gloria Hidalgo Belmar 
</v>
      </c>
      <c r="L868" s="124" t="str">
        <f>VLOOKUP(A868,BASE.!$A$1:$T$878,12,FALSE)</f>
        <v xml:space="preserve">O'higgins 416A comuna de Temuco, región de La Araucanía.
</v>
      </c>
      <c r="M868" s="124" t="str">
        <f>VLOOKUP(A868,BASE.!$A$1:$T$878,13,FALSE)</f>
        <v>IX</v>
      </c>
      <c r="N868" s="124" t="str">
        <f>VLOOKUP(A868,BASE.!$A$1:$T$878,14,FALSE)</f>
        <v>Temuco</v>
      </c>
      <c r="O868" s="124">
        <f>VLOOKUP(A868,BASE.!$A$1:$T$878,15,FALSE)</f>
        <v>0</v>
      </c>
      <c r="P868" s="124" t="str">
        <f>VLOOKUP(A868,BASE.!$A$1:$T$878,16,FALSE)</f>
        <v xml:space="preserve">: dirección@fundacioncreseres.cl </v>
      </c>
      <c r="Q868" s="185">
        <f>VLOOKUP(A868,BASE.!$A$1:$T$878,17,FALSE)</f>
        <v>0</v>
      </c>
      <c r="R868" s="124">
        <f>VLOOKUP(A868,BASE.!$A$1:$T$878,18,FALSE)</f>
        <v>93401</v>
      </c>
      <c r="S868" s="124" t="str">
        <f>VLOOKUP(A868,BASE.!$A$1:$T$878,19,FALSE)</f>
        <v>Se acompaña certificado de antecedentes financiares año 2019  aprobado por el Departamento de Supervisión financiera</v>
      </c>
      <c r="T868" s="182">
        <f>VLOOKUP(A868,BASE.!$A$1:$T$878,20,FALSE)</f>
        <v>41340</v>
      </c>
      <c r="U868" s="124">
        <v>7473</v>
      </c>
      <c r="V868" s="181">
        <v>3454710</v>
      </c>
      <c r="W868" s="181">
        <v>7223484</v>
      </c>
      <c r="X868" s="183">
        <v>44255</v>
      </c>
      <c r="Y868" s="166" t="s">
        <v>7879</v>
      </c>
      <c r="Z868" s="166" t="s">
        <v>7880</v>
      </c>
      <c r="AA868" s="124" t="s">
        <v>230</v>
      </c>
    </row>
    <row r="869" spans="1:27" x14ac:dyDescent="0.2">
      <c r="A869" s="124">
        <v>7473</v>
      </c>
      <c r="B869" s="124" t="s">
        <v>8524</v>
      </c>
      <c r="C869" s="185">
        <v>650587340</v>
      </c>
      <c r="D869" s="124" t="str">
        <f>VLOOKUP(A869,BASE.!$A$1:$T$878,4,FALSE)</f>
        <v>Fundación de Derecho Privado.</v>
      </c>
      <c r="E869" s="124" t="str">
        <f>VLOOKUP(A869,BASE.!$A$1:$T$878,5,FALSE)</f>
        <v xml:space="preserve">Registro Nacional de Personas Jurídicas Nº860, del Servicio de Registro Civil e Identificación.
Fecha de concesión de Personalidad Jurídica: 19 de julio de 2012.
</v>
      </c>
      <c r="F869" s="124" t="str">
        <f>VLOOKUP(A869,BASE.!$A$1:$T$878,6,FALSE)</f>
        <v>Certificado de Vigencia Folio Nº 500355159900, de fecha 9 de noviembre de 2020, del Servicio de Registro Civil e Identificación.</v>
      </c>
      <c r="G869" s="124" t="str">
        <f>VLOOKUP(A869,BASE.!$A$1:$T$878,7,FALSE)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69" s="124" t="str">
        <f>VLOOKUP(A869,BASE.!$A$1:$T$878,8,FALSE)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69" s="124" t="str">
        <f>VLOOKUP(A869,BASE.!$A$1:$T$878,9,FALSE)</f>
        <v xml:space="preserve">Dos años </v>
      </c>
      <c r="J869" s="124" t="str">
        <f>VLOOKUP(A869,BASE.!$A$1:$T$878,10,FALSE)</f>
        <v xml:space="preserve">                         Última Elección de Directorio: 31 de marzo de 2020.
Duración: agosto 2020 a agosto de 2022.
</v>
      </c>
      <c r="K869" s="124" t="str">
        <f>VLOOKUP(A869,BASE.!$A$1:$T$878,11,FALSE)</f>
        <v xml:space="preserve">Carmen Gloria Hidalgo Belmar 
</v>
      </c>
      <c r="L869" s="124" t="str">
        <f>VLOOKUP(A869,BASE.!$A$1:$T$878,12,FALSE)</f>
        <v xml:space="preserve">O'higgins 416A comuna de Temuco, región de La Araucanía.
</v>
      </c>
      <c r="M869" s="124" t="str">
        <f>VLOOKUP(A869,BASE.!$A$1:$T$878,13,FALSE)</f>
        <v>IX</v>
      </c>
      <c r="N869" s="124" t="str">
        <f>VLOOKUP(A869,BASE.!$A$1:$T$878,14,FALSE)</f>
        <v>Temuco</v>
      </c>
      <c r="O869" s="124">
        <f>VLOOKUP(A869,BASE.!$A$1:$T$878,15,FALSE)</f>
        <v>0</v>
      </c>
      <c r="P869" s="124" t="str">
        <f>VLOOKUP(A869,BASE.!$A$1:$T$878,16,FALSE)</f>
        <v xml:space="preserve">: dirección@fundacioncreseres.cl </v>
      </c>
      <c r="Q869" s="185">
        <f>VLOOKUP(A869,BASE.!$A$1:$T$878,17,FALSE)</f>
        <v>0</v>
      </c>
      <c r="R869" s="124">
        <f>VLOOKUP(A869,BASE.!$A$1:$T$878,18,FALSE)</f>
        <v>93401</v>
      </c>
      <c r="S869" s="124" t="str">
        <f>VLOOKUP(A869,BASE.!$A$1:$T$878,19,FALSE)</f>
        <v>Se acompaña certificado de antecedentes financiares año 2019  aprobado por el Departamento de Supervisión financiera</v>
      </c>
      <c r="T869" s="182">
        <f>VLOOKUP(A869,BASE.!$A$1:$T$878,20,FALSE)</f>
        <v>41340</v>
      </c>
      <c r="U869" s="124">
        <v>7473</v>
      </c>
      <c r="V869" s="181">
        <v>18880695</v>
      </c>
      <c r="W869" s="181">
        <v>38582289</v>
      </c>
      <c r="X869" s="183">
        <v>44255</v>
      </c>
      <c r="Y869" s="166" t="s">
        <v>7879</v>
      </c>
      <c r="Z869" s="166" t="s">
        <v>7880</v>
      </c>
      <c r="AA869" s="124" t="s">
        <v>7900</v>
      </c>
    </row>
    <row r="870" spans="1:27" x14ac:dyDescent="0.2">
      <c r="A870" s="124">
        <v>7473</v>
      </c>
      <c r="B870" s="124" t="s">
        <v>8524</v>
      </c>
      <c r="C870" s="185">
        <v>650587340</v>
      </c>
      <c r="D870" s="124" t="str">
        <f>VLOOKUP(A870,BASE.!$A$1:$T$878,4,FALSE)</f>
        <v>Fundación de Derecho Privado.</v>
      </c>
      <c r="E870" s="124" t="str">
        <f>VLOOKUP(A870,BASE.!$A$1:$T$878,5,FALSE)</f>
        <v xml:space="preserve">Registro Nacional de Personas Jurídicas Nº860, del Servicio de Registro Civil e Identificación.
Fecha de concesión de Personalidad Jurídica: 19 de julio de 2012.
</v>
      </c>
      <c r="F870" s="124" t="str">
        <f>VLOOKUP(A870,BASE.!$A$1:$T$878,6,FALSE)</f>
        <v>Certificado de Vigencia Folio Nº 500355159900, de fecha 9 de noviembre de 2020, del Servicio de Registro Civil e Identificación.</v>
      </c>
      <c r="G870" s="124" t="str">
        <f>VLOOKUP(A870,BASE.!$A$1:$T$878,7,FALSE)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0" s="124" t="str">
        <f>VLOOKUP(A870,BASE.!$A$1:$T$878,8,FALSE)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0" s="124" t="str">
        <f>VLOOKUP(A870,BASE.!$A$1:$T$878,9,FALSE)</f>
        <v xml:space="preserve">Dos años </v>
      </c>
      <c r="J870" s="124" t="str">
        <f>VLOOKUP(A870,BASE.!$A$1:$T$878,10,FALSE)</f>
        <v xml:space="preserve">                         Última Elección de Directorio: 31 de marzo de 2020.
Duración: agosto 2020 a agosto de 2022.
</v>
      </c>
      <c r="K870" s="124" t="str">
        <f>VLOOKUP(A870,BASE.!$A$1:$T$878,11,FALSE)</f>
        <v xml:space="preserve">Carmen Gloria Hidalgo Belmar 
</v>
      </c>
      <c r="L870" s="124" t="str">
        <f>VLOOKUP(A870,BASE.!$A$1:$T$878,12,FALSE)</f>
        <v xml:space="preserve">O'higgins 416A comuna de Temuco, región de La Araucanía.
</v>
      </c>
      <c r="M870" s="124" t="str">
        <f>VLOOKUP(A870,BASE.!$A$1:$T$878,13,FALSE)</f>
        <v>IX</v>
      </c>
      <c r="N870" s="124" t="str">
        <f>VLOOKUP(A870,BASE.!$A$1:$T$878,14,FALSE)</f>
        <v>Temuco</v>
      </c>
      <c r="O870" s="124">
        <f>VLOOKUP(A870,BASE.!$A$1:$T$878,15,FALSE)</f>
        <v>0</v>
      </c>
      <c r="P870" s="124" t="str">
        <f>VLOOKUP(A870,BASE.!$A$1:$T$878,16,FALSE)</f>
        <v xml:space="preserve">: dirección@fundacioncreseres.cl </v>
      </c>
      <c r="Q870" s="185">
        <f>VLOOKUP(A870,BASE.!$A$1:$T$878,17,FALSE)</f>
        <v>0</v>
      </c>
      <c r="R870" s="124">
        <f>VLOOKUP(A870,BASE.!$A$1:$T$878,18,FALSE)</f>
        <v>93401</v>
      </c>
      <c r="S870" s="124" t="str">
        <f>VLOOKUP(A870,BASE.!$A$1:$T$878,19,FALSE)</f>
        <v>Se acompaña certificado de antecedentes financiares año 2019  aprobado por el Departamento de Supervisión financiera</v>
      </c>
      <c r="T870" s="182">
        <f>VLOOKUP(A870,BASE.!$A$1:$T$878,20,FALSE)</f>
        <v>41340</v>
      </c>
      <c r="U870" s="124">
        <v>7473</v>
      </c>
      <c r="V870" s="181">
        <v>2355484</v>
      </c>
      <c r="W870" s="181">
        <v>4710968</v>
      </c>
      <c r="X870" s="183">
        <v>44255</v>
      </c>
      <c r="Y870" s="166" t="s">
        <v>7879</v>
      </c>
      <c r="Z870" s="166" t="s">
        <v>7880</v>
      </c>
      <c r="AA870" s="124" t="s">
        <v>8093</v>
      </c>
    </row>
    <row r="871" spans="1:27" x14ac:dyDescent="0.2">
      <c r="A871" s="124">
        <v>7473</v>
      </c>
      <c r="B871" s="124" t="s">
        <v>8524</v>
      </c>
      <c r="C871" s="185">
        <v>650587340</v>
      </c>
      <c r="D871" s="124" t="str">
        <f>VLOOKUP(A871,BASE.!$A$1:$T$878,4,FALSE)</f>
        <v>Fundación de Derecho Privado.</v>
      </c>
      <c r="E871" s="124" t="str">
        <f>VLOOKUP(A871,BASE.!$A$1:$T$878,5,FALSE)</f>
        <v xml:space="preserve">Registro Nacional de Personas Jurídicas Nº860, del Servicio de Registro Civil e Identificación.
Fecha de concesión de Personalidad Jurídica: 19 de julio de 2012.
</v>
      </c>
      <c r="F871" s="124" t="str">
        <f>VLOOKUP(A871,BASE.!$A$1:$T$878,6,FALSE)</f>
        <v>Certificado de Vigencia Folio Nº 500355159900, de fecha 9 de noviembre de 2020, del Servicio de Registro Civil e Identificación.</v>
      </c>
      <c r="G871" s="124" t="str">
        <f>VLOOKUP(A871,BASE.!$A$1:$T$878,7,FALSE)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1" s="124" t="str">
        <f>VLOOKUP(A871,BASE.!$A$1:$T$878,8,FALSE)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1" s="124" t="str">
        <f>VLOOKUP(A871,BASE.!$A$1:$T$878,9,FALSE)</f>
        <v xml:space="preserve">Dos años </v>
      </c>
      <c r="J871" s="124" t="str">
        <f>VLOOKUP(A871,BASE.!$A$1:$T$878,10,FALSE)</f>
        <v xml:space="preserve">                         Última Elección de Directorio: 31 de marzo de 2020.
Duración: agosto 2020 a agosto de 2022.
</v>
      </c>
      <c r="K871" s="124" t="str">
        <f>VLOOKUP(A871,BASE.!$A$1:$T$878,11,FALSE)</f>
        <v xml:space="preserve">Carmen Gloria Hidalgo Belmar 
</v>
      </c>
      <c r="L871" s="124" t="str">
        <f>VLOOKUP(A871,BASE.!$A$1:$T$878,12,FALSE)</f>
        <v xml:space="preserve">O'higgins 416A comuna de Temuco, región de La Araucanía.
</v>
      </c>
      <c r="M871" s="124" t="str">
        <f>VLOOKUP(A871,BASE.!$A$1:$T$878,13,FALSE)</f>
        <v>IX</v>
      </c>
      <c r="N871" s="124" t="str">
        <f>VLOOKUP(A871,BASE.!$A$1:$T$878,14,FALSE)</f>
        <v>Temuco</v>
      </c>
      <c r="O871" s="124">
        <f>VLOOKUP(A871,BASE.!$A$1:$T$878,15,FALSE)</f>
        <v>0</v>
      </c>
      <c r="P871" s="124" t="str">
        <f>VLOOKUP(A871,BASE.!$A$1:$T$878,16,FALSE)</f>
        <v xml:space="preserve">: dirección@fundacioncreseres.cl </v>
      </c>
      <c r="Q871" s="185">
        <f>VLOOKUP(A871,BASE.!$A$1:$T$878,17,FALSE)</f>
        <v>0</v>
      </c>
      <c r="R871" s="124">
        <f>VLOOKUP(A871,BASE.!$A$1:$T$878,18,FALSE)</f>
        <v>93401</v>
      </c>
      <c r="S871" s="124" t="str">
        <f>VLOOKUP(A871,BASE.!$A$1:$T$878,19,FALSE)</f>
        <v>Se acompaña certificado de antecedentes financiares año 2019  aprobado por el Departamento de Supervisión financiera</v>
      </c>
      <c r="T871" s="182">
        <f>VLOOKUP(A871,BASE.!$A$1:$T$878,20,FALSE)</f>
        <v>41340</v>
      </c>
      <c r="U871" s="124">
        <v>7473</v>
      </c>
      <c r="V871" s="181">
        <v>16450063</v>
      </c>
      <c r="W871" s="181">
        <v>33265682</v>
      </c>
      <c r="X871" s="183">
        <v>44255</v>
      </c>
      <c r="Y871" s="166" t="s">
        <v>7879</v>
      </c>
      <c r="Z871" s="166" t="s">
        <v>7880</v>
      </c>
      <c r="AA871" s="124" t="s">
        <v>7892</v>
      </c>
    </row>
    <row r="872" spans="1:27" x14ac:dyDescent="0.2">
      <c r="A872" s="124">
        <v>7473</v>
      </c>
      <c r="B872" s="124" t="s">
        <v>8524</v>
      </c>
      <c r="C872" s="185">
        <v>650587340</v>
      </c>
      <c r="D872" s="124" t="str">
        <f>VLOOKUP(A872,BASE.!$A$1:$T$878,4,FALSE)</f>
        <v>Fundación de Derecho Privado.</v>
      </c>
      <c r="E872" s="124" t="str">
        <f>VLOOKUP(A872,BASE.!$A$1:$T$878,5,FALSE)</f>
        <v xml:space="preserve">Registro Nacional de Personas Jurídicas Nº860, del Servicio de Registro Civil e Identificación.
Fecha de concesión de Personalidad Jurídica: 19 de julio de 2012.
</v>
      </c>
      <c r="F872" s="124" t="str">
        <f>VLOOKUP(A872,BASE.!$A$1:$T$878,6,FALSE)</f>
        <v>Certificado de Vigencia Folio Nº 500355159900, de fecha 9 de noviembre de 2020, del Servicio de Registro Civil e Identificación.</v>
      </c>
      <c r="G872" s="124" t="str">
        <f>VLOOKUP(A872,BASE.!$A$1:$T$878,7,FALSE)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2" s="124" t="str">
        <f>VLOOKUP(A872,BASE.!$A$1:$T$878,8,FALSE)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2" s="124" t="str">
        <f>VLOOKUP(A872,BASE.!$A$1:$T$878,9,FALSE)</f>
        <v xml:space="preserve">Dos años </v>
      </c>
      <c r="J872" s="124" t="str">
        <f>VLOOKUP(A872,BASE.!$A$1:$T$878,10,FALSE)</f>
        <v xml:space="preserve">                         Última Elección de Directorio: 31 de marzo de 2020.
Duración: agosto 2020 a agosto de 2022.
</v>
      </c>
      <c r="K872" s="124" t="str">
        <f>VLOOKUP(A872,BASE.!$A$1:$T$878,11,FALSE)</f>
        <v xml:space="preserve">Carmen Gloria Hidalgo Belmar 
</v>
      </c>
      <c r="L872" s="124" t="str">
        <f>VLOOKUP(A872,BASE.!$A$1:$T$878,12,FALSE)</f>
        <v xml:space="preserve">O'higgins 416A comuna de Temuco, región de La Araucanía.
</v>
      </c>
      <c r="M872" s="124" t="str">
        <f>VLOOKUP(A872,BASE.!$A$1:$T$878,13,FALSE)</f>
        <v>IX</v>
      </c>
      <c r="N872" s="124" t="str">
        <f>VLOOKUP(A872,BASE.!$A$1:$T$878,14,FALSE)</f>
        <v>Temuco</v>
      </c>
      <c r="O872" s="124">
        <f>VLOOKUP(A872,BASE.!$A$1:$T$878,15,FALSE)</f>
        <v>0</v>
      </c>
      <c r="P872" s="124" t="str">
        <f>VLOOKUP(A872,BASE.!$A$1:$T$878,16,FALSE)</f>
        <v xml:space="preserve">: dirección@fundacioncreseres.cl </v>
      </c>
      <c r="Q872" s="185">
        <f>VLOOKUP(A872,BASE.!$A$1:$T$878,17,FALSE)</f>
        <v>0</v>
      </c>
      <c r="R872" s="124">
        <f>VLOOKUP(A872,BASE.!$A$1:$T$878,18,FALSE)</f>
        <v>93401</v>
      </c>
      <c r="S872" s="124" t="str">
        <f>VLOOKUP(A872,BASE.!$A$1:$T$878,19,FALSE)</f>
        <v>Se acompaña certificado de antecedentes financiares año 2019  aprobado por el Departamento de Supervisión financiera</v>
      </c>
      <c r="T872" s="182">
        <f>VLOOKUP(A872,BASE.!$A$1:$T$878,20,FALSE)</f>
        <v>41340</v>
      </c>
      <c r="U872" s="124">
        <v>7473</v>
      </c>
      <c r="V872" s="181">
        <v>26588929</v>
      </c>
      <c r="W872" s="181">
        <v>62931602</v>
      </c>
      <c r="X872" s="183">
        <v>44255</v>
      </c>
      <c r="Y872" s="166" t="s">
        <v>7879</v>
      </c>
      <c r="Z872" s="166" t="s">
        <v>7880</v>
      </c>
      <c r="AA872" s="124" t="s">
        <v>187</v>
      </c>
    </row>
    <row r="873" spans="1:27" x14ac:dyDescent="0.2">
      <c r="A873" s="124">
        <v>7473</v>
      </c>
      <c r="B873" s="124" t="s">
        <v>8524</v>
      </c>
      <c r="C873" s="185">
        <v>650587340</v>
      </c>
      <c r="D873" s="124" t="str">
        <f>VLOOKUP(A873,BASE.!$A$1:$T$878,4,FALSE)</f>
        <v>Fundación de Derecho Privado.</v>
      </c>
      <c r="E873" s="124" t="str">
        <f>VLOOKUP(A873,BASE.!$A$1:$T$878,5,FALSE)</f>
        <v xml:space="preserve">Registro Nacional de Personas Jurídicas Nº860, del Servicio de Registro Civil e Identificación.
Fecha de concesión de Personalidad Jurídica: 19 de julio de 2012.
</v>
      </c>
      <c r="F873" s="124" t="str">
        <f>VLOOKUP(A873,BASE.!$A$1:$T$878,6,FALSE)</f>
        <v>Certificado de Vigencia Folio Nº 500355159900, de fecha 9 de noviembre de 2020, del Servicio de Registro Civil e Identificación.</v>
      </c>
      <c r="G873" s="124" t="str">
        <f>VLOOKUP(A873,BASE.!$A$1:$T$878,7,FALSE)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3" s="124" t="str">
        <f>VLOOKUP(A873,BASE.!$A$1:$T$878,8,FALSE)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3" s="124" t="str">
        <f>VLOOKUP(A873,BASE.!$A$1:$T$878,9,FALSE)</f>
        <v xml:space="preserve">Dos años </v>
      </c>
      <c r="J873" s="124" t="str">
        <f>VLOOKUP(A873,BASE.!$A$1:$T$878,10,FALSE)</f>
        <v xml:space="preserve">                         Última Elección de Directorio: 31 de marzo de 2020.
Duración: agosto 2020 a agosto de 2022.
</v>
      </c>
      <c r="K873" s="124" t="str">
        <f>VLOOKUP(A873,BASE.!$A$1:$T$878,11,FALSE)</f>
        <v xml:space="preserve">Carmen Gloria Hidalgo Belmar 
</v>
      </c>
      <c r="L873" s="124" t="str">
        <f>VLOOKUP(A873,BASE.!$A$1:$T$878,12,FALSE)</f>
        <v xml:space="preserve">O'higgins 416A comuna de Temuco, región de La Araucanía.
</v>
      </c>
      <c r="M873" s="124" t="str">
        <f>VLOOKUP(A873,BASE.!$A$1:$T$878,13,FALSE)</f>
        <v>IX</v>
      </c>
      <c r="N873" s="124" t="str">
        <f>VLOOKUP(A873,BASE.!$A$1:$T$878,14,FALSE)</f>
        <v>Temuco</v>
      </c>
      <c r="O873" s="124">
        <f>VLOOKUP(A873,BASE.!$A$1:$T$878,15,FALSE)</f>
        <v>0</v>
      </c>
      <c r="P873" s="124" t="str">
        <f>VLOOKUP(A873,BASE.!$A$1:$T$878,16,FALSE)</f>
        <v xml:space="preserve">: dirección@fundacioncreseres.cl </v>
      </c>
      <c r="Q873" s="185">
        <f>VLOOKUP(A873,BASE.!$A$1:$T$878,17,FALSE)</f>
        <v>0</v>
      </c>
      <c r="R873" s="124">
        <f>VLOOKUP(A873,BASE.!$A$1:$T$878,18,FALSE)</f>
        <v>93401</v>
      </c>
      <c r="S873" s="124" t="str">
        <f>VLOOKUP(A873,BASE.!$A$1:$T$878,19,FALSE)</f>
        <v>Se acompaña certificado de antecedentes financiares año 2019  aprobado por el Departamento de Supervisión financiera</v>
      </c>
      <c r="T873" s="182">
        <f>VLOOKUP(A873,BASE.!$A$1:$T$878,20,FALSE)</f>
        <v>41340</v>
      </c>
      <c r="U873" s="124">
        <v>7473</v>
      </c>
      <c r="V873" s="181">
        <v>8657928</v>
      </c>
      <c r="W873" s="181">
        <v>29532120</v>
      </c>
      <c r="X873" s="183">
        <v>44255</v>
      </c>
      <c r="Y873" s="166" t="s">
        <v>7879</v>
      </c>
      <c r="Z873" s="166" t="s">
        <v>7880</v>
      </c>
      <c r="AA873" s="124" t="s">
        <v>7941</v>
      </c>
    </row>
    <row r="874" spans="1:27" x14ac:dyDescent="0.2">
      <c r="A874" s="124">
        <v>7473</v>
      </c>
      <c r="B874" s="124" t="s">
        <v>8524</v>
      </c>
      <c r="C874" s="185">
        <v>650587340</v>
      </c>
      <c r="D874" s="124" t="str">
        <f>VLOOKUP(A874,BASE.!$A$1:$T$878,4,FALSE)</f>
        <v>Fundación de Derecho Privado.</v>
      </c>
      <c r="E874" s="124" t="str">
        <f>VLOOKUP(A874,BASE.!$A$1:$T$878,5,FALSE)</f>
        <v xml:space="preserve">Registro Nacional de Personas Jurídicas Nº860, del Servicio de Registro Civil e Identificación.
Fecha de concesión de Personalidad Jurídica: 19 de julio de 2012.
</v>
      </c>
      <c r="F874" s="124" t="str">
        <f>VLOOKUP(A874,BASE.!$A$1:$T$878,6,FALSE)</f>
        <v>Certificado de Vigencia Folio Nº 500355159900, de fecha 9 de noviembre de 2020, del Servicio de Registro Civil e Identificación.</v>
      </c>
      <c r="G874" s="124" t="str">
        <f>VLOOKUP(A874,BASE.!$A$1:$T$878,7,FALSE)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4" s="124" t="str">
        <f>VLOOKUP(A874,BASE.!$A$1:$T$878,8,FALSE)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4" s="124" t="str">
        <f>VLOOKUP(A874,BASE.!$A$1:$T$878,9,FALSE)</f>
        <v xml:space="preserve">Dos años </v>
      </c>
      <c r="J874" s="124" t="str">
        <f>VLOOKUP(A874,BASE.!$A$1:$T$878,10,FALSE)</f>
        <v xml:space="preserve">                         Última Elección de Directorio: 31 de marzo de 2020.
Duración: agosto 2020 a agosto de 2022.
</v>
      </c>
      <c r="K874" s="124" t="str">
        <f>VLOOKUP(A874,BASE.!$A$1:$T$878,11,FALSE)</f>
        <v xml:space="preserve">Carmen Gloria Hidalgo Belmar 
</v>
      </c>
      <c r="L874" s="124" t="str">
        <f>VLOOKUP(A874,BASE.!$A$1:$T$878,12,FALSE)</f>
        <v xml:space="preserve">O'higgins 416A comuna de Temuco, región de La Araucanía.
</v>
      </c>
      <c r="M874" s="124" t="str">
        <f>VLOOKUP(A874,BASE.!$A$1:$T$878,13,FALSE)</f>
        <v>IX</v>
      </c>
      <c r="N874" s="124" t="str">
        <f>VLOOKUP(A874,BASE.!$A$1:$T$878,14,FALSE)</f>
        <v>Temuco</v>
      </c>
      <c r="O874" s="124">
        <f>VLOOKUP(A874,BASE.!$A$1:$T$878,15,FALSE)</f>
        <v>0</v>
      </c>
      <c r="P874" s="124" t="str">
        <f>VLOOKUP(A874,BASE.!$A$1:$T$878,16,FALSE)</f>
        <v xml:space="preserve">: dirección@fundacioncreseres.cl </v>
      </c>
      <c r="Q874" s="185">
        <f>VLOOKUP(A874,BASE.!$A$1:$T$878,17,FALSE)</f>
        <v>0</v>
      </c>
      <c r="R874" s="124">
        <f>VLOOKUP(A874,BASE.!$A$1:$T$878,18,FALSE)</f>
        <v>93401</v>
      </c>
      <c r="S874" s="124" t="str">
        <f>VLOOKUP(A874,BASE.!$A$1:$T$878,19,FALSE)</f>
        <v>Se acompaña certificado de antecedentes financiares año 2019  aprobado por el Departamento de Supervisión financiera</v>
      </c>
      <c r="T874" s="182">
        <f>VLOOKUP(A874,BASE.!$A$1:$T$878,20,FALSE)</f>
        <v>41340</v>
      </c>
      <c r="U874" s="124">
        <v>7473</v>
      </c>
      <c r="V874" s="181">
        <v>25730492</v>
      </c>
      <c r="W874" s="181">
        <v>49462212</v>
      </c>
      <c r="X874" s="183">
        <v>44255</v>
      </c>
      <c r="Y874" s="166" t="s">
        <v>7879</v>
      </c>
      <c r="Z874" s="166" t="s">
        <v>7880</v>
      </c>
      <c r="AA874" s="124" t="s">
        <v>7928</v>
      </c>
    </row>
    <row r="875" spans="1:27" x14ac:dyDescent="0.2">
      <c r="A875" s="124">
        <v>7473</v>
      </c>
      <c r="B875" s="124" t="s">
        <v>8524</v>
      </c>
      <c r="C875" s="185">
        <v>650587340</v>
      </c>
      <c r="D875" s="124" t="str">
        <f>VLOOKUP(A875,BASE.!$A$1:$T$878,4,FALSE)</f>
        <v>Fundación de Derecho Privado.</v>
      </c>
      <c r="E875" s="124" t="str">
        <f>VLOOKUP(A875,BASE.!$A$1:$T$878,5,FALSE)</f>
        <v xml:space="preserve">Registro Nacional de Personas Jurídicas Nº860, del Servicio de Registro Civil e Identificación.
Fecha de concesión de Personalidad Jurídica: 19 de julio de 2012.
</v>
      </c>
      <c r="F875" s="124" t="str">
        <f>VLOOKUP(A875,BASE.!$A$1:$T$878,6,FALSE)</f>
        <v>Certificado de Vigencia Folio Nº 500355159900, de fecha 9 de noviembre de 2020, del Servicio de Registro Civil e Identificación.</v>
      </c>
      <c r="G875" s="124" t="str">
        <f>VLOOKUP(A875,BASE.!$A$1:$T$878,7,FALSE)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5" s="124" t="str">
        <f>VLOOKUP(A875,BASE.!$A$1:$T$878,8,FALSE)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5" s="124" t="str">
        <f>VLOOKUP(A875,BASE.!$A$1:$T$878,9,FALSE)</f>
        <v xml:space="preserve">Dos años </v>
      </c>
      <c r="J875" s="124" t="str">
        <f>VLOOKUP(A875,BASE.!$A$1:$T$878,10,FALSE)</f>
        <v xml:space="preserve">                         Última Elección de Directorio: 31 de marzo de 2020.
Duración: agosto 2020 a agosto de 2022.
</v>
      </c>
      <c r="K875" s="124" t="str">
        <f>VLOOKUP(A875,BASE.!$A$1:$T$878,11,FALSE)</f>
        <v xml:space="preserve">Carmen Gloria Hidalgo Belmar 
</v>
      </c>
      <c r="L875" s="124" t="str">
        <f>VLOOKUP(A875,BASE.!$A$1:$T$878,12,FALSE)</f>
        <v xml:space="preserve">O'higgins 416A comuna de Temuco, región de La Araucanía.
</v>
      </c>
      <c r="M875" s="124" t="str">
        <f>VLOOKUP(A875,BASE.!$A$1:$T$878,13,FALSE)</f>
        <v>IX</v>
      </c>
      <c r="N875" s="124" t="str">
        <f>VLOOKUP(A875,BASE.!$A$1:$T$878,14,FALSE)</f>
        <v>Temuco</v>
      </c>
      <c r="O875" s="124">
        <f>VLOOKUP(A875,BASE.!$A$1:$T$878,15,FALSE)</f>
        <v>0</v>
      </c>
      <c r="P875" s="124" t="str">
        <f>VLOOKUP(A875,BASE.!$A$1:$T$878,16,FALSE)</f>
        <v xml:space="preserve">: dirección@fundacioncreseres.cl </v>
      </c>
      <c r="Q875" s="185">
        <f>VLOOKUP(A875,BASE.!$A$1:$T$878,17,FALSE)</f>
        <v>0</v>
      </c>
      <c r="R875" s="124">
        <f>VLOOKUP(A875,BASE.!$A$1:$T$878,18,FALSE)</f>
        <v>93401</v>
      </c>
      <c r="S875" s="124" t="str">
        <f>VLOOKUP(A875,BASE.!$A$1:$T$878,19,FALSE)</f>
        <v>Se acompaña certificado de antecedentes financiares año 2019  aprobado por el Departamento de Supervisión financiera</v>
      </c>
      <c r="T875" s="182">
        <f>VLOOKUP(A875,BASE.!$A$1:$T$878,20,FALSE)</f>
        <v>41340</v>
      </c>
      <c r="U875" s="124">
        <v>7473</v>
      </c>
      <c r="V875" s="181">
        <v>10100916</v>
      </c>
      <c r="W875" s="181">
        <v>18117516</v>
      </c>
      <c r="X875" s="183">
        <v>44255</v>
      </c>
      <c r="Y875" s="166" t="s">
        <v>7879</v>
      </c>
      <c r="Z875" s="166" t="s">
        <v>7880</v>
      </c>
      <c r="AA875" s="124" t="s">
        <v>7931</v>
      </c>
    </row>
    <row r="876" spans="1:27" x14ac:dyDescent="0.2">
      <c r="A876" s="124">
        <v>7473</v>
      </c>
      <c r="B876" s="124" t="s">
        <v>8524</v>
      </c>
      <c r="C876" s="185">
        <v>650587340</v>
      </c>
      <c r="D876" s="124" t="str">
        <f>VLOOKUP(A876,BASE.!$A$1:$T$878,4,FALSE)</f>
        <v>Fundación de Derecho Privado.</v>
      </c>
      <c r="E876" s="124" t="str">
        <f>VLOOKUP(A876,BASE.!$A$1:$T$878,5,FALSE)</f>
        <v xml:space="preserve">Registro Nacional de Personas Jurídicas Nº860, del Servicio de Registro Civil e Identificación.
Fecha de concesión de Personalidad Jurídica: 19 de julio de 2012.
</v>
      </c>
      <c r="F876" s="124" t="str">
        <f>VLOOKUP(A876,BASE.!$A$1:$T$878,6,FALSE)</f>
        <v>Certificado de Vigencia Folio Nº 500355159900, de fecha 9 de noviembre de 2020, del Servicio de Registro Civil e Identificación.</v>
      </c>
      <c r="G876" s="124" t="str">
        <f>VLOOKUP(A876,BASE.!$A$1:$T$878,7,FALSE)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6" s="124" t="str">
        <f>VLOOKUP(A876,BASE.!$A$1:$T$878,8,FALSE)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6" s="124" t="str">
        <f>VLOOKUP(A876,BASE.!$A$1:$T$878,9,FALSE)</f>
        <v xml:space="preserve">Dos años </v>
      </c>
      <c r="J876" s="124" t="str">
        <f>VLOOKUP(A876,BASE.!$A$1:$T$878,10,FALSE)</f>
        <v xml:space="preserve">                         Última Elección de Directorio: 31 de marzo de 2020.
Duración: agosto 2020 a agosto de 2022.
</v>
      </c>
      <c r="K876" s="124" t="str">
        <f>VLOOKUP(A876,BASE.!$A$1:$T$878,11,FALSE)</f>
        <v xml:space="preserve">Carmen Gloria Hidalgo Belmar 
</v>
      </c>
      <c r="L876" s="124" t="str">
        <f>VLOOKUP(A876,BASE.!$A$1:$T$878,12,FALSE)</f>
        <v xml:space="preserve">O'higgins 416A comuna de Temuco, región de La Araucanía.
</v>
      </c>
      <c r="M876" s="124" t="str">
        <f>VLOOKUP(A876,BASE.!$A$1:$T$878,13,FALSE)</f>
        <v>IX</v>
      </c>
      <c r="N876" s="124" t="str">
        <f>VLOOKUP(A876,BASE.!$A$1:$T$878,14,FALSE)</f>
        <v>Temuco</v>
      </c>
      <c r="O876" s="124">
        <f>VLOOKUP(A876,BASE.!$A$1:$T$878,15,FALSE)</f>
        <v>0</v>
      </c>
      <c r="P876" s="124" t="str">
        <f>VLOOKUP(A876,BASE.!$A$1:$T$878,16,FALSE)</f>
        <v xml:space="preserve">: dirección@fundacioncreseres.cl </v>
      </c>
      <c r="Q876" s="185">
        <f>VLOOKUP(A876,BASE.!$A$1:$T$878,17,FALSE)</f>
        <v>0</v>
      </c>
      <c r="R876" s="124">
        <f>VLOOKUP(A876,BASE.!$A$1:$T$878,18,FALSE)</f>
        <v>93401</v>
      </c>
      <c r="S876" s="124" t="str">
        <f>VLOOKUP(A876,BASE.!$A$1:$T$878,19,FALSE)</f>
        <v>Se acompaña certificado de antecedentes financiares año 2019  aprobado por el Departamento de Supervisión financiera</v>
      </c>
      <c r="T876" s="182">
        <f>VLOOKUP(A876,BASE.!$A$1:$T$878,20,FALSE)</f>
        <v>41340</v>
      </c>
      <c r="U876" s="124">
        <v>7473</v>
      </c>
      <c r="V876" s="181">
        <v>6413280</v>
      </c>
      <c r="W876" s="181">
        <v>12826560</v>
      </c>
      <c r="X876" s="183">
        <v>44255</v>
      </c>
      <c r="Y876" s="166" t="s">
        <v>7879</v>
      </c>
      <c r="Z876" s="166" t="s">
        <v>7880</v>
      </c>
      <c r="AA876" s="124" t="s">
        <v>7899</v>
      </c>
    </row>
    <row r="877" spans="1:27" x14ac:dyDescent="0.2">
      <c r="A877" s="124">
        <v>7473</v>
      </c>
      <c r="B877" s="124" t="s">
        <v>8524</v>
      </c>
      <c r="C877" s="185">
        <v>650587340</v>
      </c>
      <c r="D877" s="124" t="str">
        <f>VLOOKUP(A877,BASE.!$A$1:$T$878,4,FALSE)</f>
        <v>Fundación de Derecho Privado.</v>
      </c>
      <c r="E877" s="124" t="str">
        <f>VLOOKUP(A877,BASE.!$A$1:$T$878,5,FALSE)</f>
        <v xml:space="preserve">Registro Nacional de Personas Jurídicas Nº860, del Servicio de Registro Civil e Identificación.
Fecha de concesión de Personalidad Jurídica: 19 de julio de 2012.
</v>
      </c>
      <c r="F877" s="124" t="str">
        <f>VLOOKUP(A877,BASE.!$A$1:$T$878,6,FALSE)</f>
        <v>Certificado de Vigencia Folio Nº 500355159900, de fecha 9 de noviembre de 2020, del Servicio de Registro Civil e Identificación.</v>
      </c>
      <c r="G877" s="124" t="str">
        <f>VLOOKUP(A877,BASE.!$A$1:$T$878,7,FALSE)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7" s="124" t="str">
        <f>VLOOKUP(A877,BASE.!$A$1:$T$878,8,FALSE)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77" s="124" t="str">
        <f>VLOOKUP(A877,BASE.!$A$1:$T$878,9,FALSE)</f>
        <v xml:space="preserve">Dos años </v>
      </c>
      <c r="J877" s="124" t="str">
        <f>VLOOKUP(A877,BASE.!$A$1:$T$878,10,FALSE)</f>
        <v xml:space="preserve">                         Última Elección de Directorio: 31 de marzo de 2020.
Duración: agosto 2020 a agosto de 2022.
</v>
      </c>
      <c r="K877" s="124" t="str">
        <f>VLOOKUP(A877,BASE.!$A$1:$T$878,11,FALSE)</f>
        <v xml:space="preserve">Carmen Gloria Hidalgo Belmar 
</v>
      </c>
      <c r="L877" s="124" t="str">
        <f>VLOOKUP(A877,BASE.!$A$1:$T$878,12,FALSE)</f>
        <v xml:space="preserve">O'higgins 416A comuna de Temuco, región de La Araucanía.
</v>
      </c>
      <c r="M877" s="124" t="str">
        <f>VLOOKUP(A877,BASE.!$A$1:$T$878,13,FALSE)</f>
        <v>IX</v>
      </c>
      <c r="N877" s="124" t="str">
        <f>VLOOKUP(A877,BASE.!$A$1:$T$878,14,FALSE)</f>
        <v>Temuco</v>
      </c>
      <c r="O877" s="124">
        <f>VLOOKUP(A877,BASE.!$A$1:$T$878,15,FALSE)</f>
        <v>0</v>
      </c>
      <c r="P877" s="124" t="str">
        <f>VLOOKUP(A877,BASE.!$A$1:$T$878,16,FALSE)</f>
        <v xml:space="preserve">: dirección@fundacioncreseres.cl </v>
      </c>
      <c r="Q877" s="185">
        <f>VLOOKUP(A877,BASE.!$A$1:$T$878,17,FALSE)</f>
        <v>0</v>
      </c>
      <c r="R877" s="124">
        <f>VLOOKUP(A877,BASE.!$A$1:$T$878,18,FALSE)</f>
        <v>93401</v>
      </c>
      <c r="S877" s="124" t="str">
        <f>VLOOKUP(A877,BASE.!$A$1:$T$878,19,FALSE)</f>
        <v>Se acompaña certificado de antecedentes financiares año 2019  aprobado por el Departamento de Supervisión financiera</v>
      </c>
      <c r="T877" s="182">
        <f>VLOOKUP(A877,BASE.!$A$1:$T$878,20,FALSE)</f>
        <v>41340</v>
      </c>
      <c r="U877" s="124">
        <v>7473</v>
      </c>
      <c r="V877" s="181">
        <v>18277848</v>
      </c>
      <c r="W877" s="181">
        <v>36555696</v>
      </c>
      <c r="X877" s="183">
        <v>44255</v>
      </c>
      <c r="Y877" s="166" t="s">
        <v>7879</v>
      </c>
      <c r="Z877" s="166" t="s">
        <v>7880</v>
      </c>
      <c r="AA877" s="124" t="s">
        <v>198</v>
      </c>
    </row>
    <row r="878" spans="1:27" x14ac:dyDescent="0.2">
      <c r="A878" s="124">
        <v>7475</v>
      </c>
      <c r="B878" s="124" t="s">
        <v>8525</v>
      </c>
      <c r="C878" s="185">
        <v>690701006</v>
      </c>
      <c r="D878" s="124" t="str">
        <f>VLOOKUP(A878,BASE.!$A$1:$T$878,4,FALSE)</f>
        <v>Municipalidad</v>
      </c>
      <c r="E878" s="124" t="str">
        <f>VLOOKUP(A878,BASE.!$A$1:$T$878,5,FALSE)</f>
        <v>Constitución Política de la República, art. 107.</v>
      </c>
      <c r="F878" s="124" t="str">
        <f>VLOOKUP(A878,BASE.!$A$1:$T$878,6,FALSE)</f>
        <v>Indefinida.</v>
      </c>
      <c r="G878" s="124" t="str">
        <f>VLOOKUP(A878,BASE.!$A$1:$T$878,7,FALSE)</f>
        <v>Según Ley Orgánica Nº 18.695, arts. 1º al 4º.</v>
      </c>
      <c r="H878" s="124" t="str">
        <f>VLOOKUP(A878,BASE.!$A$1:$T$878,8,FALSE)</f>
        <v>no tiene</v>
      </c>
      <c r="I878" s="124">
        <f>VLOOKUP(A878,BASE.!$A$1:$T$878,9,FALSE)</f>
        <v>0</v>
      </c>
      <c r="J878" s="124">
        <f>VLOOKUP(A878,BASE.!$A$1:$T$878,10,FALSE)</f>
        <v>0</v>
      </c>
      <c r="K878" s="124" t="str">
        <f>VLOOKUP(A878,BASE.!$A$1:$T$878,11,FALSE)</f>
        <v xml:space="preserve">Felipe Alessandri Vergara, </v>
      </c>
      <c r="L878" s="124" t="str">
        <f>VLOOKUP(A878,BASE.!$A$1:$T$878,12,FALSE)</f>
        <v xml:space="preserve">Plaza de Armas s/n, Casilla 52/D, comuna de Santiago, Región Metropolitana.
</v>
      </c>
      <c r="M878" s="124" t="str">
        <f>VLOOKUP(A878,BASE.!$A$1:$T$878,13,FALSE)</f>
        <v>XIII</v>
      </c>
      <c r="N878" s="124" t="str">
        <f>VLOOKUP(A878,BASE.!$A$1:$T$878,14,FALSE)</f>
        <v>Santiago</v>
      </c>
      <c r="O878" s="124" t="str">
        <f>VLOOKUP(A878,BASE.!$A$1:$T$878,15,FALSE)</f>
        <v xml:space="preserve">Fono (02) 27136602
</v>
      </c>
      <c r="P878" s="124" t="str">
        <f>VLOOKUP(A878,BASE.!$A$1:$T$878,16,FALSE)</f>
        <v xml:space="preserve">santiago@munstgo.cl </v>
      </c>
      <c r="Q878" s="185">
        <f>VLOOKUP(A878,BASE.!$A$1:$T$878,17,FALSE)</f>
        <v>0</v>
      </c>
      <c r="R878" s="124">
        <f>VLOOKUP(A878,BASE.!$A$1:$T$878,18,FALSE)</f>
        <v>91001</v>
      </c>
      <c r="S878" s="124" t="str">
        <f>VLOOKUP(A878,BASE.!$A$1:$T$878,19,FALSE)</f>
        <v xml:space="preserve">No se acompañan. Aplica Informe Jurídico Nº 09, de fecha 14 de marzo de 2011 del Departamento Jurídico y Dictamen Nº 070791, de 2009, de la Contraloría General de la República.  
</v>
      </c>
      <c r="T878" s="182">
        <f>VLOOKUP(A878,BASE.!$A$1:$T$878,20,FALSE)</f>
        <v>41361</v>
      </c>
      <c r="U878" s="124">
        <v>7475</v>
      </c>
      <c r="V878" s="181">
        <v>5723680</v>
      </c>
      <c r="W878" s="181">
        <v>5889680</v>
      </c>
      <c r="X878" s="183">
        <v>44255</v>
      </c>
      <c r="Y878" s="166" t="s">
        <v>7879</v>
      </c>
      <c r="Z878" s="166" t="s">
        <v>7880</v>
      </c>
      <c r="AA878" s="124" t="s">
        <v>6479</v>
      </c>
    </row>
    <row r="879" spans="1:27" x14ac:dyDescent="0.2">
      <c r="A879" s="124">
        <v>7478</v>
      </c>
      <c r="B879" s="124" t="s">
        <v>8526</v>
      </c>
      <c r="C879" s="185">
        <v>650450957</v>
      </c>
      <c r="D879" s="124" t="str">
        <f>VLOOKUP(A879,BASE.!$A$1:$T$878,4,FALSE)</f>
        <v>Fundación de Derecho Privado, Sin Fines de Lucro</v>
      </c>
      <c r="E879" s="124" t="str">
        <f>VLOOKUP(A879,BASE.!$A$1:$T$878,5,FALSE)</f>
        <v xml:space="preserve">Decreto Exento Nº 3715, de fecha 24 de agosto del 2011. </v>
      </c>
      <c r="F879" s="124" t="str">
        <f>VLOOKUP(A879,BASE.!$A$1:$T$878,6,FALSE)</f>
        <v xml:space="preserve">Certificado de Vigencia folio N° 500355307489, de fecha 10 de noviembre de 2020, del Servicio de Registro Civil e Identificación.
</v>
      </c>
      <c r="G879" s="124" t="str">
        <f>VLOOKUP(A879,BASE.!$A$1:$T$878,7,FALSE)</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H879" s="124" t="str">
        <f>VLOOKUP(A879,BASE.!$A$1:$T$878,8,FALSE)</f>
        <v xml:space="preserve">Presidente:
Agustín Riesco Guzmán
Vicepresidente:
Rafael Rodríguez Walker
Tesorero:
Trinidad Luengo Montt
Secretario:
Andrés Cabello Violic,
Directora Ejecutiva: 
Soledad Burgos Errázuriz
Directores:
Nicolás Valdivieso Undurraga
</v>
      </c>
      <c r="I879" s="124" t="str">
        <f>VLOOKUP(A879,BASE.!$A$1:$T$878,9,FALSE)</f>
        <v xml:space="preserve">Tres años, conforme al texto refundido de los Estatutos, según da cuenta la escritura pública de fecha 29 de junio de 2017, Repertorio 14.859-2017, del Notario Público Eduardo Diez Morello. </v>
      </c>
      <c r="J879" s="124" t="str">
        <f>VLOOKUP(A879,BASE.!$A$1:$T$878,10,FALSE)</f>
        <v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v>
      </c>
      <c r="K879" s="124" t="str">
        <f>VLOOKUP(A879,BASE.!$A$1:$T$878,11,FALSE)</f>
        <v>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v>
      </c>
      <c r="L879" s="124" t="str">
        <f>VLOOKUP(A879,BASE.!$A$1:$T$878,12,FALSE)</f>
        <v xml:space="preserve">Eliodoro Yáñez N° 869, comuna de Providencia, Región Metropolitana.
</v>
      </c>
      <c r="M879" s="124" t="str">
        <f>VLOOKUP(A879,BASE.!$A$1:$T$878,13,FALSE)</f>
        <v>XIII</v>
      </c>
      <c r="N879" s="124" t="str">
        <f>VLOOKUP(A879,BASE.!$A$1:$T$878,14,FALSE)</f>
        <v xml:space="preserve"> Providencia</v>
      </c>
      <c r="O879" s="124" t="str">
        <f>VLOOKUP(A879,BASE.!$A$1:$T$878,15,FALSE)</f>
        <v>Fonos: 225476300 – 9-77974928</v>
      </c>
      <c r="P879" s="124" t="str">
        <f>VLOOKUP(A879,BASE.!$A$1:$T$878,16,FALSE)</f>
        <v xml:space="preserve">Correo electrónico: contacto@proyectob.cl </v>
      </c>
      <c r="Q879" s="185">
        <f>VLOOKUP(A879,BASE.!$A$1:$T$878,17,FALSE)</f>
        <v>0</v>
      </c>
      <c r="R879" s="124" t="str">
        <f>VLOOKUP(A879,BASE.!$A$1:$T$878,18,FALSE)</f>
        <v>93401: Institución de Asistencia Social</v>
      </c>
      <c r="S879" s="124" t="str">
        <f>VLOOKUP(A879,BASE.!$A$1:$T$878,19,FALSE)</f>
        <v xml:space="preserve">
Se acompaña certificado financiero correspondiente al 2019, aprobado por el Subdepartamento de Supervisión Financiera.</v>
      </c>
      <c r="T879" s="182">
        <f>VLOOKUP(A879,BASE.!$A$1:$T$878,20,FALSE)</f>
        <v>41411</v>
      </c>
      <c r="U879" s="124">
        <v>7478</v>
      </c>
      <c r="V879" s="181">
        <v>7108397</v>
      </c>
      <c r="W879" s="181">
        <v>16162845</v>
      </c>
      <c r="X879" s="183">
        <v>44255</v>
      </c>
      <c r="Y879" s="166" t="s">
        <v>7879</v>
      </c>
      <c r="Z879" s="166" t="s">
        <v>7880</v>
      </c>
      <c r="AA879" s="124" t="s">
        <v>78</v>
      </c>
    </row>
    <row r="880" spans="1:27" x14ac:dyDescent="0.2">
      <c r="A880" s="124">
        <v>7480</v>
      </c>
      <c r="B880" s="124" t="s">
        <v>8527</v>
      </c>
      <c r="C880" s="185">
        <v>691602001</v>
      </c>
      <c r="D880" s="124" t="str">
        <f>VLOOKUP(A880,BASE.!$A$1:$T$878,4,FALSE)</f>
        <v>Municipalidad</v>
      </c>
      <c r="E880" s="124" t="str">
        <f>VLOOKUP(A880,BASE.!$A$1:$T$878,5,FALSE)</f>
        <v>Constitución Política de la República, art. 107.</v>
      </c>
      <c r="F880" s="124" t="str">
        <f>VLOOKUP(A880,BASE.!$A$1:$T$878,6,FALSE)</f>
        <v>Indefinida.</v>
      </c>
      <c r="G880" s="124" t="str">
        <f>VLOOKUP(A880,BASE.!$A$1:$T$878,7,FALSE)</f>
        <v>Según Ley Orgánica Nº 18.695, arts. 1º al 4º.</v>
      </c>
      <c r="H880" s="124" t="str">
        <f>VLOOKUP(A880,BASE.!$A$1:$T$878,8,FALSE)</f>
        <v>no tiene</v>
      </c>
      <c r="I880" s="124">
        <f>VLOOKUP(A880,BASE.!$A$1:$T$878,9,FALSE)</f>
        <v>0</v>
      </c>
      <c r="J880" s="124">
        <f>VLOOKUP(A880,BASE.!$A$1:$T$878,10,FALSE)</f>
        <v>0</v>
      </c>
      <c r="K880" s="124" t="str">
        <f>VLOOKUP(A880,BASE.!$A$1:$T$878,11,FALSE)</f>
        <v xml:space="preserve">Luis Alberto Gengnagel Gutiérrez, </v>
      </c>
      <c r="L880" s="124" t="str">
        <f>VLOOKUP(A880,BASE.!$A$1:$T$878,12,FALSE)</f>
        <v xml:space="preserve">Ernesto Riquelme Nº701, comuna de Curanilahue
</v>
      </c>
      <c r="M880" s="124" t="str">
        <f>VLOOKUP(A880,BASE.!$A$1:$T$878,13,FALSE)</f>
        <v>VIII</v>
      </c>
      <c r="N880" s="124" t="str">
        <f>VLOOKUP(A880,BASE.!$A$1:$T$878,14,FALSE)</f>
        <v>Curanilahue</v>
      </c>
      <c r="O880" s="124" t="str">
        <f>VLOOKUP(A880,BASE.!$A$1:$T$878,15,FALSE)</f>
        <v>Fono (41) - 2405900</v>
      </c>
      <c r="P880" s="124" t="str">
        <f>VLOOKUP(A880,BASE.!$A$1:$T$878,16,FALSE)</f>
        <v xml:space="preserve">curanil@munichue.cl
alcalde@minichue.cl, Beatriz.arnado@munichue.cl, secretaria.alcaldia@munichue.cl.
</v>
      </c>
      <c r="Q880" s="185">
        <f>VLOOKUP(A880,BASE.!$A$1:$T$878,17,FALSE)</f>
        <v>0</v>
      </c>
      <c r="R880" s="124">
        <f>VLOOKUP(A880,BASE.!$A$1:$T$878,18,FALSE)</f>
        <v>91001</v>
      </c>
      <c r="S880" s="124" t="str">
        <f>VLOOKUP(A880,BASE.!$A$1:$T$878,19,FALSE)</f>
        <v xml:space="preserve">No se acompañan. Aplica Informe Jurídico Nº 09, de  fecha 14 de marzo de 2011 del Departamento Jurídico y Dictamen Nº 070791, de 2009, de la Contraloría General de la República.  
</v>
      </c>
      <c r="T880" s="182">
        <f>VLOOKUP(A880,BASE.!$A$1:$T$878,20,FALSE)</f>
        <v>41443</v>
      </c>
      <c r="U880" s="124">
        <v>7480</v>
      </c>
      <c r="V880" s="181">
        <v>4078122</v>
      </c>
      <c r="W880" s="181">
        <v>4196397</v>
      </c>
      <c r="X880" s="183">
        <v>44255</v>
      </c>
      <c r="Y880" s="166" t="s">
        <v>7879</v>
      </c>
      <c r="Z880" s="166" t="s">
        <v>7880</v>
      </c>
      <c r="AA880" s="124" t="s">
        <v>7903</v>
      </c>
    </row>
    <row r="881" spans="1:27" x14ac:dyDescent="0.2">
      <c r="A881" s="124">
        <v>7481</v>
      </c>
      <c r="B881" s="124" t="s">
        <v>8528</v>
      </c>
      <c r="C881" s="185">
        <v>650699602</v>
      </c>
      <c r="D881" s="124" t="str">
        <f>VLOOKUP(A881,BASE.!$A$1:$T$878,4,FALSE)</f>
        <v>Corporación de Derecho Privado.</v>
      </c>
      <c r="E881" s="124" t="str">
        <f>VLOOKUP(A881,BASE.!$A$1:$T$878,5,FALSE)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81" s="124" t="str">
        <f>VLOOKUP(A881,BASE.!$A$1:$T$878,6,FALSE)</f>
        <v>Certificado de Vigencia Folio Nº 500298785768, de 21 de febrero de 2020, emitido por el Servicio de Registro Civil e Identificación.</v>
      </c>
      <c r="G881" s="124" t="str">
        <f>VLOOKUP(A881,BASE.!$A$1:$T$878,7,FALSE)</f>
        <v xml:space="preserve"> La Corporación tendrá por finalidad u objetivo: la promoción del desarrollo, especialmente de las personas, familias, grupos y comunidades que viven en condiciones de pobreza y/o marginalidad.
</v>
      </c>
      <c r="H881" s="124" t="str">
        <f>VLOOKUP(A881,BASE.!$A$1:$T$878,8,FALSE)</f>
        <v xml:space="preserve">Presidente: Denisse Vanessa Araya Gallardo, 
Tesorera: Viviana Andrea Morales Aranda
Secretaria: María Fernanda Codina Cáceres
Director Ejecutivo: Ramiro Rodrigo González Figueroa,
</v>
      </c>
      <c r="I881" s="124" t="str">
        <f>VLOOKUP(A881,BASE.!$A$1:$T$878,9,FALSE)</f>
        <v>3 años.</v>
      </c>
      <c r="J881" s="124" t="str">
        <f>VLOOKUP(A881,BASE.!$A$1:$T$878,10,FALSE)</f>
        <v>De 06 de junio de 2019 a 06 de junio de 2022.</v>
      </c>
      <c r="K881" s="124" t="str">
        <f>VLOOKUP(A881,BASE.!$A$1:$T$878,11,FALSE)</f>
        <v xml:space="preserve">Presidente: Denisse Vanessa Araya Gallardo
Director Ejecutivo: Ramiro Rodrigo González Figueroa
</v>
      </c>
      <c r="L881" s="124" t="str">
        <f>VLOOKUP(A881,BASE.!$A$1:$T$878,12,FALSE)</f>
        <v xml:space="preserve">General Velásquez Nº 1516, Villa Carmen y Dolores, San Felipe, Región de Valparaíso. 
</v>
      </c>
      <c r="M881" s="124" t="str">
        <f>VLOOKUP(A881,BASE.!$A$1:$T$878,13,FALSE)</f>
        <v>XIII</v>
      </c>
      <c r="N881" s="124" t="str">
        <f>VLOOKUP(A881,BASE.!$A$1:$T$878,14,FALSE)</f>
        <v>San Felipe</v>
      </c>
      <c r="O881" s="124" t="str">
        <f>VLOOKUP(A881,BASE.!$A$1:$T$878,15,FALSE)</f>
        <v>Teléfonos: (34) 2359956
Celular: 56 (9) 81498358</v>
      </c>
      <c r="P881" s="124" t="str">
        <f>VLOOKUP(A881,BASE.!$A$1:$T$878,16,FALSE)</f>
        <v>: capreis@capreis.cl</v>
      </c>
      <c r="Q881" s="185">
        <f>VLOOKUP(A881,BASE.!$A$1:$T$878,17,FALSE)</f>
        <v>0</v>
      </c>
      <c r="R881" s="124" t="str">
        <f>VLOOKUP(A881,BASE.!$A$1:$T$878,18,FALSE)</f>
        <v>93401: Institución de Asistencia Social</v>
      </c>
      <c r="S881" s="124" t="str">
        <f>VLOOKUP(A881,BASE.!$A$1:$T$878,19,FALSE)</f>
        <v xml:space="preserve">Certificado correspondiente al año 2019 aprobados por el Sub Departamento de Supervisión Financiera.
</v>
      </c>
      <c r="T881" s="182">
        <f>VLOOKUP(A881,BASE.!$A$1:$T$878,20,FALSE)</f>
        <v>41463</v>
      </c>
      <c r="U881" s="124">
        <v>7481</v>
      </c>
      <c r="V881" s="181">
        <v>30514800</v>
      </c>
      <c r="W881" s="181">
        <v>61805400</v>
      </c>
      <c r="X881" s="183">
        <v>44255</v>
      </c>
      <c r="Y881" s="166" t="s">
        <v>7879</v>
      </c>
      <c r="Z881" s="166" t="s">
        <v>7880</v>
      </c>
      <c r="AA881" s="124" t="s">
        <v>8010</v>
      </c>
    </row>
    <row r="882" spans="1:27" x14ac:dyDescent="0.2">
      <c r="A882" s="124">
        <v>7481</v>
      </c>
      <c r="B882" s="124" t="s">
        <v>8528</v>
      </c>
      <c r="C882" s="185">
        <v>650699602</v>
      </c>
      <c r="D882" s="124" t="str">
        <f>VLOOKUP(A882,BASE.!$A$1:$T$878,4,FALSE)</f>
        <v>Corporación de Derecho Privado.</v>
      </c>
      <c r="E882" s="124" t="str">
        <f>VLOOKUP(A882,BASE.!$A$1:$T$878,5,FALSE)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82" s="124" t="str">
        <f>VLOOKUP(A882,BASE.!$A$1:$T$878,6,FALSE)</f>
        <v>Certificado de Vigencia Folio Nº 500298785768, de 21 de febrero de 2020, emitido por el Servicio de Registro Civil e Identificación.</v>
      </c>
      <c r="G882" s="124" t="str">
        <f>VLOOKUP(A882,BASE.!$A$1:$T$878,7,FALSE)</f>
        <v xml:space="preserve"> La Corporación tendrá por finalidad u objetivo: la promoción del desarrollo, especialmente de las personas, familias, grupos y comunidades que viven en condiciones de pobreza y/o marginalidad.
</v>
      </c>
      <c r="H882" s="124" t="str">
        <f>VLOOKUP(A882,BASE.!$A$1:$T$878,8,FALSE)</f>
        <v xml:space="preserve">Presidente: Denisse Vanessa Araya Gallardo, 
Tesorera: Viviana Andrea Morales Aranda
Secretaria: María Fernanda Codina Cáceres
Director Ejecutivo: Ramiro Rodrigo González Figueroa,
</v>
      </c>
      <c r="I882" s="124" t="str">
        <f>VLOOKUP(A882,BASE.!$A$1:$T$878,9,FALSE)</f>
        <v>3 años.</v>
      </c>
      <c r="J882" s="124" t="str">
        <f>VLOOKUP(A882,BASE.!$A$1:$T$878,10,FALSE)</f>
        <v>De 06 de junio de 2019 a 06 de junio de 2022.</v>
      </c>
      <c r="K882" s="124" t="str">
        <f>VLOOKUP(A882,BASE.!$A$1:$T$878,11,FALSE)</f>
        <v xml:space="preserve">Presidente: Denisse Vanessa Araya Gallardo
Director Ejecutivo: Ramiro Rodrigo González Figueroa
</v>
      </c>
      <c r="L882" s="124" t="str">
        <f>VLOOKUP(A882,BASE.!$A$1:$T$878,12,FALSE)</f>
        <v xml:space="preserve">General Velásquez Nº 1516, Villa Carmen y Dolores, San Felipe, Región de Valparaíso. 
</v>
      </c>
      <c r="M882" s="124" t="str">
        <f>VLOOKUP(A882,BASE.!$A$1:$T$878,13,FALSE)</f>
        <v>XIII</v>
      </c>
      <c r="N882" s="124" t="str">
        <f>VLOOKUP(A882,BASE.!$A$1:$T$878,14,FALSE)</f>
        <v>San Felipe</v>
      </c>
      <c r="O882" s="124" t="str">
        <f>VLOOKUP(A882,BASE.!$A$1:$T$878,15,FALSE)</f>
        <v>Teléfonos: (34) 2359956
Celular: 56 (9) 81498358</v>
      </c>
      <c r="P882" s="124" t="str">
        <f>VLOOKUP(A882,BASE.!$A$1:$T$878,16,FALSE)</f>
        <v>: capreis@capreis.cl</v>
      </c>
      <c r="Q882" s="185">
        <f>VLOOKUP(A882,BASE.!$A$1:$T$878,17,FALSE)</f>
        <v>0</v>
      </c>
      <c r="R882" s="124" t="str">
        <f>VLOOKUP(A882,BASE.!$A$1:$T$878,18,FALSE)</f>
        <v>93401: Institución de Asistencia Social</v>
      </c>
      <c r="S882" s="124" t="str">
        <f>VLOOKUP(A882,BASE.!$A$1:$T$878,19,FALSE)</f>
        <v xml:space="preserve">Certificado correspondiente al año 2019 aprobados por el Sub Departamento de Supervisión Financiera.
</v>
      </c>
      <c r="T882" s="182">
        <f>VLOOKUP(A882,BASE.!$A$1:$T$878,20,FALSE)</f>
        <v>41463</v>
      </c>
      <c r="U882" s="124">
        <v>7481</v>
      </c>
      <c r="V882" s="181">
        <v>32066400</v>
      </c>
      <c r="W882" s="181">
        <v>74511280</v>
      </c>
      <c r="X882" s="183">
        <v>44255</v>
      </c>
      <c r="Y882" s="166" t="s">
        <v>7879</v>
      </c>
      <c r="Z882" s="166" t="s">
        <v>7880</v>
      </c>
      <c r="AA882" s="124" t="s">
        <v>7887</v>
      </c>
    </row>
    <row r="883" spans="1:27" x14ac:dyDescent="0.2">
      <c r="A883" s="124">
        <v>7482</v>
      </c>
      <c r="B883" s="124" t="s">
        <v>8529</v>
      </c>
      <c r="C883" s="185">
        <v>691413004</v>
      </c>
      <c r="D883" s="124" t="str">
        <f>VLOOKUP(A883,BASE.!$A$1:$T$878,4,FALSE)</f>
        <v>Municipalidad</v>
      </c>
      <c r="E883" s="124" t="str">
        <f>VLOOKUP(A883,BASE.!$A$1:$T$878,5,FALSE)</f>
        <v>Constitución Política de la República, art. 107.</v>
      </c>
      <c r="F883" s="124" t="str">
        <f>VLOOKUP(A883,BASE.!$A$1:$T$878,6,FALSE)</f>
        <v>Indefinida.</v>
      </c>
      <c r="G883" s="124" t="str">
        <f>VLOOKUP(A883,BASE.!$A$1:$T$878,7,FALSE)</f>
        <v>Según Ley Orgánica Nº 18.695, arts. 1º al 4º.</v>
      </c>
      <c r="H883" s="124" t="str">
        <f>VLOOKUP(A883,BASE.!$A$1:$T$878,8,FALSE)</f>
        <v>no tiene</v>
      </c>
      <c r="I883" s="124">
        <f>VLOOKUP(A883,BASE.!$A$1:$T$878,9,FALSE)</f>
        <v>0</v>
      </c>
      <c r="J883" s="124">
        <f>VLOOKUP(A883,BASE.!$A$1:$T$878,10,FALSE)</f>
        <v>0</v>
      </c>
      <c r="K883" s="124" t="str">
        <f>VLOOKUP(A883,BASE.!$A$1:$T$878,11,FALSE)</f>
        <v xml:space="preserve">Wilson Alejandro Olivares Bustamante
</v>
      </c>
      <c r="L883" s="124" t="str">
        <f>VLOOKUP(A883,BASE.!$A$1:$T$878,12,FALSE)</f>
        <v xml:space="preserve">Avenida Manuel Jesús Ortíz N° 599, San Ignacio, Provincia de Ñuble
</v>
      </c>
      <c r="M883" s="124" t="str">
        <f>VLOOKUP(A883,BASE.!$A$1:$T$878,13,FALSE)</f>
        <v>XVI</v>
      </c>
      <c r="N883" s="124">
        <f>VLOOKUP(A883,BASE.!$A$1:$T$878,14,FALSE)</f>
        <v>0</v>
      </c>
      <c r="O883" s="124" t="str">
        <f>VLOOKUP(A883,BASE.!$A$1:$T$878,15,FALSE)</f>
        <v xml:space="preserve">Fono: (042) 651006/651032/651007/651014. </v>
      </c>
      <c r="P883" s="124" t="str">
        <f>VLOOKUP(A883,BASE.!$A$1:$T$878,16,FALSE)</f>
        <v xml:space="preserve">alcaldia@munisanignacio.cl
 www.municipalidadsanignacio.cl
</v>
      </c>
      <c r="Q883" s="185">
        <f>VLOOKUP(A883,BASE.!$A$1:$T$878,17,FALSE)</f>
        <v>0</v>
      </c>
      <c r="R883" s="124">
        <f>VLOOKUP(A883,BASE.!$A$1:$T$878,18,FALSE)</f>
        <v>91001</v>
      </c>
      <c r="S883" s="124" t="str">
        <f>VLOOKUP(A883,BASE.!$A$1:$T$878,19,FALSE)</f>
        <v xml:space="preserve">No se acompañan. Aplica Informe Jurídico Nº 09, de  fecha 14 de marzo de 2011 del Departamento Jurídico y Dictamen Nº 070791, de 2009, de la Contraloría General de la República.  
</v>
      </c>
      <c r="T883" s="182">
        <f>VLOOKUP(A883,BASE.!$A$1:$T$878,20,FALSE)</f>
        <v>41495</v>
      </c>
      <c r="U883" s="124">
        <v>7482</v>
      </c>
      <c r="V883" s="181">
        <v>4893746</v>
      </c>
      <c r="W883" s="181">
        <v>5035676</v>
      </c>
      <c r="X883" s="183">
        <v>44255</v>
      </c>
      <c r="Y883" s="166" t="s">
        <v>7879</v>
      </c>
      <c r="Z883" s="166" t="s">
        <v>7880</v>
      </c>
      <c r="AA883" s="124" t="s">
        <v>8094</v>
      </c>
    </row>
    <row r="884" spans="1:27" x14ac:dyDescent="0.2">
      <c r="A884" s="124">
        <v>7487</v>
      </c>
      <c r="B884" s="124" t="s">
        <v>8530</v>
      </c>
      <c r="C884" s="185" t="s">
        <v>7837</v>
      </c>
      <c r="D884" s="124" t="str">
        <f>VLOOKUP(A884,BASE.!$A$1:$T$878,4,FALSE)</f>
        <v>Municipalidad</v>
      </c>
      <c r="E884" s="124" t="str">
        <f>VLOOKUP(A884,BASE.!$A$1:$T$878,5,FALSE)</f>
        <v>Constitución Política de la República, artículo 107.</v>
      </c>
      <c r="F884" s="124" t="str">
        <f>VLOOKUP(A884,BASE.!$A$1:$T$878,6,FALSE)</f>
        <v>Indefinida.</v>
      </c>
      <c r="G884" s="124" t="str">
        <f>VLOOKUP(A884,BASE.!$A$1:$T$878,7,FALSE)</f>
        <v>Según Ley Orgánica Nº 18.695, artículos 1º al 4º.</v>
      </c>
      <c r="H884" s="124" t="str">
        <f>VLOOKUP(A884,BASE.!$A$1:$T$878,8,FALSE)</f>
        <v>no tiene</v>
      </c>
      <c r="I884" s="124">
        <f>VLOOKUP(A884,BASE.!$A$1:$T$878,9,FALSE)</f>
        <v>0</v>
      </c>
      <c r="J884" s="124">
        <f>VLOOKUP(A884,BASE.!$A$1:$T$878,10,FALSE)</f>
        <v>0</v>
      </c>
      <c r="K884" s="124" t="str">
        <f>VLOOKUP(A884,BASE.!$A$1:$T$878,11,FALSE)</f>
        <v xml:space="preserve">Rodrigo Ernesto Guarda Barrientos. </v>
      </c>
      <c r="L884" s="124" t="str">
        <f>VLOOKUP(A884,BASE.!$A$1:$T$878,12,FALSE)</f>
        <v xml:space="preserve">San Francisco Nº 124, comuna de Fresia, Región de Los Lagos.
</v>
      </c>
      <c r="M884" s="124" t="str">
        <f>VLOOKUP(A884,BASE.!$A$1:$T$878,13,FALSE)</f>
        <v>X</v>
      </c>
      <c r="N884" s="124" t="str">
        <f>VLOOKUP(A884,BASE.!$A$1:$T$878,14,FALSE)</f>
        <v>Fresia</v>
      </c>
      <c r="O884" s="124" t="str">
        <f>VLOOKUP(A884,BASE.!$A$1:$T$878,15,FALSE)</f>
        <v>Fono: 065-2772700</v>
      </c>
      <c r="P884" s="124" t="str">
        <f>VLOOKUP(A884,BASE.!$A$1:$T$878,16,FALSE)</f>
        <v xml:space="preserve"> alcaldemunifresia@gmail.com
mgonzalez@munifresi@gmail.com (Secretario Municipal Mauro Gonzalez).</v>
      </c>
      <c r="Q884" s="185">
        <f>VLOOKUP(A884,BASE.!$A$1:$T$878,17,FALSE)</f>
        <v>0</v>
      </c>
      <c r="R884" s="124">
        <f>VLOOKUP(A884,BASE.!$A$1:$T$878,18,FALSE)</f>
        <v>91001</v>
      </c>
      <c r="S884" s="124" t="str">
        <f>VLOOKUP(A884,BASE.!$A$1:$T$878,19,FALSE)</f>
        <v>No se acompañan. Aplica Informe Jurídico Nº 09, de  fecha 14 de marzo de 2011 del Departamento Jurídico y Dictamen Nº 070791, de 2009, de la Contraloría General de la República</v>
      </c>
      <c r="T884" s="182">
        <f>VLOOKUP(A884,BASE.!$A$1:$T$878,20,FALSE)</f>
        <v>41547</v>
      </c>
      <c r="U884" s="124">
        <v>7487</v>
      </c>
      <c r="V884" s="181">
        <v>4078122</v>
      </c>
      <c r="W884" s="181">
        <v>8156244</v>
      </c>
      <c r="X884" s="183">
        <v>44255</v>
      </c>
      <c r="Y884" s="166" t="s">
        <v>7879</v>
      </c>
      <c r="Z884" s="166" t="s">
        <v>7880</v>
      </c>
      <c r="AA884" s="124" t="s">
        <v>8095</v>
      </c>
    </row>
    <row r="885" spans="1:27" x14ac:dyDescent="0.2">
      <c r="A885" s="124">
        <v>7488</v>
      </c>
      <c r="B885" s="124" t="s">
        <v>8531</v>
      </c>
      <c r="C885" s="185">
        <v>690611007</v>
      </c>
      <c r="D885" s="124" t="str">
        <f>VLOOKUP(A885,BASE.!$A$1:$T$878,4,FALSE)</f>
        <v>Municipalidad</v>
      </c>
      <c r="E885" s="124" t="str">
        <f>VLOOKUP(A885,BASE.!$A$1:$T$878,5,FALSE)</f>
        <v>Constitución Política de la República, artículo 107.</v>
      </c>
      <c r="F885" s="124" t="str">
        <f>VLOOKUP(A885,BASE.!$A$1:$T$878,6,FALSE)</f>
        <v>Indefinida.</v>
      </c>
      <c r="G885" s="124" t="str">
        <f>VLOOKUP(A885,BASE.!$A$1:$T$878,7,FALSE)</f>
        <v>Según Ley Orgánica Nº 18.695, artículos 1º al 4º.</v>
      </c>
      <c r="H885" s="124" t="str">
        <f>VLOOKUP(A885,BASE.!$A$1:$T$878,8,FALSE)</f>
        <v>no tiene</v>
      </c>
      <c r="I885" s="124">
        <f>VLOOKUP(A885,BASE.!$A$1:$T$878,9,FALSE)</f>
        <v>0</v>
      </c>
      <c r="J885" s="124">
        <f>VLOOKUP(A885,BASE.!$A$1:$T$878,10,FALSE)</f>
        <v>0</v>
      </c>
      <c r="K885" s="124" t="str">
        <f>VLOOKUP(A885,BASE.!$A$1:$T$878,11,FALSE)</f>
        <v xml:space="preserve">Daniel Morales Espíndola, </v>
      </c>
      <c r="L885" s="124" t="str">
        <f>VLOOKUP(A885,BASE.!$A$1:$T$878,12,FALSE)</f>
        <v xml:space="preserve">Avenida Palmira Romano N° 340. Limache
</v>
      </c>
      <c r="M885" s="124" t="str">
        <f>VLOOKUP(A885,BASE.!$A$1:$T$878,13,FALSE)</f>
        <v>V</v>
      </c>
      <c r="N885" s="124" t="str">
        <f>VLOOKUP(A885,BASE.!$A$1:$T$878,14,FALSE)</f>
        <v xml:space="preserve"> Limache</v>
      </c>
      <c r="O885" s="124" t="str">
        <f>VLOOKUP(A885,BASE.!$A$1:$T$878,15,FALSE)</f>
        <v xml:space="preserve">Fono: 03-297200
</v>
      </c>
      <c r="P885" s="124">
        <f>VLOOKUP(A885,BASE.!$A$1:$T$878,16,FALSE)</f>
        <v>0</v>
      </c>
      <c r="Q885" s="185">
        <f>VLOOKUP(A885,BASE.!$A$1:$T$878,17,FALSE)</f>
        <v>0</v>
      </c>
      <c r="R885" s="124">
        <f>VLOOKUP(A885,BASE.!$A$1:$T$878,18,FALSE)</f>
        <v>91001</v>
      </c>
      <c r="S885" s="124" t="str">
        <f>VLOOKUP(A885,BASE.!$A$1:$T$878,19,FALSE)</f>
        <v>No corresponde</v>
      </c>
      <c r="T885" s="182">
        <f>VLOOKUP(A885,BASE.!$A$1:$T$878,20,FALSE)</f>
        <v>41563</v>
      </c>
      <c r="U885" s="124">
        <v>7488</v>
      </c>
      <c r="V885" s="181">
        <v>0</v>
      </c>
      <c r="W885" s="181">
        <v>3291116</v>
      </c>
      <c r="X885" s="183">
        <v>44255</v>
      </c>
      <c r="Y885" s="166" t="s">
        <v>7879</v>
      </c>
      <c r="Z885" s="166" t="s">
        <v>7880</v>
      </c>
      <c r="AA885" s="124" t="s">
        <v>8003</v>
      </c>
    </row>
    <row r="886" spans="1:27" x14ac:dyDescent="0.2">
      <c r="A886" s="124">
        <v>7491</v>
      </c>
      <c r="B886" s="124" t="s">
        <v>8532</v>
      </c>
      <c r="C886" s="185">
        <v>692647009</v>
      </c>
      <c r="D886" s="124" t="str">
        <f>VLOOKUP(A886,BASE.!$A$1:$T$878,4,FALSE)</f>
        <v>Municipalidad</v>
      </c>
      <c r="E886" s="124" t="str">
        <f>VLOOKUP(A886,BASE.!$A$1:$T$878,5,FALSE)</f>
        <v>Constitución Política de la República, artículo 107.</v>
      </c>
      <c r="F886" s="124" t="str">
        <f>VLOOKUP(A886,BASE.!$A$1:$T$878,6,FALSE)</f>
        <v>Indefinida.</v>
      </c>
      <c r="G886" s="124" t="str">
        <f>VLOOKUP(A886,BASE.!$A$1:$T$878,7,FALSE)</f>
        <v>Según Ley Orgánica Nº 18.695, artículos 1º al 4º.</v>
      </c>
      <c r="H886" s="124" t="str">
        <f>VLOOKUP(A886,BASE.!$A$1:$T$878,8,FALSE)</f>
        <v>no tiene</v>
      </c>
      <c r="I886" s="124">
        <f>VLOOKUP(A886,BASE.!$A$1:$T$878,9,FALSE)</f>
        <v>0</v>
      </c>
      <c r="J886" s="124">
        <f>VLOOKUP(A886,BASE.!$A$1:$T$878,10,FALSE)</f>
        <v>0</v>
      </c>
      <c r="K886" s="124" t="str">
        <f>VLOOKUP(A886,BASE.!$A$1:$T$878,11,FALSE)</f>
        <v xml:space="preserve">José Antonio Rivas Villalobos. </v>
      </c>
      <c r="L886" s="124" t="str">
        <f>VLOOKUP(A886,BASE.!$A$1:$T$878,12,FALSE)</f>
        <v xml:space="preserve">Orozimbo Barbosa Nº 104, comuna de Chiguayante, Región del Biobío.
</v>
      </c>
      <c r="M886" s="124" t="str">
        <f>VLOOKUP(A886,BASE.!$A$1:$T$878,13,FALSE)</f>
        <v>VIII</v>
      </c>
      <c r="N886" s="124" t="str">
        <f>VLOOKUP(A886,BASE.!$A$1:$T$878,14,FALSE)</f>
        <v>Chiguayante</v>
      </c>
      <c r="O886" s="124" t="str">
        <f>VLOOKUP(A886,BASE.!$A$1:$T$878,15,FALSE)</f>
        <v xml:space="preserve">Fono: 41-2508100
         41-2508123
</v>
      </c>
      <c r="P886" s="124">
        <f>VLOOKUP(A886,BASE.!$A$1:$T$878,16,FALSE)</f>
        <v>0</v>
      </c>
      <c r="Q886" s="185">
        <f>VLOOKUP(A886,BASE.!$A$1:$T$878,17,FALSE)</f>
        <v>0</v>
      </c>
      <c r="R886" s="124">
        <f>VLOOKUP(A886,BASE.!$A$1:$T$878,18,FALSE)</f>
        <v>91001</v>
      </c>
      <c r="S886" s="124" t="str">
        <f>VLOOKUP(A886,BASE.!$A$1:$T$878,19,FALSE)</f>
        <v>No se acompañan. Aplica Informe Jurídico Nº 09, de  fecha 14 de marzo de 2011 del Departamento Jurídico y Dictamen Nº 070791, de 2009, de la Contraloría General de la República</v>
      </c>
      <c r="T886" s="182">
        <f>VLOOKUP(A886,BASE.!$A$1:$T$878,20,FALSE)</f>
        <v>41596</v>
      </c>
      <c r="U886" s="124">
        <v>7491</v>
      </c>
      <c r="V886" s="181">
        <v>6524995</v>
      </c>
      <c r="W886" s="181">
        <v>13049990</v>
      </c>
      <c r="X886" s="183">
        <v>44255</v>
      </c>
      <c r="Y886" s="166" t="s">
        <v>7879</v>
      </c>
      <c r="Z886" s="166" t="s">
        <v>7880</v>
      </c>
      <c r="AA886" s="124" t="s">
        <v>7910</v>
      </c>
    </row>
    <row r="887" spans="1:27" x14ac:dyDescent="0.2">
      <c r="A887" s="124">
        <v>7492</v>
      </c>
      <c r="B887" s="124" t="s">
        <v>8533</v>
      </c>
      <c r="C887" s="185">
        <v>650744136</v>
      </c>
      <c r="D887" s="124" t="str">
        <f>VLOOKUP(A887,BASE.!$A$1:$T$878,4,FALSE)</f>
        <v>Corporación de Derecho Privado</v>
      </c>
      <c r="E887" s="124" t="str">
        <f>VLOOKUP(A887,BASE.!$A$1:$T$878,5,FALSE)</f>
        <v>Otorgada mediante  Inscripción en el Registro Nacional de Personas Jurídicas sin fines de lucro, a cargo del Registro Civil e Identificación; Nº de Inscripción 145131, con fecha 28 de agosto de 2013; al amparo de la Ley Nº 20.500 de 2011.</v>
      </c>
      <c r="F887" s="124" t="str">
        <f>VLOOKUP(A887,BASE.!$A$1:$T$878,6,FALSE)</f>
        <v xml:space="preserve">
Certificado de Vigencia, Folio Nº 500348002683, de fecha 29 de septiembre de 2020, emitido por el Servicio de Registro Civil e Identificación 
</v>
      </c>
      <c r="G887" s="124" t="str">
        <f>VLOOKUP(A887,BASE.!$A$1:$T$878,7,FALSE)</f>
        <v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v>
      </c>
      <c r="H887" s="124" t="str">
        <f>VLOOKUP(A887,BASE.!$A$1:$T$878,8,FALSE)</f>
        <v xml:space="preserve">Presidente y Representante Legal: Yasna Cancino Rosson,
Secretario: Ricardo Kaid Sepúlveda
Tesorero: Mario Enrique Moreno Cancino
Primer Vicepresidente: Manuel Antonio Hidalgo Carrasco
Directores: 
Juan Marcelo Bruno Parada
Bibiana del Carmen Urrutia Ferrada
</v>
      </c>
      <c r="I887" s="124" t="str">
        <f>VLOOKUP(A887,BASE.!$A$1:$T$878,9,FALSE)</f>
        <v>Durarán 02 años y seis meses en sus cargos</v>
      </c>
      <c r="J887" s="124" t="str">
        <f>VLOOKUP(A887,BASE.!$A$1:$T$878,10,FALSE)</f>
        <v>Del 06 de junio de 2018 al  al 06 de diciembre de 2020</v>
      </c>
      <c r="K887" s="124" t="str">
        <f>VLOOKUP(A887,BASE.!$A$1:$T$878,11,FALSE)</f>
        <v xml:space="preserve">Yasna Cancino Rosson
</v>
      </c>
      <c r="L887" s="124" t="str">
        <f>VLOOKUP(A887,BASE.!$A$1:$T$878,12,FALSE)</f>
        <v xml:space="preserve">Calle Patricio Lynch N° 108, de la ciudad de Linares. </v>
      </c>
      <c r="M887" s="124" t="str">
        <f>VLOOKUP(A887,BASE.!$A$1:$T$878,13,FALSE)</f>
        <v>VII</v>
      </c>
      <c r="N887" s="124" t="str">
        <f>VLOOKUP(A887,BASE.!$A$1:$T$878,14,FALSE)</f>
        <v xml:space="preserve">Linares. </v>
      </c>
      <c r="O887" s="124" t="str">
        <f>VLOOKUP(A887,BASE.!$A$1:$T$878,15,FALSE)</f>
        <v xml:space="preserve">73-2212168 y (984722392).  </v>
      </c>
      <c r="P887" s="124" t="str">
        <f>VLOOKUP(A887,BASE.!$A$1:$T$878,16,FALSE)</f>
        <v xml:space="preserve">cvf.renacer@gmail.com </v>
      </c>
      <c r="Q887" s="185">
        <f>VLOOKUP(A887,BASE.!$A$1:$T$878,17,FALSE)</f>
        <v>0</v>
      </c>
      <c r="R887" s="124" t="str">
        <f>VLOOKUP(A887,BASE.!$A$1:$T$878,18,FALSE)</f>
        <v xml:space="preserve">
93401: Instituciones de Asistencia Social.
</v>
      </c>
      <c r="S887" s="124" t="str">
        <f>VLOOKUP(A887,BASE.!$A$1:$T$878,19,FALSE)</f>
        <v>Se acompaña certificado financiero correspondiente al año 2019, remitido para aprobación del Sub Departamento de Supervisión Financiera Nacional.</v>
      </c>
      <c r="T887" s="182">
        <f>VLOOKUP(A887,BASE.!$A$1:$T$878,20,FALSE)</f>
        <v>41599</v>
      </c>
      <c r="U887" s="124">
        <v>7492</v>
      </c>
      <c r="V887" s="181">
        <v>3190661</v>
      </c>
      <c r="W887" s="181">
        <v>8195629</v>
      </c>
      <c r="X887" s="183">
        <v>44255</v>
      </c>
      <c r="Y887" s="166" t="s">
        <v>7879</v>
      </c>
      <c r="Z887" s="166" t="s">
        <v>7880</v>
      </c>
      <c r="AA887" s="124" t="s">
        <v>7993</v>
      </c>
    </row>
    <row r="888" spans="1:27" x14ac:dyDescent="0.2">
      <c r="A888" s="124">
        <v>7495</v>
      </c>
      <c r="B888" s="124" t="s">
        <v>8647</v>
      </c>
      <c r="C888" s="185">
        <v>619550005</v>
      </c>
      <c r="D888" s="124" t="str">
        <f>VLOOKUP(A888,BASE.!$A$1:$T$878,4,FALSE)</f>
        <v>Municipalidad</v>
      </c>
      <c r="E888" s="124" t="str">
        <f>VLOOKUP(A888,BASE.!$A$1:$T$878,5,FALSE)</f>
        <v>Constitución Política de la República, artículo 107.</v>
      </c>
      <c r="F888" s="124" t="str">
        <f>VLOOKUP(A888,BASE.!$A$1:$T$878,6,FALSE)</f>
        <v>Indefinida.</v>
      </c>
      <c r="G888" s="124" t="str">
        <f>VLOOKUP(A888,BASE.!$A$1:$T$878,7,FALSE)</f>
        <v>Según Ley Orgánica Nº 18.695, artículos 1º al 4º.</v>
      </c>
      <c r="H888" s="124" t="str">
        <f>VLOOKUP(A888,BASE.!$A$1:$T$878,8,FALSE)</f>
        <v>no tiene</v>
      </c>
      <c r="I888" s="124">
        <f>VLOOKUP(A888,BASE.!$A$1:$T$878,9,FALSE)</f>
        <v>0</v>
      </c>
      <c r="J888" s="124">
        <f>VLOOKUP(A888,BASE.!$A$1:$T$878,10,FALSE)</f>
        <v>0</v>
      </c>
      <c r="K888" s="124" t="str">
        <f>VLOOKUP(A888,BASE.!$A$1:$T$878,11,FALSE)</f>
        <v xml:space="preserve">Juan Eduardo Delgado Castro </v>
      </c>
      <c r="L888" s="124" t="str">
        <f>VLOOKUP(A888,BASE.!$A$1:$T$878,12,FALSE)</f>
        <v xml:space="preserve">Maquehue Nº1441, comuna de Padre Las Casas, Región de La Araucanía.
</v>
      </c>
      <c r="M888" s="124" t="str">
        <f>VLOOKUP(A888,BASE.!$A$1:$T$878,13,FALSE)</f>
        <v>IX</v>
      </c>
      <c r="N888" s="124" t="str">
        <f>VLOOKUP(A888,BASE.!$A$1:$T$878,14,FALSE)</f>
        <v xml:space="preserve"> Padre Las Casas</v>
      </c>
      <c r="O888" s="124" t="str">
        <f>VLOOKUP(A888,BASE.!$A$1:$T$878,15,FALSE)</f>
        <v>Fono: 45-2- 590000</v>
      </c>
      <c r="P888" s="124" t="str">
        <f>VLOOKUP(A888,BASE.!$A$1:$T$878,16,FALSE)</f>
        <v xml:space="preserve"> alcaldía@padrelascasas.cl</v>
      </c>
      <c r="Q888" s="185">
        <f>VLOOKUP(A888,BASE.!$A$1:$T$878,17,FALSE)</f>
        <v>0</v>
      </c>
      <c r="R888" s="124">
        <f>VLOOKUP(A888,BASE.!$A$1:$T$878,18,FALSE)</f>
        <v>91001</v>
      </c>
      <c r="S888" s="124" t="str">
        <f>VLOOKUP(A888,BASE.!$A$1:$T$878,19,FALSE)</f>
        <v>No corresponde</v>
      </c>
      <c r="T888" s="182">
        <f>VLOOKUP(A888,BASE.!$A$1:$T$878,20,FALSE)</f>
        <v>41614</v>
      </c>
      <c r="U888" s="124">
        <v>7495</v>
      </c>
      <c r="V888" s="181">
        <v>6714235</v>
      </c>
      <c r="W888" s="181">
        <v>6714235</v>
      </c>
      <c r="X888" s="183">
        <v>44255</v>
      </c>
      <c r="Y888" s="166" t="s">
        <v>7879</v>
      </c>
      <c r="Z888" s="166" t="s">
        <v>7880</v>
      </c>
      <c r="AA888" s="124" t="s">
        <v>8051</v>
      </c>
    </row>
    <row r="889" spans="1:27" x14ac:dyDescent="0.2">
      <c r="A889" s="124">
        <v>7497</v>
      </c>
      <c r="B889" s="124" t="s">
        <v>8534</v>
      </c>
      <c r="C889" s="185" t="s">
        <v>7819</v>
      </c>
      <c r="D889" s="124" t="str">
        <f>VLOOKUP(A889,BASE.!$A$1:$T$878,4,FALSE)</f>
        <v>Fundación de Derecho Privado</v>
      </c>
      <c r="E889" s="124" t="str">
        <f>VLOOKUP(A889,BASE.!$A$1:$T$878,5,FALSE)</f>
        <v>Inscripción N°30734 de fecha 08 de Abril de 2013, del Registro de Personas Jurídicas, del Servicio de Registro Civil e Identificación.</v>
      </c>
      <c r="F889" s="124" t="str">
        <f>VLOOKUP(A889,BASE.!$A$1:$T$878,6,FALSE)</f>
        <v>Certificado de Vigencia Folio Nº 500227187103, de fecha 14 de mayo de 2019, del Servicio de Registro Civil e Identificación. 03-11-20 Se envía carta solicitando antecedentes actualizados al año 2020.</v>
      </c>
      <c r="G889" s="124" t="str">
        <f>VLOOKUP(A889,BASE.!$A$1:$T$878,7,FALSE)</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H889" s="124" t="str">
        <f>VLOOKUP(A889,BASE.!$A$1:$T$878,8,FALSE)</f>
        <v xml:space="preserve">PRESIDENTE: 
DARKO MICHEL LOUIT NEVISTIC
VICEPRESIDENTE 
FABIO MAGRIN 
SECRETARIO:
FRANCISCO JAVIER AGUIRRE GRAPIN
TESORERO: 
RODRIGO IZURIETA KAUSEL 
DIRECTOR:
CARLOS ANDRES DE COSTA-NORA MONTI 
</v>
      </c>
      <c r="I889" s="124" t="str">
        <f>VLOOKUP(A889,BASE.!$A$1:$T$878,9,FALSE)</f>
        <v>De acuerdo al artículo 08 de sus Estatutos, el Directorio durará tres años en sus funciones, pudiendo sus integrantes ser reelegidos para el período siguiente.</v>
      </c>
      <c r="J889" s="124" t="str">
        <f>VLOOKUP(A889,BASE.!$A$1:$T$878,10,FALSE)</f>
        <v>04 de septiembre de 2020 al 04 de septiembre de 2023</v>
      </c>
      <c r="K889" s="124" t="str">
        <f>VLOOKUP(A889,BASE.!$A$1:$T$878,11,FALSE)</f>
        <v>Representante Legal: *se solicita aclarar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v>
      </c>
      <c r="L889" s="124" t="str">
        <f>VLOOKUP(A889,BASE.!$A$1:$T$878,12,FALSE)</f>
        <v xml:space="preserve">Américo Vespucio Norte 0601, Quilicura. 
</v>
      </c>
      <c r="M889" s="124" t="str">
        <f>VLOOKUP(A889,BASE.!$A$1:$T$878,13,FALSE)</f>
        <v>XIII</v>
      </c>
      <c r="N889" s="124" t="str">
        <f>VLOOKUP(A889,BASE.!$A$1:$T$878,14,FALSE)</f>
        <v>Quilicura</v>
      </c>
      <c r="O889" s="124" t="str">
        <f>VLOOKUP(A889,BASE.!$A$1:$T$878,15,FALSE)</f>
        <v xml:space="preserve">Fonos 223653276, 223653197, 989067827. 
</v>
      </c>
      <c r="P889" s="124" t="str">
        <f>VLOOKUP(A889,BASE.!$A$1:$T$878,16,FALSE)</f>
        <v xml:space="preserve">Correos bernardo.vasquez@reinventarse.cl y jonathan.monsalve@reinventarse.cl
</v>
      </c>
      <c r="Q889" s="185">
        <f>VLOOKUP(A889,BASE.!$A$1:$T$878,17,FALSE)</f>
        <v>0</v>
      </c>
      <c r="R889" s="124" t="str">
        <f>VLOOKUP(A889,BASE.!$A$1:$T$878,18,FALSE)</f>
        <v>93401: Instituciones de Asistencia Social</v>
      </c>
      <c r="S889" s="124" t="str">
        <f>VLOOKUP(A889,BASE.!$A$1:$T$878,19,FALSE)</f>
        <v>Se acompaña certificado financiero correspondiente al año 2019, aprobados por  Supervisión Financiera Nacional.</v>
      </c>
      <c r="T889" s="182">
        <f>VLOOKUP(A889,BASE.!$A$1:$T$878,20,FALSE)</f>
        <v>41676</v>
      </c>
      <c r="U889" s="124">
        <v>7497</v>
      </c>
      <c r="V889" s="181">
        <v>0</v>
      </c>
      <c r="W889" s="181">
        <v>4382408</v>
      </c>
      <c r="X889" s="183">
        <v>44255</v>
      </c>
      <c r="Y889" s="166" t="s">
        <v>7879</v>
      </c>
      <c r="Z889" s="166" t="s">
        <v>7880</v>
      </c>
      <c r="AA889" s="124" t="s">
        <v>7930</v>
      </c>
    </row>
    <row r="890" spans="1:27" x14ac:dyDescent="0.2">
      <c r="A890" s="124">
        <v>7498</v>
      </c>
      <c r="B890" s="124" t="s">
        <v>8535</v>
      </c>
      <c r="C890" s="185">
        <v>650789776</v>
      </c>
      <c r="D890" s="124" t="str">
        <f>VLOOKUP(A890,BASE.!$A$1:$T$878,4,FALSE)</f>
        <v>Asociación de Derecho Privado.</v>
      </c>
      <c r="E890" s="124" t="str">
        <f>VLOOKUP(A890,BASE.!$A$1:$T$878,5,FALSE)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0" s="124" t="str">
        <f>VLOOKUP(A890,BASE.!$A$1:$T$878,6,FALSE)</f>
        <v>Certificado de Vigencia Folio Nº 500339807539, de 10 de agosto de 2020, del Servicio de Registro Civil e Identificación.</v>
      </c>
      <c r="G890" s="124" t="str">
        <f>VLOOKUP(A890,BASE.!$A$1:$T$878,7,FALSE)</f>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
      <c r="H890" s="124" t="str">
        <f>VLOOKUP(A890,BASE.!$A$1:$T$878,8,FALSE)</f>
        <v xml:space="preserve">Presidente: Alejandro Renato Tapia Cerda  
Secretaria: Marlyn Jacqueline Cortés Barraza
Tesorera: Loreto Monserrat Espinoza Aguirre </v>
      </c>
      <c r="I890" s="124" t="str">
        <f>VLOOKUP(A890,BASE.!$A$1:$T$878,9,FALSE)</f>
        <v>5 años.</v>
      </c>
      <c r="J890" s="124" t="str">
        <f>VLOOKUP(A890,BASE.!$A$1:$T$878,10,FALSE)</f>
        <v>Ultimo Directorio: 04 de noviembre de 2015 al 04 de noviembre de 2020</v>
      </c>
      <c r="K890" s="124" t="str">
        <f>VLOOKUP(A890,BASE.!$A$1:$T$878,11,FALSE)</f>
        <v xml:space="preserve">Presidente: Alejandro Renato Tapia Cerda  
</v>
      </c>
      <c r="L890" s="124" t="str">
        <f>VLOOKUP(A890,BASE.!$A$1:$T$878,12,FALSE)</f>
        <v xml:space="preserve">Rucapedrera Nº 287, comuna de El Quisco, Región de Valparaíso.
</v>
      </c>
      <c r="M890" s="124" t="str">
        <f>VLOOKUP(A890,BASE.!$A$1:$T$878,13,FALSE)</f>
        <v>V</v>
      </c>
      <c r="N890" s="124" t="str">
        <f>VLOOKUP(A890,BASE.!$A$1:$T$878,14,FALSE)</f>
        <v xml:space="preserve"> El Quisco</v>
      </c>
      <c r="O890" s="124" t="str">
        <f>VLOOKUP(A890,BASE.!$A$1:$T$878,15,FALSE)</f>
        <v xml:space="preserve">Teléfonos: 35-2474371- 56-98412553 </v>
      </c>
      <c r="P890" s="124" t="str">
        <f>VLOOKUP(A890,BASE.!$A$1:$T$878,16,FALSE)</f>
        <v xml:space="preserve"> alejandro@covacha.cl</v>
      </c>
      <c r="Q890" s="185">
        <f>VLOOKUP(A890,BASE.!$A$1:$T$878,17,FALSE)</f>
        <v>0</v>
      </c>
      <c r="R890" s="124" t="str">
        <f>VLOOKUP(A890,BASE.!$A$1:$T$878,18,FALSE)</f>
        <v>93401: Institución de Asistencia Social</v>
      </c>
      <c r="S890" s="124" t="str">
        <f>VLOOKUP(A890,BASE.!$A$1:$T$878,19,FALSE)</f>
        <v>Certificado Antecedentes financieros año 2019, aprobados por el Sub Departamento de Supervisión Financiera Nacional</v>
      </c>
      <c r="T890" s="182">
        <f>VLOOKUP(A890,BASE.!$A$1:$T$878,20,FALSE)</f>
        <v>41717</v>
      </c>
      <c r="U890" s="124">
        <v>7498</v>
      </c>
      <c r="V890" s="181">
        <v>8533800</v>
      </c>
      <c r="W890" s="181">
        <v>17067600</v>
      </c>
      <c r="X890" s="183">
        <v>44255</v>
      </c>
      <c r="Y890" s="166" t="s">
        <v>7879</v>
      </c>
      <c r="Z890" s="166" t="s">
        <v>7880</v>
      </c>
      <c r="AA890" s="124" t="s">
        <v>7964</v>
      </c>
    </row>
    <row r="891" spans="1:27" x14ac:dyDescent="0.2">
      <c r="A891" s="124">
        <v>7499</v>
      </c>
      <c r="B891" s="124" t="s">
        <v>8536</v>
      </c>
      <c r="C891" s="185">
        <v>650794826</v>
      </c>
      <c r="D891" s="124" t="str">
        <f>VLOOKUP(A891,BASE.!$A$1:$T$878,4,FALSE)</f>
        <v xml:space="preserve">Corporación </v>
      </c>
      <c r="E891" s="124" t="str">
        <f>VLOOKUP(A891,BASE.!$A$1:$T$878,5,FALSE)</f>
        <v>Otorgado mediante Certificado Nº 012/2013, de la Ilustre Municipalidad de Copiapó.</v>
      </c>
      <c r="F891" s="124" t="str">
        <f>VLOOKUP(A891,BASE.!$A$1:$T$878,6,FALSE)</f>
        <v>Certificado Folio Nº 500231789358, emitido por SRCeI con fecha 07 de junio de 2019.</v>
      </c>
      <c r="G891" s="124" t="str">
        <f>VLOOKUP(A891,BASE.!$A$1:$T$878,7,FALSE)</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H891" s="124" t="str">
        <f>VLOOKUP(A891,BASE.!$A$1:$T$878,8,FALSE)</f>
        <v xml:space="preserve">Presidente: Carlos Mauricio Gacitúa Godoy
Vicepresidente: Sofia Macarena Baez Herrera   
Tesorera: Paola Agley Pérez Zamora.       
Secretaria: Sofia Macarena Baez Herrera. 
</v>
      </c>
      <c r="I891" s="124" t="str">
        <f>VLOOKUP(A891,BASE.!$A$1:$T$878,9,FALSE)</f>
        <v xml:space="preserve">Durarán 5 años* en sus cargos, pudiendo ser reelegidos.
(*hay reforma de estatutos)
</v>
      </c>
      <c r="J891" s="124" t="str">
        <f>VLOOKUP(A891,BASE.!$A$1:$T$878,10,FALSE)</f>
        <v>Del 30 de mayo de 2019 al 30 de mayo de 2022.</v>
      </c>
      <c r="K891" s="124" t="str">
        <f>VLOOKUP(A891,BASE.!$A$1:$T$878,11,FALSE)</f>
        <v xml:space="preserve">Presidente: Carlos Mauricio Gacitua Godoy.
Presidente Suplente: Natalia Donoso Pérez. Actuará con las mismas funciones y facultades que el presidente Titular en caso de ausencia de este. 
</v>
      </c>
      <c r="L891" s="124" t="str">
        <f>VLOOKUP(A891,BASE.!$A$1:$T$878,12,FALSE)</f>
        <v>Los Carrera N° 401. Oficina N° 508, edificio San Martín. Copiapó</v>
      </c>
      <c r="M891" s="124" t="str">
        <f>VLOOKUP(A891,BASE.!$A$1:$T$878,13,FALSE)</f>
        <v>III</v>
      </c>
      <c r="N891" s="124" t="str">
        <f>VLOOKUP(A891,BASE.!$A$1:$T$878,14,FALSE)</f>
        <v>Copiapo</v>
      </c>
      <c r="O891" s="124" t="str">
        <f>VLOOKUP(A891,BASE.!$A$1:$T$878,15,FALSE)</f>
        <v>967036066, 982748395, 522-240385, 522231057</v>
      </c>
      <c r="P891" s="124" t="str">
        <f>VLOOKUP(A891,BASE.!$A$1:$T$878,16,FALSE)</f>
        <v>corporacionrenasci@gmail.com
 supervisoratecnicarenasci@gmail.com</v>
      </c>
      <c r="Q891" s="185">
        <f>VLOOKUP(A891,BASE.!$A$1:$T$878,17,FALSE)</f>
        <v>0</v>
      </c>
      <c r="R891" s="124" t="str">
        <f>VLOOKUP(A891,BASE.!$A$1:$T$878,18,FALSE)</f>
        <v>93401: Institución de Asistencia Social</v>
      </c>
      <c r="S891" s="124" t="str">
        <f>VLOOKUP(A891,BASE.!$A$1:$T$878,19,FALSE)</f>
        <v xml:space="preserve">
Se acompaña Certificado Financiero de los antecedentes financieros del año 2019, aprobados por el Subdepartamento de Supervisión Financiera Nacional. 
</v>
      </c>
      <c r="T891" s="182">
        <f>VLOOKUP(A891,BASE.!$A$1:$T$878,20,FALSE)</f>
        <v>41739</v>
      </c>
      <c r="U891" s="124">
        <v>7499</v>
      </c>
      <c r="V891" s="181">
        <v>64131816</v>
      </c>
      <c r="W891" s="181">
        <v>129660207</v>
      </c>
      <c r="X891" s="183">
        <v>44255</v>
      </c>
      <c r="Y891" s="166" t="s">
        <v>7879</v>
      </c>
      <c r="Z891" s="166" t="s">
        <v>7880</v>
      </c>
      <c r="AA891" s="124" t="s">
        <v>7954</v>
      </c>
    </row>
    <row r="892" spans="1:27" x14ac:dyDescent="0.2">
      <c r="A892" s="124">
        <v>7502</v>
      </c>
      <c r="B892" s="124" t="s">
        <v>8648</v>
      </c>
      <c r="C892" s="185">
        <v>690706008</v>
      </c>
      <c r="D892" s="124" t="str">
        <f>VLOOKUP(A892,BASE.!$A$1:$T$878,4,FALSE)</f>
        <v>Municipalidad</v>
      </c>
      <c r="E892" s="124" t="str">
        <f>VLOOKUP(A892,BASE.!$A$1:$T$878,5,FALSE)</f>
        <v>Constitución Política de la República, artículo 107.</v>
      </c>
      <c r="F892" s="124" t="str">
        <f>VLOOKUP(A892,BASE.!$A$1:$T$878,6,FALSE)</f>
        <v>Indefinida.</v>
      </c>
      <c r="G892" s="124" t="str">
        <f>VLOOKUP(A892,BASE.!$A$1:$T$878,7,FALSE)</f>
        <v>Según Ley Orgánica Nº 18.695, artículos 1º al 4º.</v>
      </c>
      <c r="H892" s="124" t="str">
        <f>VLOOKUP(A892,BASE.!$A$1:$T$878,8,FALSE)</f>
        <v>no tiene</v>
      </c>
      <c r="I892" s="124">
        <f>VLOOKUP(A892,BASE.!$A$1:$T$878,9,FALSE)</f>
        <v>0</v>
      </c>
      <c r="J892" s="124">
        <f>VLOOKUP(A892,BASE.!$A$1:$T$878,10,FALSE)</f>
        <v>0</v>
      </c>
      <c r="K892" s="124" t="str">
        <f>VLOOKUP(A892,BASE.!$A$1:$T$878,11,FALSE)</f>
        <v>José Manuel Palacios Parra ,</v>
      </c>
      <c r="L892" s="124" t="str">
        <f>VLOOKUP(A892,BASE.!$A$1:$T$878,12,FALSE)</f>
        <v xml:space="preserve">Avenida Alcalde Fernando Castillo Velasco N° 9925, La Reina.
</v>
      </c>
      <c r="M892" s="124" t="str">
        <f>VLOOKUP(A892,BASE.!$A$1:$T$878,13,FALSE)</f>
        <v>XIII</v>
      </c>
      <c r="N892" s="124" t="str">
        <f>VLOOKUP(A892,BASE.!$A$1:$T$878,14,FALSE)</f>
        <v>La Reina.</v>
      </c>
      <c r="O892" s="124" t="str">
        <f>VLOOKUP(A892,BASE.!$A$1:$T$878,15,FALSE)</f>
        <v xml:space="preserve">Fono: 25927211/ 225927277
</v>
      </c>
      <c r="P892" s="124" t="str">
        <f>VLOOKUP(A892,BASE.!$A$1:$T$878,16,FALSE)</f>
        <v>Correo Electrónico: jpalacios@mlareina.cl</v>
      </c>
      <c r="Q892" s="185">
        <f>VLOOKUP(A892,BASE.!$A$1:$T$878,17,FALSE)</f>
        <v>0</v>
      </c>
      <c r="R892" s="124">
        <f>VLOOKUP(A892,BASE.!$A$1:$T$878,18,FALSE)</f>
        <v>91001</v>
      </c>
      <c r="S892" s="124" t="str">
        <f>VLOOKUP(A892,BASE.!$A$1:$T$878,19,FALSE)</f>
        <v xml:space="preserve"> No se acompañan. Aplica Informe Jurídico Nº 09, de  fecha 14 de marzo de 2011 del Departamento Jurídico y Dictamen Nº 070791, de 2009, de la Contraloría General de la República.  
</v>
      </c>
      <c r="T892" s="182">
        <f>VLOOKUP(A892,BASE.!$A$1:$T$878,20,FALSE)</f>
        <v>41848</v>
      </c>
      <c r="U892" s="124">
        <v>7502</v>
      </c>
      <c r="V892" s="181">
        <v>5723680</v>
      </c>
      <c r="W892" s="181">
        <v>5723680</v>
      </c>
      <c r="X892" s="183">
        <v>44255</v>
      </c>
      <c r="Y892" s="166" t="s">
        <v>7879</v>
      </c>
      <c r="Z892" s="166" t="s">
        <v>7880</v>
      </c>
      <c r="AA892" s="124" t="s">
        <v>7945</v>
      </c>
    </row>
    <row r="893" spans="1:27" x14ac:dyDescent="0.2">
      <c r="A893" s="124">
        <v>7504</v>
      </c>
      <c r="B893" s="124" t="s">
        <v>8537</v>
      </c>
      <c r="C893" s="185">
        <v>692009002</v>
      </c>
      <c r="D893" s="124" t="str">
        <f>VLOOKUP(A893,BASE.!$A$1:$T$878,4,FALSE)</f>
        <v>Municipalidad</v>
      </c>
      <c r="E893" s="124" t="str">
        <f>VLOOKUP(A893,BASE.!$A$1:$T$878,5,FALSE)</f>
        <v>Constitución Política de la República, artículo 107.</v>
      </c>
      <c r="F893" s="124" t="str">
        <f>VLOOKUP(A893,BASE.!$A$1:$T$878,6,FALSE)</f>
        <v>Indefinida.</v>
      </c>
      <c r="G893" s="124" t="str">
        <f>VLOOKUP(A893,BASE.!$A$1:$T$878,7,FALSE)</f>
        <v>Según Ley Orgánica Nº 18.695, artículos 1º al 4º.</v>
      </c>
      <c r="H893" s="124" t="str">
        <f>VLOOKUP(A893,BASE.!$A$1:$T$878,8,FALSE)</f>
        <v>no tiene</v>
      </c>
      <c r="I893" s="124">
        <f>VLOOKUP(A893,BASE.!$A$1:$T$878,9,FALSE)</f>
        <v>0</v>
      </c>
      <c r="J893" s="124">
        <f>VLOOKUP(A893,BASE.!$A$1:$T$878,10,FALSE)</f>
        <v>0</v>
      </c>
      <c r="K893" s="124" t="str">
        <f>VLOOKUP(A893,BASE.!$A$1:$T$878,11,FALSE)</f>
        <v>Ramona Reyes Painequeo,</v>
      </c>
      <c r="L893" s="124" t="str">
        <f>VLOOKUP(A893,BASE.!$A$1:$T$878,12,FALSE)</f>
        <v xml:space="preserve">Vicuña Mackenna N° 340, Comuna de Paillaco.
</v>
      </c>
      <c r="M893" s="124" t="str">
        <f>VLOOKUP(A893,BASE.!$A$1:$T$878,13,FALSE)</f>
        <v>XIV</v>
      </c>
      <c r="N893" s="124" t="str">
        <f>VLOOKUP(A893,BASE.!$A$1:$T$878,14,FALSE)</f>
        <v>Paillaco.</v>
      </c>
      <c r="O893" s="124" t="str">
        <f>VLOOKUP(A893,BASE.!$A$1:$T$878,15,FALSE)</f>
        <v xml:space="preserve">Fonos: 63-2426700 / 670101.
</v>
      </c>
      <c r="P893" s="124" t="str">
        <f>VLOOKUP(A893,BASE.!$A$1:$T$878,16,FALSE)</f>
        <v xml:space="preserve"> web@munipaillaco.cl</v>
      </c>
      <c r="Q893" s="185">
        <f>VLOOKUP(A893,BASE.!$A$1:$T$878,17,FALSE)</f>
        <v>0</v>
      </c>
      <c r="R893" s="124">
        <f>VLOOKUP(A893,BASE.!$A$1:$T$878,18,FALSE)</f>
        <v>91001</v>
      </c>
      <c r="S893" s="124" t="str">
        <f>VLOOKUP(A893,BASE.!$A$1:$T$878,19,FALSE)</f>
        <v>No corresponde</v>
      </c>
      <c r="T893" s="182">
        <f>VLOOKUP(A893,BASE.!$A$1:$T$878,20,FALSE)</f>
        <v>41872</v>
      </c>
      <c r="U893" s="124">
        <v>7504</v>
      </c>
      <c r="V893" s="181">
        <v>4730622</v>
      </c>
      <c r="W893" s="181">
        <v>4867821</v>
      </c>
      <c r="X893" s="183">
        <v>44255</v>
      </c>
      <c r="Y893" s="166" t="s">
        <v>7879</v>
      </c>
      <c r="Z893" s="166" t="s">
        <v>7880</v>
      </c>
      <c r="AA893" s="124" t="s">
        <v>7923</v>
      </c>
    </row>
    <row r="894" spans="1:27" x14ac:dyDescent="0.2">
      <c r="A894" s="124">
        <v>7508</v>
      </c>
      <c r="B894" s="124" t="s">
        <v>8538</v>
      </c>
      <c r="C894" s="185">
        <v>690815001</v>
      </c>
      <c r="D894" s="124" t="str">
        <f>VLOOKUP(A894,BASE.!$A$1:$T$878,4,FALSE)</f>
        <v>Municipalidad</v>
      </c>
      <c r="E894" s="124" t="str">
        <f>VLOOKUP(A894,BASE.!$A$1:$T$878,5,FALSE)</f>
        <v>Constitución Política de la República, artículo 107.</v>
      </c>
      <c r="F894" s="124" t="str">
        <f>VLOOKUP(A894,BASE.!$A$1:$T$878,6,FALSE)</f>
        <v>Indefinida.</v>
      </c>
      <c r="G894" s="124" t="str">
        <f>VLOOKUP(A894,BASE.!$A$1:$T$878,7,FALSE)</f>
        <v>Según Ley Orgánica Nº 18.695, artículos 1º al 4º.</v>
      </c>
      <c r="H894" s="124" t="str">
        <f>VLOOKUP(A894,BASE.!$A$1:$T$878,8,FALSE)</f>
        <v>no tiene</v>
      </c>
      <c r="I894" s="124">
        <f>VLOOKUP(A894,BASE.!$A$1:$T$878,9,FALSE)</f>
        <v>0</v>
      </c>
      <c r="J894" s="124">
        <f>VLOOKUP(A894,BASE.!$A$1:$T$878,10,FALSE)</f>
        <v>0</v>
      </c>
      <c r="K894" s="124" t="str">
        <f>VLOOKUP(A894,BASE.!$A$1:$T$878,11,FALSE)</f>
        <v>Arturo Floridor Campos Astete</v>
      </c>
      <c r="L894" s="124" t="str">
        <f>VLOOKUP(A894,BASE.!$A$1:$T$878,12,FALSE)</f>
        <v xml:space="preserve">Avenida Bernardo O´Higgins N° 525, Malloa.
</v>
      </c>
      <c r="M894" s="124" t="str">
        <f>VLOOKUP(A894,BASE.!$A$1:$T$878,13,FALSE)</f>
        <v>VI</v>
      </c>
      <c r="N894" s="124" t="str">
        <f>VLOOKUP(A894,BASE.!$A$1:$T$878,14,FALSE)</f>
        <v>Malloa</v>
      </c>
      <c r="O894" s="124" t="str">
        <f>VLOOKUP(A894,BASE.!$A$1:$T$878,15,FALSE)</f>
        <v xml:space="preserve">
Fono: 72 2 38 7078 
</v>
      </c>
      <c r="P894" s="124" t="str">
        <f>VLOOKUP(A894,BASE.!$A$1:$T$878,16,FALSE)</f>
        <v>Correo electrónico: contacto@comunamalloa.cl</v>
      </c>
      <c r="Q894" s="185">
        <f>VLOOKUP(A894,BASE.!$A$1:$T$878,17,FALSE)</f>
        <v>0</v>
      </c>
      <c r="R894" s="124">
        <f>VLOOKUP(A894,BASE.!$A$1:$T$878,18,FALSE)</f>
        <v>91001</v>
      </c>
      <c r="S894" s="124" t="str">
        <f>VLOOKUP(A894,BASE.!$A$1:$T$878,19,FALSE)</f>
        <v>No corresponde</v>
      </c>
      <c r="T894" s="182">
        <f>VLOOKUP(A894,BASE.!$A$1:$T$878,20,FALSE)</f>
        <v>41906</v>
      </c>
      <c r="U894" s="124">
        <v>7508</v>
      </c>
      <c r="V894" s="181">
        <v>3577300</v>
      </c>
      <c r="W894" s="181">
        <v>3681050</v>
      </c>
      <c r="X894" s="183">
        <v>44255</v>
      </c>
      <c r="Y894" s="166" t="s">
        <v>7879</v>
      </c>
      <c r="Z894" s="166" t="s">
        <v>7880</v>
      </c>
      <c r="AA894" s="124" t="s">
        <v>8096</v>
      </c>
    </row>
    <row r="895" spans="1:27" x14ac:dyDescent="0.2">
      <c r="A895" s="124">
        <v>7510</v>
      </c>
      <c r="B895" s="124" t="s">
        <v>8539</v>
      </c>
      <c r="C895" s="185" t="s">
        <v>7807</v>
      </c>
      <c r="D895" s="124" t="str">
        <f>VLOOKUP(A895,BASE.!$A$1:$T$878,4,FALSE)</f>
        <v>Fundación de Derecho Privado.</v>
      </c>
      <c r="E895" s="124" t="str">
        <f>VLOOKUP(A895,BASE.!$A$1:$T$878,5,FALSE)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5" s="124" t="str">
        <f>VLOOKUP(A895,BASE.!$A$1:$T$878,6,FALSE)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95" s="124" t="str">
        <f>VLOOKUP(A895,BASE.!$A$1:$T$878,7,FALSE)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5" s="124" t="str">
        <f>VLOOKUP(A895,BASE.!$A$1:$T$878,8,FALSE)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95" s="124" t="str">
        <f>VLOOKUP(A895,BASE.!$A$1:$T$878,9,FALSE)</f>
        <v xml:space="preserve">Durarán tres años en sus cargos por estatutos.  </v>
      </c>
      <c r="J895" s="124" t="str">
        <f>VLOOKUP(A895,BASE.!$A$1:$T$878,10,FALSE)</f>
        <v xml:space="preserve">De 30.05.2019 a 30.05.2022.
</v>
      </c>
      <c r="K895" s="124" t="str">
        <f>VLOOKUP(A895,BASE.!$A$1:$T$878,11,FALSE)</f>
        <v xml:space="preserve">Presidente: 
Ignacio Andres Celedón Bulnes,
Secretario:  
Roberto Manuel Celedón Bulnes, 
</v>
      </c>
      <c r="L895" s="124" t="str">
        <f>VLOOKUP(A895,BASE.!$A$1:$T$878,12,FALSE)</f>
        <v xml:space="preserve">Paseo Phillips Nº 16, piso 4, oficina X, comuna de Santiago, Región Metropolitana.
</v>
      </c>
      <c r="M895" s="124" t="str">
        <f>VLOOKUP(A895,BASE.!$A$1:$T$878,13,FALSE)</f>
        <v>XIII</v>
      </c>
      <c r="N895" s="124" t="str">
        <f>VLOOKUP(A895,BASE.!$A$1:$T$878,14,FALSE)</f>
        <v>Santiago</v>
      </c>
      <c r="O895" s="124" t="str">
        <f>VLOOKUP(A895,BASE.!$A$1:$T$878,15,FALSE)</f>
        <v xml:space="preserve">Teléfono: 232780640
</v>
      </c>
      <c r="P895" s="124" t="str">
        <f>VLOOKUP(A895,BASE.!$A$1:$T$878,16,FALSE)</f>
        <v xml:space="preserve">E-Mail: roberto.celedon@creaequidad.cl
           claudio.tobar@creaequidad.cl
</v>
      </c>
      <c r="Q895" s="185">
        <f>VLOOKUP(A895,BASE.!$A$1:$T$878,17,FALSE)</f>
        <v>0</v>
      </c>
      <c r="R895" s="124" t="str">
        <f>VLOOKUP(A895,BASE.!$A$1:$T$878,18,FALSE)</f>
        <v>93401: Instituciones de Asistencia Social.</v>
      </c>
      <c r="S895" s="124" t="str">
        <f>VLOOKUP(A895,BASE.!$A$1:$T$878,19,FALSE)</f>
        <v>Se acompaña certificado financiero, correspondiente al año 2019, aprobados por el Sub Departamento de Supervisión Financiera Nacional.</v>
      </c>
      <c r="T895" s="182">
        <f>VLOOKUP(A895,BASE.!$A$1:$T$878,20,FALSE)</f>
        <v>41908</v>
      </c>
      <c r="U895" s="124">
        <v>7510</v>
      </c>
      <c r="V895" s="181">
        <v>40724328</v>
      </c>
      <c r="W895" s="181">
        <v>66377448</v>
      </c>
      <c r="X895" s="183">
        <v>44255</v>
      </c>
      <c r="Y895" s="166" t="s">
        <v>7879</v>
      </c>
      <c r="Z895" s="166" t="s">
        <v>7880</v>
      </c>
      <c r="AA895" s="124" t="s">
        <v>7895</v>
      </c>
    </row>
    <row r="896" spans="1:27" x14ac:dyDescent="0.2">
      <c r="A896" s="124">
        <v>7510</v>
      </c>
      <c r="B896" s="124" t="s">
        <v>8539</v>
      </c>
      <c r="C896" s="185" t="s">
        <v>7807</v>
      </c>
      <c r="D896" s="124" t="str">
        <f>VLOOKUP(A896,BASE.!$A$1:$T$878,4,FALSE)</f>
        <v>Fundación de Derecho Privado.</v>
      </c>
      <c r="E896" s="124" t="str">
        <f>VLOOKUP(A896,BASE.!$A$1:$T$878,5,FALSE)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6" s="124" t="str">
        <f>VLOOKUP(A896,BASE.!$A$1:$T$878,6,FALSE)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96" s="124" t="str">
        <f>VLOOKUP(A896,BASE.!$A$1:$T$878,7,FALSE)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6" s="124" t="str">
        <f>VLOOKUP(A896,BASE.!$A$1:$T$878,8,FALSE)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96" s="124" t="str">
        <f>VLOOKUP(A896,BASE.!$A$1:$T$878,9,FALSE)</f>
        <v xml:space="preserve">Durarán tres años en sus cargos por estatutos.  </v>
      </c>
      <c r="J896" s="124" t="str">
        <f>VLOOKUP(A896,BASE.!$A$1:$T$878,10,FALSE)</f>
        <v xml:space="preserve">De 30.05.2019 a 30.05.2022.
</v>
      </c>
      <c r="K896" s="124" t="str">
        <f>VLOOKUP(A896,BASE.!$A$1:$T$878,11,FALSE)</f>
        <v xml:space="preserve">Presidente: 
Ignacio Andres Celedón Bulnes,
Secretario:  
Roberto Manuel Celedón Bulnes, 
</v>
      </c>
      <c r="L896" s="124" t="str">
        <f>VLOOKUP(A896,BASE.!$A$1:$T$878,12,FALSE)</f>
        <v xml:space="preserve">Paseo Phillips Nº 16, piso 4, oficina X, comuna de Santiago, Región Metropolitana.
</v>
      </c>
      <c r="M896" s="124" t="str">
        <f>VLOOKUP(A896,BASE.!$A$1:$T$878,13,FALSE)</f>
        <v>XIII</v>
      </c>
      <c r="N896" s="124" t="str">
        <f>VLOOKUP(A896,BASE.!$A$1:$T$878,14,FALSE)</f>
        <v>Santiago</v>
      </c>
      <c r="O896" s="124" t="str">
        <f>VLOOKUP(A896,BASE.!$A$1:$T$878,15,FALSE)</f>
        <v xml:space="preserve">Teléfono: 232780640
</v>
      </c>
      <c r="P896" s="124" t="str">
        <f>VLOOKUP(A896,BASE.!$A$1:$T$878,16,FALSE)</f>
        <v xml:space="preserve">E-Mail: roberto.celedon@creaequidad.cl
           claudio.tobar@creaequidad.cl
</v>
      </c>
      <c r="Q896" s="185">
        <f>VLOOKUP(A896,BASE.!$A$1:$T$878,17,FALSE)</f>
        <v>0</v>
      </c>
      <c r="R896" s="124" t="str">
        <f>VLOOKUP(A896,BASE.!$A$1:$T$878,18,FALSE)</f>
        <v>93401: Instituciones de Asistencia Social.</v>
      </c>
      <c r="S896" s="124" t="str">
        <f>VLOOKUP(A896,BASE.!$A$1:$T$878,19,FALSE)</f>
        <v>Se acompaña certificado financiero, correspondiente al año 2019, aprobados por el Sub Departamento de Supervisión Financiera Nacional.</v>
      </c>
      <c r="T896" s="182">
        <f>VLOOKUP(A896,BASE.!$A$1:$T$878,20,FALSE)</f>
        <v>41908</v>
      </c>
      <c r="U896" s="124">
        <v>7510</v>
      </c>
      <c r="V896" s="181">
        <v>68782929</v>
      </c>
      <c r="W896" s="181">
        <v>91229409</v>
      </c>
      <c r="X896" s="183">
        <v>44255</v>
      </c>
      <c r="Y896" s="166" t="s">
        <v>7879</v>
      </c>
      <c r="Z896" s="166" t="s">
        <v>7880</v>
      </c>
      <c r="AA896" s="124" t="s">
        <v>8014</v>
      </c>
    </row>
    <row r="897" spans="1:27" x14ac:dyDescent="0.2">
      <c r="A897" s="124">
        <v>7510</v>
      </c>
      <c r="B897" s="124" t="s">
        <v>8539</v>
      </c>
      <c r="C897" s="185" t="s">
        <v>7807</v>
      </c>
      <c r="D897" s="124" t="str">
        <f>VLOOKUP(A897,BASE.!$A$1:$T$878,4,FALSE)</f>
        <v>Fundación de Derecho Privado.</v>
      </c>
      <c r="E897" s="124" t="str">
        <f>VLOOKUP(A897,BASE.!$A$1:$T$878,5,FALSE)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7" s="124" t="str">
        <f>VLOOKUP(A897,BASE.!$A$1:$T$878,6,FALSE)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97" s="124" t="str">
        <f>VLOOKUP(A897,BASE.!$A$1:$T$878,7,FALSE)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7" s="124" t="str">
        <f>VLOOKUP(A897,BASE.!$A$1:$T$878,8,FALSE)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97" s="124" t="str">
        <f>VLOOKUP(A897,BASE.!$A$1:$T$878,9,FALSE)</f>
        <v xml:space="preserve">Durarán tres años en sus cargos por estatutos.  </v>
      </c>
      <c r="J897" s="124" t="str">
        <f>VLOOKUP(A897,BASE.!$A$1:$T$878,10,FALSE)</f>
        <v xml:space="preserve">De 30.05.2019 a 30.05.2022.
</v>
      </c>
      <c r="K897" s="124" t="str">
        <f>VLOOKUP(A897,BASE.!$A$1:$T$878,11,FALSE)</f>
        <v xml:space="preserve">Presidente: 
Ignacio Andres Celedón Bulnes,
Secretario:  
Roberto Manuel Celedón Bulnes, 
</v>
      </c>
      <c r="L897" s="124" t="str">
        <f>VLOOKUP(A897,BASE.!$A$1:$T$878,12,FALSE)</f>
        <v xml:space="preserve">Paseo Phillips Nº 16, piso 4, oficina X, comuna de Santiago, Región Metropolitana.
</v>
      </c>
      <c r="M897" s="124" t="str">
        <f>VLOOKUP(A897,BASE.!$A$1:$T$878,13,FALSE)</f>
        <v>XIII</v>
      </c>
      <c r="N897" s="124" t="str">
        <f>VLOOKUP(A897,BASE.!$A$1:$T$878,14,FALSE)</f>
        <v>Santiago</v>
      </c>
      <c r="O897" s="124" t="str">
        <f>VLOOKUP(A897,BASE.!$A$1:$T$878,15,FALSE)</f>
        <v xml:space="preserve">Teléfono: 232780640
</v>
      </c>
      <c r="P897" s="124" t="str">
        <f>VLOOKUP(A897,BASE.!$A$1:$T$878,16,FALSE)</f>
        <v xml:space="preserve">E-Mail: roberto.celedon@creaequidad.cl
           claudio.tobar@creaequidad.cl
</v>
      </c>
      <c r="Q897" s="185">
        <f>VLOOKUP(A897,BASE.!$A$1:$T$878,17,FALSE)</f>
        <v>0</v>
      </c>
      <c r="R897" s="124" t="str">
        <f>VLOOKUP(A897,BASE.!$A$1:$T$878,18,FALSE)</f>
        <v>93401: Instituciones de Asistencia Social.</v>
      </c>
      <c r="S897" s="124" t="str">
        <f>VLOOKUP(A897,BASE.!$A$1:$T$878,19,FALSE)</f>
        <v>Se acompaña certificado financiero, correspondiente al año 2019, aprobados por el Sub Departamento de Supervisión Financiera Nacional.</v>
      </c>
      <c r="T897" s="182">
        <f>VLOOKUP(A897,BASE.!$A$1:$T$878,20,FALSE)</f>
        <v>41908</v>
      </c>
      <c r="U897" s="124">
        <v>7510</v>
      </c>
      <c r="V897" s="181">
        <v>9299256</v>
      </c>
      <c r="W897" s="181">
        <v>18598512</v>
      </c>
      <c r="X897" s="183">
        <v>44255</v>
      </c>
      <c r="Y897" s="166" t="s">
        <v>7879</v>
      </c>
      <c r="Z897" s="166" t="s">
        <v>7880</v>
      </c>
      <c r="AA897" s="124" t="s">
        <v>7959</v>
      </c>
    </row>
    <row r="898" spans="1:27" x14ac:dyDescent="0.2">
      <c r="A898" s="124">
        <v>7510</v>
      </c>
      <c r="B898" s="124" t="s">
        <v>8539</v>
      </c>
      <c r="C898" s="185" t="s">
        <v>7807</v>
      </c>
      <c r="D898" s="124" t="str">
        <f>VLOOKUP(A898,BASE.!$A$1:$T$878,4,FALSE)</f>
        <v>Fundación de Derecho Privado.</v>
      </c>
      <c r="E898" s="124" t="str">
        <f>VLOOKUP(A898,BASE.!$A$1:$T$878,5,FALSE)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8" s="124" t="str">
        <f>VLOOKUP(A898,BASE.!$A$1:$T$878,6,FALSE)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98" s="124" t="str">
        <f>VLOOKUP(A898,BASE.!$A$1:$T$878,7,FALSE)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8" s="124" t="str">
        <f>VLOOKUP(A898,BASE.!$A$1:$T$878,8,FALSE)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98" s="124" t="str">
        <f>VLOOKUP(A898,BASE.!$A$1:$T$878,9,FALSE)</f>
        <v xml:space="preserve">Durarán tres años en sus cargos por estatutos.  </v>
      </c>
      <c r="J898" s="124" t="str">
        <f>VLOOKUP(A898,BASE.!$A$1:$T$878,10,FALSE)</f>
        <v xml:space="preserve">De 30.05.2019 a 30.05.2022.
</v>
      </c>
      <c r="K898" s="124" t="str">
        <f>VLOOKUP(A898,BASE.!$A$1:$T$878,11,FALSE)</f>
        <v xml:space="preserve">Presidente: 
Ignacio Andres Celedón Bulnes,
Secretario:  
Roberto Manuel Celedón Bulnes, 
</v>
      </c>
      <c r="L898" s="124" t="str">
        <f>VLOOKUP(A898,BASE.!$A$1:$T$878,12,FALSE)</f>
        <v xml:space="preserve">Paseo Phillips Nº 16, piso 4, oficina X, comuna de Santiago, Región Metropolitana.
</v>
      </c>
      <c r="M898" s="124" t="str">
        <f>VLOOKUP(A898,BASE.!$A$1:$T$878,13,FALSE)</f>
        <v>XIII</v>
      </c>
      <c r="N898" s="124" t="str">
        <f>VLOOKUP(A898,BASE.!$A$1:$T$878,14,FALSE)</f>
        <v>Santiago</v>
      </c>
      <c r="O898" s="124" t="str">
        <f>VLOOKUP(A898,BASE.!$A$1:$T$878,15,FALSE)</f>
        <v xml:space="preserve">Teléfono: 232780640
</v>
      </c>
      <c r="P898" s="124" t="str">
        <f>VLOOKUP(A898,BASE.!$A$1:$T$878,16,FALSE)</f>
        <v xml:space="preserve">E-Mail: roberto.celedon@creaequidad.cl
           claudio.tobar@creaequidad.cl
</v>
      </c>
      <c r="Q898" s="185">
        <f>VLOOKUP(A898,BASE.!$A$1:$T$878,17,FALSE)</f>
        <v>0</v>
      </c>
      <c r="R898" s="124" t="str">
        <f>VLOOKUP(A898,BASE.!$A$1:$T$878,18,FALSE)</f>
        <v>93401: Instituciones de Asistencia Social.</v>
      </c>
      <c r="S898" s="124" t="str">
        <f>VLOOKUP(A898,BASE.!$A$1:$T$878,19,FALSE)</f>
        <v>Se acompaña certificado financiero, correspondiente al año 2019, aprobados por el Sub Departamento de Supervisión Financiera Nacional.</v>
      </c>
      <c r="T898" s="182">
        <f>VLOOKUP(A898,BASE.!$A$1:$T$878,20,FALSE)</f>
        <v>41908</v>
      </c>
      <c r="U898" s="124">
        <v>7510</v>
      </c>
      <c r="V898" s="181">
        <v>12723120</v>
      </c>
      <c r="W898" s="181">
        <v>20481120</v>
      </c>
      <c r="X898" s="183">
        <v>44255</v>
      </c>
      <c r="Y898" s="166" t="s">
        <v>7879</v>
      </c>
      <c r="Z898" s="166" t="s">
        <v>7880</v>
      </c>
      <c r="AA898" s="124" t="s">
        <v>7949</v>
      </c>
    </row>
    <row r="899" spans="1:27" x14ac:dyDescent="0.2">
      <c r="A899" s="124">
        <v>7510</v>
      </c>
      <c r="B899" s="124" t="s">
        <v>8539</v>
      </c>
      <c r="C899" s="185" t="s">
        <v>7807</v>
      </c>
      <c r="D899" s="124" t="str">
        <f>VLOOKUP(A899,BASE.!$A$1:$T$878,4,FALSE)</f>
        <v>Fundación de Derecho Privado.</v>
      </c>
      <c r="E899" s="124" t="str">
        <f>VLOOKUP(A899,BASE.!$A$1:$T$878,5,FALSE)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9" s="124" t="str">
        <f>VLOOKUP(A899,BASE.!$A$1:$T$878,6,FALSE)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99" s="124" t="str">
        <f>VLOOKUP(A899,BASE.!$A$1:$T$878,7,FALSE)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9" s="124" t="str">
        <f>VLOOKUP(A899,BASE.!$A$1:$T$878,8,FALSE)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99" s="124" t="str">
        <f>VLOOKUP(A899,BASE.!$A$1:$T$878,9,FALSE)</f>
        <v xml:space="preserve">Durarán tres años en sus cargos por estatutos.  </v>
      </c>
      <c r="J899" s="124" t="str">
        <f>VLOOKUP(A899,BASE.!$A$1:$T$878,10,FALSE)</f>
        <v xml:space="preserve">De 30.05.2019 a 30.05.2022.
</v>
      </c>
      <c r="K899" s="124" t="str">
        <f>VLOOKUP(A899,BASE.!$A$1:$T$878,11,FALSE)</f>
        <v xml:space="preserve">Presidente: 
Ignacio Andres Celedón Bulnes,
Secretario:  
Roberto Manuel Celedón Bulnes, 
</v>
      </c>
      <c r="L899" s="124" t="str">
        <f>VLOOKUP(A899,BASE.!$A$1:$T$878,12,FALSE)</f>
        <v xml:space="preserve">Paseo Phillips Nº 16, piso 4, oficina X, comuna de Santiago, Región Metropolitana.
</v>
      </c>
      <c r="M899" s="124" t="str">
        <f>VLOOKUP(A899,BASE.!$A$1:$T$878,13,FALSE)</f>
        <v>XIII</v>
      </c>
      <c r="N899" s="124" t="str">
        <f>VLOOKUP(A899,BASE.!$A$1:$T$878,14,FALSE)</f>
        <v>Santiago</v>
      </c>
      <c r="O899" s="124" t="str">
        <f>VLOOKUP(A899,BASE.!$A$1:$T$878,15,FALSE)</f>
        <v xml:space="preserve">Teléfono: 232780640
</v>
      </c>
      <c r="P899" s="124" t="str">
        <f>VLOOKUP(A899,BASE.!$A$1:$T$878,16,FALSE)</f>
        <v xml:space="preserve">E-Mail: roberto.celedon@creaequidad.cl
           claudio.tobar@creaequidad.cl
</v>
      </c>
      <c r="Q899" s="185">
        <f>VLOOKUP(A899,BASE.!$A$1:$T$878,17,FALSE)</f>
        <v>0</v>
      </c>
      <c r="R899" s="124" t="str">
        <f>VLOOKUP(A899,BASE.!$A$1:$T$878,18,FALSE)</f>
        <v>93401: Instituciones de Asistencia Social.</v>
      </c>
      <c r="S899" s="124" t="str">
        <f>VLOOKUP(A899,BASE.!$A$1:$T$878,19,FALSE)</f>
        <v>Se acompaña certificado financiero, correspondiente al año 2019, aprobados por el Sub Departamento de Supervisión Financiera Nacional.</v>
      </c>
      <c r="T899" s="182">
        <f>VLOOKUP(A899,BASE.!$A$1:$T$878,20,FALSE)</f>
        <v>41908</v>
      </c>
      <c r="U899" s="124">
        <v>7510</v>
      </c>
      <c r="V899" s="181">
        <v>0</v>
      </c>
      <c r="W899" s="181">
        <v>0</v>
      </c>
      <c r="X899" s="183">
        <v>44255</v>
      </c>
      <c r="Y899" s="166" t="s">
        <v>7879</v>
      </c>
      <c r="Z899" s="166" t="s">
        <v>7880</v>
      </c>
      <c r="AA899" s="124" t="s">
        <v>8080</v>
      </c>
    </row>
    <row r="900" spans="1:27" x14ac:dyDescent="0.2">
      <c r="A900" s="124">
        <v>7510</v>
      </c>
      <c r="B900" s="124" t="s">
        <v>8539</v>
      </c>
      <c r="C900" s="185" t="s">
        <v>7807</v>
      </c>
      <c r="D900" s="124" t="str">
        <f>VLOOKUP(A900,BASE.!$A$1:$T$878,4,FALSE)</f>
        <v>Fundación de Derecho Privado.</v>
      </c>
      <c r="E900" s="124" t="str">
        <f>VLOOKUP(A900,BASE.!$A$1:$T$878,5,FALSE)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0" s="124" t="str">
        <f>VLOOKUP(A900,BASE.!$A$1:$T$878,6,FALSE)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0" s="124" t="str">
        <f>VLOOKUP(A900,BASE.!$A$1:$T$878,7,FALSE)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0" s="124" t="str">
        <f>VLOOKUP(A900,BASE.!$A$1:$T$878,8,FALSE)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0" s="124" t="str">
        <f>VLOOKUP(A900,BASE.!$A$1:$T$878,9,FALSE)</f>
        <v xml:space="preserve">Durarán tres años en sus cargos por estatutos.  </v>
      </c>
      <c r="J900" s="124" t="str">
        <f>VLOOKUP(A900,BASE.!$A$1:$T$878,10,FALSE)</f>
        <v xml:space="preserve">De 30.05.2019 a 30.05.2022.
</v>
      </c>
      <c r="K900" s="124" t="str">
        <f>VLOOKUP(A900,BASE.!$A$1:$T$878,11,FALSE)</f>
        <v xml:space="preserve">Presidente: 
Ignacio Andres Celedón Bulnes,
Secretario:  
Roberto Manuel Celedón Bulnes, 
</v>
      </c>
      <c r="L900" s="124" t="str">
        <f>VLOOKUP(A900,BASE.!$A$1:$T$878,12,FALSE)</f>
        <v xml:space="preserve">Paseo Phillips Nº 16, piso 4, oficina X, comuna de Santiago, Región Metropolitana.
</v>
      </c>
      <c r="M900" s="124" t="str">
        <f>VLOOKUP(A900,BASE.!$A$1:$T$878,13,FALSE)</f>
        <v>XIII</v>
      </c>
      <c r="N900" s="124" t="str">
        <f>VLOOKUP(A900,BASE.!$A$1:$T$878,14,FALSE)</f>
        <v>Santiago</v>
      </c>
      <c r="O900" s="124" t="str">
        <f>VLOOKUP(A900,BASE.!$A$1:$T$878,15,FALSE)</f>
        <v xml:space="preserve">Teléfono: 232780640
</v>
      </c>
      <c r="P900" s="124" t="str">
        <f>VLOOKUP(A900,BASE.!$A$1:$T$878,16,FALSE)</f>
        <v xml:space="preserve">E-Mail: roberto.celedon@creaequidad.cl
           claudio.tobar@creaequidad.cl
</v>
      </c>
      <c r="Q900" s="185">
        <f>VLOOKUP(A900,BASE.!$A$1:$T$878,17,FALSE)</f>
        <v>0</v>
      </c>
      <c r="R900" s="124" t="str">
        <f>VLOOKUP(A900,BASE.!$A$1:$T$878,18,FALSE)</f>
        <v>93401: Instituciones de Asistencia Social.</v>
      </c>
      <c r="S900" s="124" t="str">
        <f>VLOOKUP(A900,BASE.!$A$1:$T$878,19,FALSE)</f>
        <v>Se acompaña certificado financiero, correspondiente al año 2019, aprobados por el Sub Departamento de Supervisión Financiera Nacional.</v>
      </c>
      <c r="T900" s="182">
        <f>VLOOKUP(A900,BASE.!$A$1:$T$878,20,FALSE)</f>
        <v>41908</v>
      </c>
      <c r="U900" s="124">
        <v>7510</v>
      </c>
      <c r="V900" s="181">
        <v>15712536</v>
      </c>
      <c r="W900" s="181">
        <v>30142416</v>
      </c>
      <c r="X900" s="183">
        <v>44255</v>
      </c>
      <c r="Y900" s="166" t="s">
        <v>7879</v>
      </c>
      <c r="Z900" s="166" t="s">
        <v>7880</v>
      </c>
      <c r="AA900" s="124" t="s">
        <v>7966</v>
      </c>
    </row>
    <row r="901" spans="1:27" x14ac:dyDescent="0.2">
      <c r="A901" s="124">
        <v>7510</v>
      </c>
      <c r="B901" s="124" t="s">
        <v>8539</v>
      </c>
      <c r="C901" s="185" t="s">
        <v>7807</v>
      </c>
      <c r="D901" s="124" t="str">
        <f>VLOOKUP(A901,BASE.!$A$1:$T$878,4,FALSE)</f>
        <v>Fundación de Derecho Privado.</v>
      </c>
      <c r="E901" s="124" t="str">
        <f>VLOOKUP(A901,BASE.!$A$1:$T$878,5,FALSE)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1" s="124" t="str">
        <f>VLOOKUP(A901,BASE.!$A$1:$T$878,6,FALSE)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1" s="124" t="str">
        <f>VLOOKUP(A901,BASE.!$A$1:$T$878,7,FALSE)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1" s="124" t="str">
        <f>VLOOKUP(A901,BASE.!$A$1:$T$878,8,FALSE)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1" s="124" t="str">
        <f>VLOOKUP(A901,BASE.!$A$1:$T$878,9,FALSE)</f>
        <v xml:space="preserve">Durarán tres años en sus cargos por estatutos.  </v>
      </c>
      <c r="J901" s="124" t="str">
        <f>VLOOKUP(A901,BASE.!$A$1:$T$878,10,FALSE)</f>
        <v xml:space="preserve">De 30.05.2019 a 30.05.2022.
</v>
      </c>
      <c r="K901" s="124" t="str">
        <f>VLOOKUP(A901,BASE.!$A$1:$T$878,11,FALSE)</f>
        <v xml:space="preserve">Presidente: 
Ignacio Andres Celedón Bulnes,
Secretario:  
Roberto Manuel Celedón Bulnes, 
</v>
      </c>
      <c r="L901" s="124" t="str">
        <f>VLOOKUP(A901,BASE.!$A$1:$T$878,12,FALSE)</f>
        <v xml:space="preserve">Paseo Phillips Nº 16, piso 4, oficina X, comuna de Santiago, Región Metropolitana.
</v>
      </c>
      <c r="M901" s="124" t="str">
        <f>VLOOKUP(A901,BASE.!$A$1:$T$878,13,FALSE)</f>
        <v>XIII</v>
      </c>
      <c r="N901" s="124" t="str">
        <f>VLOOKUP(A901,BASE.!$A$1:$T$878,14,FALSE)</f>
        <v>Santiago</v>
      </c>
      <c r="O901" s="124" t="str">
        <f>VLOOKUP(A901,BASE.!$A$1:$T$878,15,FALSE)</f>
        <v xml:space="preserve">Teléfono: 232780640
</v>
      </c>
      <c r="P901" s="124" t="str">
        <f>VLOOKUP(A901,BASE.!$A$1:$T$878,16,FALSE)</f>
        <v xml:space="preserve">E-Mail: roberto.celedon@creaequidad.cl
           claudio.tobar@creaequidad.cl
</v>
      </c>
      <c r="Q901" s="185">
        <f>VLOOKUP(A901,BASE.!$A$1:$T$878,17,FALSE)</f>
        <v>0</v>
      </c>
      <c r="R901" s="124" t="str">
        <f>VLOOKUP(A901,BASE.!$A$1:$T$878,18,FALSE)</f>
        <v>93401: Instituciones de Asistencia Social.</v>
      </c>
      <c r="S901" s="124" t="str">
        <f>VLOOKUP(A901,BASE.!$A$1:$T$878,19,FALSE)</f>
        <v>Se acompaña certificado financiero, correspondiente al año 2019, aprobados por el Sub Departamento de Supervisión Financiera Nacional.</v>
      </c>
      <c r="T901" s="182">
        <f>VLOOKUP(A901,BASE.!$A$1:$T$878,20,FALSE)</f>
        <v>41908</v>
      </c>
      <c r="U901" s="124">
        <v>7510</v>
      </c>
      <c r="V901" s="181">
        <v>11864568</v>
      </c>
      <c r="W901" s="181">
        <v>21484488</v>
      </c>
      <c r="X901" s="183">
        <v>44255</v>
      </c>
      <c r="Y901" s="166" t="s">
        <v>7879</v>
      </c>
      <c r="Z901" s="166" t="s">
        <v>7880</v>
      </c>
      <c r="AA901" s="124" t="s">
        <v>7979</v>
      </c>
    </row>
    <row r="902" spans="1:27" x14ac:dyDescent="0.2">
      <c r="A902" s="124">
        <v>7510</v>
      </c>
      <c r="B902" s="124" t="s">
        <v>8539</v>
      </c>
      <c r="C902" s="185" t="s">
        <v>7807</v>
      </c>
      <c r="D902" s="124" t="str">
        <f>VLOOKUP(A902,BASE.!$A$1:$T$878,4,FALSE)</f>
        <v>Fundación de Derecho Privado.</v>
      </c>
      <c r="E902" s="124" t="str">
        <f>VLOOKUP(A902,BASE.!$A$1:$T$878,5,FALSE)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2" s="124" t="str">
        <f>VLOOKUP(A902,BASE.!$A$1:$T$878,6,FALSE)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2" s="124" t="str">
        <f>VLOOKUP(A902,BASE.!$A$1:$T$878,7,FALSE)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2" s="124" t="str">
        <f>VLOOKUP(A902,BASE.!$A$1:$T$878,8,FALSE)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2" s="124" t="str">
        <f>VLOOKUP(A902,BASE.!$A$1:$T$878,9,FALSE)</f>
        <v xml:space="preserve">Durarán tres años en sus cargos por estatutos.  </v>
      </c>
      <c r="J902" s="124" t="str">
        <f>VLOOKUP(A902,BASE.!$A$1:$T$878,10,FALSE)</f>
        <v xml:space="preserve">De 30.05.2019 a 30.05.2022.
</v>
      </c>
      <c r="K902" s="124" t="str">
        <f>VLOOKUP(A902,BASE.!$A$1:$T$878,11,FALSE)</f>
        <v xml:space="preserve">Presidente: 
Ignacio Andres Celedón Bulnes,
Secretario:  
Roberto Manuel Celedón Bulnes, 
</v>
      </c>
      <c r="L902" s="124" t="str">
        <f>VLOOKUP(A902,BASE.!$A$1:$T$878,12,FALSE)</f>
        <v xml:space="preserve">Paseo Phillips Nº 16, piso 4, oficina X, comuna de Santiago, Región Metropolitana.
</v>
      </c>
      <c r="M902" s="124" t="str">
        <f>VLOOKUP(A902,BASE.!$A$1:$T$878,13,FALSE)</f>
        <v>XIII</v>
      </c>
      <c r="N902" s="124" t="str">
        <f>VLOOKUP(A902,BASE.!$A$1:$T$878,14,FALSE)</f>
        <v>Santiago</v>
      </c>
      <c r="O902" s="124" t="str">
        <f>VLOOKUP(A902,BASE.!$A$1:$T$878,15,FALSE)</f>
        <v xml:space="preserve">Teléfono: 232780640
</v>
      </c>
      <c r="P902" s="124" t="str">
        <f>VLOOKUP(A902,BASE.!$A$1:$T$878,16,FALSE)</f>
        <v xml:space="preserve">E-Mail: roberto.celedon@creaequidad.cl
           claudio.tobar@creaequidad.cl
</v>
      </c>
      <c r="Q902" s="185">
        <f>VLOOKUP(A902,BASE.!$A$1:$T$878,17,FALSE)</f>
        <v>0</v>
      </c>
      <c r="R902" s="124" t="str">
        <f>VLOOKUP(A902,BASE.!$A$1:$T$878,18,FALSE)</f>
        <v>93401: Instituciones de Asistencia Social.</v>
      </c>
      <c r="S902" s="124" t="str">
        <f>VLOOKUP(A902,BASE.!$A$1:$T$878,19,FALSE)</f>
        <v>Se acompaña certificado financiero, correspondiente al año 2019, aprobados por el Sub Departamento de Supervisión Financiera Nacional.</v>
      </c>
      <c r="T902" s="182">
        <f>VLOOKUP(A902,BASE.!$A$1:$T$878,20,FALSE)</f>
        <v>41908</v>
      </c>
      <c r="U902" s="124">
        <v>7510</v>
      </c>
      <c r="V902" s="181">
        <v>9299256</v>
      </c>
      <c r="W902" s="181">
        <v>17315856</v>
      </c>
      <c r="X902" s="183">
        <v>44255</v>
      </c>
      <c r="Y902" s="166" t="s">
        <v>7879</v>
      </c>
      <c r="Z902" s="166" t="s">
        <v>7880</v>
      </c>
      <c r="AA902" s="124" t="s">
        <v>7922</v>
      </c>
    </row>
    <row r="903" spans="1:27" x14ac:dyDescent="0.2">
      <c r="A903" s="124">
        <v>7510</v>
      </c>
      <c r="B903" s="124" t="s">
        <v>8539</v>
      </c>
      <c r="C903" s="185" t="s">
        <v>7807</v>
      </c>
      <c r="D903" s="124" t="str">
        <f>VLOOKUP(A903,BASE.!$A$1:$T$878,4,FALSE)</f>
        <v>Fundación de Derecho Privado.</v>
      </c>
      <c r="E903" s="124" t="str">
        <f>VLOOKUP(A903,BASE.!$A$1:$T$878,5,FALSE)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3" s="124" t="str">
        <f>VLOOKUP(A903,BASE.!$A$1:$T$878,6,FALSE)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3" s="124" t="str">
        <f>VLOOKUP(A903,BASE.!$A$1:$T$878,7,FALSE)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3" s="124" t="str">
        <f>VLOOKUP(A903,BASE.!$A$1:$T$878,8,FALSE)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3" s="124" t="str">
        <f>VLOOKUP(A903,BASE.!$A$1:$T$878,9,FALSE)</f>
        <v xml:space="preserve">Durarán tres años en sus cargos por estatutos.  </v>
      </c>
      <c r="J903" s="124" t="str">
        <f>VLOOKUP(A903,BASE.!$A$1:$T$878,10,FALSE)</f>
        <v xml:space="preserve">De 30.05.2019 a 30.05.2022.
</v>
      </c>
      <c r="K903" s="124" t="str">
        <f>VLOOKUP(A903,BASE.!$A$1:$T$878,11,FALSE)</f>
        <v xml:space="preserve">Presidente: 
Ignacio Andres Celedón Bulnes,
Secretario:  
Roberto Manuel Celedón Bulnes, 
</v>
      </c>
      <c r="L903" s="124" t="str">
        <f>VLOOKUP(A903,BASE.!$A$1:$T$878,12,FALSE)</f>
        <v xml:space="preserve">Paseo Phillips Nº 16, piso 4, oficina X, comuna de Santiago, Región Metropolitana.
</v>
      </c>
      <c r="M903" s="124" t="str">
        <f>VLOOKUP(A903,BASE.!$A$1:$T$878,13,FALSE)</f>
        <v>XIII</v>
      </c>
      <c r="N903" s="124" t="str">
        <f>VLOOKUP(A903,BASE.!$A$1:$T$878,14,FALSE)</f>
        <v>Santiago</v>
      </c>
      <c r="O903" s="124" t="str">
        <f>VLOOKUP(A903,BASE.!$A$1:$T$878,15,FALSE)</f>
        <v xml:space="preserve">Teléfono: 232780640
</v>
      </c>
      <c r="P903" s="124" t="str">
        <f>VLOOKUP(A903,BASE.!$A$1:$T$878,16,FALSE)</f>
        <v xml:space="preserve">E-Mail: roberto.celedon@creaequidad.cl
           claudio.tobar@creaequidad.cl
</v>
      </c>
      <c r="Q903" s="185">
        <f>VLOOKUP(A903,BASE.!$A$1:$T$878,17,FALSE)</f>
        <v>0</v>
      </c>
      <c r="R903" s="124" t="str">
        <f>VLOOKUP(A903,BASE.!$A$1:$T$878,18,FALSE)</f>
        <v>93401: Instituciones de Asistencia Social.</v>
      </c>
      <c r="S903" s="124" t="str">
        <f>VLOOKUP(A903,BASE.!$A$1:$T$878,19,FALSE)</f>
        <v>Se acompaña certificado financiero, correspondiente al año 2019, aprobados por el Sub Departamento de Supervisión Financiera Nacional.</v>
      </c>
      <c r="T903" s="182">
        <f>VLOOKUP(A903,BASE.!$A$1:$T$878,20,FALSE)</f>
        <v>41908</v>
      </c>
      <c r="U903" s="124">
        <v>7510</v>
      </c>
      <c r="V903" s="181">
        <v>2203962</v>
      </c>
      <c r="W903" s="181">
        <v>5372157</v>
      </c>
      <c r="X903" s="183">
        <v>44255</v>
      </c>
      <c r="Y903" s="166" t="s">
        <v>7879</v>
      </c>
      <c r="Z903" s="166" t="s">
        <v>7880</v>
      </c>
      <c r="AA903" s="124" t="s">
        <v>7946</v>
      </c>
    </row>
    <row r="904" spans="1:27" x14ac:dyDescent="0.2">
      <c r="A904" s="124">
        <v>7510</v>
      </c>
      <c r="B904" s="124" t="s">
        <v>8539</v>
      </c>
      <c r="C904" s="185" t="s">
        <v>7807</v>
      </c>
      <c r="D904" s="124" t="str">
        <f>VLOOKUP(A904,BASE.!$A$1:$T$878,4,FALSE)</f>
        <v>Fundación de Derecho Privado.</v>
      </c>
      <c r="E904" s="124" t="str">
        <f>VLOOKUP(A904,BASE.!$A$1:$T$878,5,FALSE)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4" s="124" t="str">
        <f>VLOOKUP(A904,BASE.!$A$1:$T$878,6,FALSE)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4" s="124" t="str">
        <f>VLOOKUP(A904,BASE.!$A$1:$T$878,7,FALSE)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4" s="124" t="str">
        <f>VLOOKUP(A904,BASE.!$A$1:$T$878,8,FALSE)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4" s="124" t="str">
        <f>VLOOKUP(A904,BASE.!$A$1:$T$878,9,FALSE)</f>
        <v xml:space="preserve">Durarán tres años en sus cargos por estatutos.  </v>
      </c>
      <c r="J904" s="124" t="str">
        <f>VLOOKUP(A904,BASE.!$A$1:$T$878,10,FALSE)</f>
        <v xml:space="preserve">De 30.05.2019 a 30.05.2022.
</v>
      </c>
      <c r="K904" s="124" t="str">
        <f>VLOOKUP(A904,BASE.!$A$1:$T$878,11,FALSE)</f>
        <v xml:space="preserve">Presidente: 
Ignacio Andres Celedón Bulnes,
Secretario:  
Roberto Manuel Celedón Bulnes, 
</v>
      </c>
      <c r="L904" s="124" t="str">
        <f>VLOOKUP(A904,BASE.!$A$1:$T$878,12,FALSE)</f>
        <v xml:space="preserve">Paseo Phillips Nº 16, piso 4, oficina X, comuna de Santiago, Región Metropolitana.
</v>
      </c>
      <c r="M904" s="124" t="str">
        <f>VLOOKUP(A904,BASE.!$A$1:$T$878,13,FALSE)</f>
        <v>XIII</v>
      </c>
      <c r="N904" s="124" t="str">
        <f>VLOOKUP(A904,BASE.!$A$1:$T$878,14,FALSE)</f>
        <v>Santiago</v>
      </c>
      <c r="O904" s="124" t="str">
        <f>VLOOKUP(A904,BASE.!$A$1:$T$878,15,FALSE)</f>
        <v xml:space="preserve">Teléfono: 232780640
</v>
      </c>
      <c r="P904" s="124" t="str">
        <f>VLOOKUP(A904,BASE.!$A$1:$T$878,16,FALSE)</f>
        <v xml:space="preserve">E-Mail: roberto.celedon@creaequidad.cl
           claudio.tobar@creaequidad.cl
</v>
      </c>
      <c r="Q904" s="185">
        <f>VLOOKUP(A904,BASE.!$A$1:$T$878,17,FALSE)</f>
        <v>0</v>
      </c>
      <c r="R904" s="124" t="str">
        <f>VLOOKUP(A904,BASE.!$A$1:$T$878,18,FALSE)</f>
        <v>93401: Instituciones de Asistencia Social.</v>
      </c>
      <c r="S904" s="124" t="str">
        <f>VLOOKUP(A904,BASE.!$A$1:$T$878,19,FALSE)</f>
        <v>Se acompaña certificado financiero, correspondiente al año 2019, aprobados por el Sub Departamento de Supervisión Financiera Nacional.</v>
      </c>
      <c r="T904" s="182">
        <f>VLOOKUP(A904,BASE.!$A$1:$T$878,20,FALSE)</f>
        <v>41908</v>
      </c>
      <c r="U904" s="124">
        <v>7510</v>
      </c>
      <c r="V904" s="181">
        <v>8337264</v>
      </c>
      <c r="W904" s="181">
        <v>16353864</v>
      </c>
      <c r="X904" s="183">
        <v>44255</v>
      </c>
      <c r="Y904" s="166" t="s">
        <v>7879</v>
      </c>
      <c r="Z904" s="166" t="s">
        <v>7880</v>
      </c>
      <c r="AA904" s="124" t="s">
        <v>7951</v>
      </c>
    </row>
    <row r="905" spans="1:27" x14ac:dyDescent="0.2">
      <c r="A905" s="124">
        <v>7510</v>
      </c>
      <c r="B905" s="124" t="s">
        <v>8539</v>
      </c>
      <c r="C905" s="185" t="s">
        <v>7807</v>
      </c>
      <c r="D905" s="124" t="str">
        <f>VLOOKUP(A905,BASE.!$A$1:$T$878,4,FALSE)</f>
        <v>Fundación de Derecho Privado.</v>
      </c>
      <c r="E905" s="124" t="str">
        <f>VLOOKUP(A905,BASE.!$A$1:$T$878,5,FALSE)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5" s="124" t="str">
        <f>VLOOKUP(A905,BASE.!$A$1:$T$878,6,FALSE)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5" s="124" t="str">
        <f>VLOOKUP(A905,BASE.!$A$1:$T$878,7,FALSE)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5" s="124" t="str">
        <f>VLOOKUP(A905,BASE.!$A$1:$T$878,8,FALSE)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5" s="124" t="str">
        <f>VLOOKUP(A905,BASE.!$A$1:$T$878,9,FALSE)</f>
        <v xml:space="preserve">Durarán tres años en sus cargos por estatutos.  </v>
      </c>
      <c r="J905" s="124" t="str">
        <f>VLOOKUP(A905,BASE.!$A$1:$T$878,10,FALSE)</f>
        <v xml:space="preserve">De 30.05.2019 a 30.05.2022.
</v>
      </c>
      <c r="K905" s="124" t="str">
        <f>VLOOKUP(A905,BASE.!$A$1:$T$878,11,FALSE)</f>
        <v xml:space="preserve">Presidente: 
Ignacio Andres Celedón Bulnes,
Secretario:  
Roberto Manuel Celedón Bulnes, 
</v>
      </c>
      <c r="L905" s="124" t="str">
        <f>VLOOKUP(A905,BASE.!$A$1:$T$878,12,FALSE)</f>
        <v xml:space="preserve">Paseo Phillips Nº 16, piso 4, oficina X, comuna de Santiago, Región Metropolitana.
</v>
      </c>
      <c r="M905" s="124" t="str">
        <f>VLOOKUP(A905,BASE.!$A$1:$T$878,13,FALSE)</f>
        <v>XIII</v>
      </c>
      <c r="N905" s="124" t="str">
        <f>VLOOKUP(A905,BASE.!$A$1:$T$878,14,FALSE)</f>
        <v>Santiago</v>
      </c>
      <c r="O905" s="124" t="str">
        <f>VLOOKUP(A905,BASE.!$A$1:$T$878,15,FALSE)</f>
        <v xml:space="preserve">Teléfono: 232780640
</v>
      </c>
      <c r="P905" s="124" t="str">
        <f>VLOOKUP(A905,BASE.!$A$1:$T$878,16,FALSE)</f>
        <v xml:space="preserve">E-Mail: roberto.celedon@creaequidad.cl
           claudio.tobar@creaequidad.cl
</v>
      </c>
      <c r="Q905" s="185">
        <f>VLOOKUP(A905,BASE.!$A$1:$T$878,17,FALSE)</f>
        <v>0</v>
      </c>
      <c r="R905" s="124" t="str">
        <f>VLOOKUP(A905,BASE.!$A$1:$T$878,18,FALSE)</f>
        <v>93401: Instituciones de Asistencia Social.</v>
      </c>
      <c r="S905" s="124" t="str">
        <f>VLOOKUP(A905,BASE.!$A$1:$T$878,19,FALSE)</f>
        <v>Se acompaña certificado financiero, correspondiente al año 2019, aprobados por el Sub Departamento de Supervisión Financiera Nacional.</v>
      </c>
      <c r="T905" s="182">
        <f>VLOOKUP(A905,BASE.!$A$1:$T$878,20,FALSE)</f>
        <v>41908</v>
      </c>
      <c r="U905" s="124">
        <v>7510</v>
      </c>
      <c r="V905" s="181">
        <v>24049800</v>
      </c>
      <c r="W905" s="181">
        <v>40083000</v>
      </c>
      <c r="X905" s="183">
        <v>44255</v>
      </c>
      <c r="Y905" s="166" t="s">
        <v>7879</v>
      </c>
      <c r="Z905" s="166" t="s">
        <v>7880</v>
      </c>
      <c r="AA905" s="124" t="s">
        <v>7961</v>
      </c>
    </row>
    <row r="906" spans="1:27" x14ac:dyDescent="0.2">
      <c r="A906" s="124">
        <v>7510</v>
      </c>
      <c r="B906" s="124" t="s">
        <v>8539</v>
      </c>
      <c r="C906" s="185" t="s">
        <v>7807</v>
      </c>
      <c r="D906" s="124" t="str">
        <f>VLOOKUP(A906,BASE.!$A$1:$T$878,4,FALSE)</f>
        <v>Fundación de Derecho Privado.</v>
      </c>
      <c r="E906" s="124" t="str">
        <f>VLOOKUP(A906,BASE.!$A$1:$T$878,5,FALSE)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6" s="124" t="str">
        <f>VLOOKUP(A906,BASE.!$A$1:$T$878,6,FALSE)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6" s="124" t="str">
        <f>VLOOKUP(A906,BASE.!$A$1:$T$878,7,FALSE)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6" s="124" t="str">
        <f>VLOOKUP(A906,BASE.!$A$1:$T$878,8,FALSE)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6" s="124" t="str">
        <f>VLOOKUP(A906,BASE.!$A$1:$T$878,9,FALSE)</f>
        <v xml:space="preserve">Durarán tres años en sus cargos por estatutos.  </v>
      </c>
      <c r="J906" s="124" t="str">
        <f>VLOOKUP(A906,BASE.!$A$1:$T$878,10,FALSE)</f>
        <v xml:space="preserve">De 30.05.2019 a 30.05.2022.
</v>
      </c>
      <c r="K906" s="124" t="str">
        <f>VLOOKUP(A906,BASE.!$A$1:$T$878,11,FALSE)</f>
        <v xml:space="preserve">Presidente: 
Ignacio Andres Celedón Bulnes,
Secretario:  
Roberto Manuel Celedón Bulnes, 
</v>
      </c>
      <c r="L906" s="124" t="str">
        <f>VLOOKUP(A906,BASE.!$A$1:$T$878,12,FALSE)</f>
        <v xml:space="preserve">Paseo Phillips Nº 16, piso 4, oficina X, comuna de Santiago, Región Metropolitana.
</v>
      </c>
      <c r="M906" s="124" t="str">
        <f>VLOOKUP(A906,BASE.!$A$1:$T$878,13,FALSE)</f>
        <v>XIII</v>
      </c>
      <c r="N906" s="124" t="str">
        <f>VLOOKUP(A906,BASE.!$A$1:$T$878,14,FALSE)</f>
        <v>Santiago</v>
      </c>
      <c r="O906" s="124" t="str">
        <f>VLOOKUP(A906,BASE.!$A$1:$T$878,15,FALSE)</f>
        <v xml:space="preserve">Teléfono: 232780640
</v>
      </c>
      <c r="P906" s="124" t="str">
        <f>VLOOKUP(A906,BASE.!$A$1:$T$878,16,FALSE)</f>
        <v xml:space="preserve">E-Mail: roberto.celedon@creaequidad.cl
           claudio.tobar@creaequidad.cl
</v>
      </c>
      <c r="Q906" s="185">
        <f>VLOOKUP(A906,BASE.!$A$1:$T$878,17,FALSE)</f>
        <v>0</v>
      </c>
      <c r="R906" s="124" t="str">
        <f>VLOOKUP(A906,BASE.!$A$1:$T$878,18,FALSE)</f>
        <v>93401: Instituciones de Asistencia Social.</v>
      </c>
      <c r="S906" s="124" t="str">
        <f>VLOOKUP(A906,BASE.!$A$1:$T$878,19,FALSE)</f>
        <v>Se acompaña certificado financiero, correspondiente al año 2019, aprobados por el Sub Departamento de Supervisión Financiera Nacional.</v>
      </c>
      <c r="T906" s="182">
        <f>VLOOKUP(A906,BASE.!$A$1:$T$878,20,FALSE)</f>
        <v>41908</v>
      </c>
      <c r="U906" s="124">
        <v>7510</v>
      </c>
      <c r="V906" s="181">
        <v>7375272</v>
      </c>
      <c r="W906" s="181">
        <v>15045555</v>
      </c>
      <c r="X906" s="183">
        <v>44255</v>
      </c>
      <c r="Y906" s="166" t="s">
        <v>7879</v>
      </c>
      <c r="Z906" s="166" t="s">
        <v>7880</v>
      </c>
      <c r="AA906" s="124" t="s">
        <v>8020</v>
      </c>
    </row>
    <row r="907" spans="1:27" x14ac:dyDescent="0.2">
      <c r="A907" s="124">
        <v>7510</v>
      </c>
      <c r="B907" s="124" t="s">
        <v>8539</v>
      </c>
      <c r="C907" s="185" t="s">
        <v>7807</v>
      </c>
      <c r="D907" s="124" t="str">
        <f>VLOOKUP(A907,BASE.!$A$1:$T$878,4,FALSE)</f>
        <v>Fundación de Derecho Privado.</v>
      </c>
      <c r="E907" s="124" t="str">
        <f>VLOOKUP(A907,BASE.!$A$1:$T$878,5,FALSE)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7" s="124" t="str">
        <f>VLOOKUP(A907,BASE.!$A$1:$T$878,6,FALSE)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7" s="124" t="str">
        <f>VLOOKUP(A907,BASE.!$A$1:$T$878,7,FALSE)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7" s="124" t="str">
        <f>VLOOKUP(A907,BASE.!$A$1:$T$878,8,FALSE)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7" s="124" t="str">
        <f>VLOOKUP(A907,BASE.!$A$1:$T$878,9,FALSE)</f>
        <v xml:space="preserve">Durarán tres años en sus cargos por estatutos.  </v>
      </c>
      <c r="J907" s="124" t="str">
        <f>VLOOKUP(A907,BASE.!$A$1:$T$878,10,FALSE)</f>
        <v xml:space="preserve">De 30.05.2019 a 30.05.2022.
</v>
      </c>
      <c r="K907" s="124" t="str">
        <f>VLOOKUP(A907,BASE.!$A$1:$T$878,11,FALSE)</f>
        <v xml:space="preserve">Presidente: 
Ignacio Andres Celedón Bulnes,
Secretario:  
Roberto Manuel Celedón Bulnes, 
</v>
      </c>
      <c r="L907" s="124" t="str">
        <f>VLOOKUP(A907,BASE.!$A$1:$T$878,12,FALSE)</f>
        <v xml:space="preserve">Paseo Phillips Nº 16, piso 4, oficina X, comuna de Santiago, Región Metropolitana.
</v>
      </c>
      <c r="M907" s="124" t="str">
        <f>VLOOKUP(A907,BASE.!$A$1:$T$878,13,FALSE)</f>
        <v>XIII</v>
      </c>
      <c r="N907" s="124" t="str">
        <f>VLOOKUP(A907,BASE.!$A$1:$T$878,14,FALSE)</f>
        <v>Santiago</v>
      </c>
      <c r="O907" s="124" t="str">
        <f>VLOOKUP(A907,BASE.!$A$1:$T$878,15,FALSE)</f>
        <v xml:space="preserve">Teléfono: 232780640
</v>
      </c>
      <c r="P907" s="124" t="str">
        <f>VLOOKUP(A907,BASE.!$A$1:$T$878,16,FALSE)</f>
        <v xml:space="preserve">E-Mail: roberto.celedon@creaequidad.cl
           claudio.tobar@creaequidad.cl
</v>
      </c>
      <c r="Q907" s="185">
        <f>VLOOKUP(A907,BASE.!$A$1:$T$878,17,FALSE)</f>
        <v>0</v>
      </c>
      <c r="R907" s="124" t="str">
        <f>VLOOKUP(A907,BASE.!$A$1:$T$878,18,FALSE)</f>
        <v>93401: Instituciones de Asistencia Social.</v>
      </c>
      <c r="S907" s="124" t="str">
        <f>VLOOKUP(A907,BASE.!$A$1:$T$878,19,FALSE)</f>
        <v>Se acompaña certificado financiero, correspondiente al año 2019, aprobados por el Sub Departamento de Supervisión Financiera Nacional.</v>
      </c>
      <c r="T907" s="182">
        <f>VLOOKUP(A907,BASE.!$A$1:$T$878,20,FALSE)</f>
        <v>41908</v>
      </c>
      <c r="U907" s="124">
        <v>7510</v>
      </c>
      <c r="V907" s="181">
        <v>23521843</v>
      </c>
      <c r="W907" s="181">
        <v>37079310</v>
      </c>
      <c r="X907" s="183">
        <v>44255</v>
      </c>
      <c r="Y907" s="166" t="s">
        <v>7879</v>
      </c>
      <c r="Z907" s="166" t="s">
        <v>7880</v>
      </c>
      <c r="AA907" s="124" t="s">
        <v>7958</v>
      </c>
    </row>
    <row r="908" spans="1:27" x14ac:dyDescent="0.2">
      <c r="A908" s="124">
        <v>7510</v>
      </c>
      <c r="B908" s="124" t="s">
        <v>8539</v>
      </c>
      <c r="C908" s="185" t="s">
        <v>7807</v>
      </c>
      <c r="D908" s="124" t="str">
        <f>VLOOKUP(A908,BASE.!$A$1:$T$878,4,FALSE)</f>
        <v>Fundación de Derecho Privado.</v>
      </c>
      <c r="E908" s="124" t="str">
        <f>VLOOKUP(A908,BASE.!$A$1:$T$878,5,FALSE)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8" s="124" t="str">
        <f>VLOOKUP(A908,BASE.!$A$1:$T$878,6,FALSE)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8" s="124" t="str">
        <f>VLOOKUP(A908,BASE.!$A$1:$T$878,7,FALSE)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8" s="124" t="str">
        <f>VLOOKUP(A908,BASE.!$A$1:$T$878,8,FALSE)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8" s="124" t="str">
        <f>VLOOKUP(A908,BASE.!$A$1:$T$878,9,FALSE)</f>
        <v xml:space="preserve">Durarán tres años en sus cargos por estatutos.  </v>
      </c>
      <c r="J908" s="124" t="str">
        <f>VLOOKUP(A908,BASE.!$A$1:$T$878,10,FALSE)</f>
        <v xml:space="preserve">De 30.05.2019 a 30.05.2022.
</v>
      </c>
      <c r="K908" s="124" t="str">
        <f>VLOOKUP(A908,BASE.!$A$1:$T$878,11,FALSE)</f>
        <v xml:space="preserve">Presidente: 
Ignacio Andres Celedón Bulnes,
Secretario:  
Roberto Manuel Celedón Bulnes, 
</v>
      </c>
      <c r="L908" s="124" t="str">
        <f>VLOOKUP(A908,BASE.!$A$1:$T$878,12,FALSE)</f>
        <v xml:space="preserve">Paseo Phillips Nº 16, piso 4, oficina X, comuna de Santiago, Región Metropolitana.
</v>
      </c>
      <c r="M908" s="124" t="str">
        <f>VLOOKUP(A908,BASE.!$A$1:$T$878,13,FALSE)</f>
        <v>XIII</v>
      </c>
      <c r="N908" s="124" t="str">
        <f>VLOOKUP(A908,BASE.!$A$1:$T$878,14,FALSE)</f>
        <v>Santiago</v>
      </c>
      <c r="O908" s="124" t="str">
        <f>VLOOKUP(A908,BASE.!$A$1:$T$878,15,FALSE)</f>
        <v xml:space="preserve">Teléfono: 232780640
</v>
      </c>
      <c r="P908" s="124" t="str">
        <f>VLOOKUP(A908,BASE.!$A$1:$T$878,16,FALSE)</f>
        <v xml:space="preserve">E-Mail: roberto.celedon@creaequidad.cl
           claudio.tobar@creaequidad.cl
</v>
      </c>
      <c r="Q908" s="185">
        <f>VLOOKUP(A908,BASE.!$A$1:$T$878,17,FALSE)</f>
        <v>0</v>
      </c>
      <c r="R908" s="124" t="str">
        <f>VLOOKUP(A908,BASE.!$A$1:$T$878,18,FALSE)</f>
        <v>93401: Instituciones de Asistencia Social.</v>
      </c>
      <c r="S908" s="124" t="str">
        <f>VLOOKUP(A908,BASE.!$A$1:$T$878,19,FALSE)</f>
        <v>Se acompaña certificado financiero, correspondiente al año 2019, aprobados por el Sub Departamento de Supervisión Financiera Nacional.</v>
      </c>
      <c r="T908" s="182">
        <f>VLOOKUP(A908,BASE.!$A$1:$T$878,20,FALSE)</f>
        <v>41908</v>
      </c>
      <c r="U908" s="124">
        <v>7510</v>
      </c>
      <c r="V908" s="181">
        <v>20522496</v>
      </c>
      <c r="W908" s="181">
        <v>36555696</v>
      </c>
      <c r="X908" s="183">
        <v>44255</v>
      </c>
      <c r="Y908" s="166" t="s">
        <v>7879</v>
      </c>
      <c r="Z908" s="166" t="s">
        <v>7880</v>
      </c>
      <c r="AA908" s="124" t="s">
        <v>8016</v>
      </c>
    </row>
    <row r="909" spans="1:27" x14ac:dyDescent="0.2">
      <c r="A909" s="124">
        <v>7510</v>
      </c>
      <c r="B909" s="124" t="s">
        <v>8539</v>
      </c>
      <c r="C909" s="185" t="s">
        <v>7807</v>
      </c>
      <c r="D909" s="124" t="str">
        <f>VLOOKUP(A909,BASE.!$A$1:$T$878,4,FALSE)</f>
        <v>Fundación de Derecho Privado.</v>
      </c>
      <c r="E909" s="124" t="str">
        <f>VLOOKUP(A909,BASE.!$A$1:$T$878,5,FALSE)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9" s="124" t="str">
        <f>VLOOKUP(A909,BASE.!$A$1:$T$878,6,FALSE)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09" s="124" t="str">
        <f>VLOOKUP(A909,BASE.!$A$1:$T$878,7,FALSE)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9" s="124" t="str">
        <f>VLOOKUP(A909,BASE.!$A$1:$T$878,8,FALSE)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09" s="124" t="str">
        <f>VLOOKUP(A909,BASE.!$A$1:$T$878,9,FALSE)</f>
        <v xml:space="preserve">Durarán tres años en sus cargos por estatutos.  </v>
      </c>
      <c r="J909" s="124" t="str">
        <f>VLOOKUP(A909,BASE.!$A$1:$T$878,10,FALSE)</f>
        <v xml:space="preserve">De 30.05.2019 a 30.05.2022.
</v>
      </c>
      <c r="K909" s="124" t="str">
        <f>VLOOKUP(A909,BASE.!$A$1:$T$878,11,FALSE)</f>
        <v xml:space="preserve">Presidente: 
Ignacio Andres Celedón Bulnes,
Secretario:  
Roberto Manuel Celedón Bulnes, 
</v>
      </c>
      <c r="L909" s="124" t="str">
        <f>VLOOKUP(A909,BASE.!$A$1:$T$878,12,FALSE)</f>
        <v xml:space="preserve">Paseo Phillips Nº 16, piso 4, oficina X, comuna de Santiago, Región Metropolitana.
</v>
      </c>
      <c r="M909" s="124" t="str">
        <f>VLOOKUP(A909,BASE.!$A$1:$T$878,13,FALSE)</f>
        <v>XIII</v>
      </c>
      <c r="N909" s="124" t="str">
        <f>VLOOKUP(A909,BASE.!$A$1:$T$878,14,FALSE)</f>
        <v>Santiago</v>
      </c>
      <c r="O909" s="124" t="str">
        <f>VLOOKUP(A909,BASE.!$A$1:$T$878,15,FALSE)</f>
        <v xml:space="preserve">Teléfono: 232780640
</v>
      </c>
      <c r="P909" s="124" t="str">
        <f>VLOOKUP(A909,BASE.!$A$1:$T$878,16,FALSE)</f>
        <v xml:space="preserve">E-Mail: roberto.celedon@creaequidad.cl
           claudio.tobar@creaequidad.cl
</v>
      </c>
      <c r="Q909" s="185">
        <f>VLOOKUP(A909,BASE.!$A$1:$T$878,17,FALSE)</f>
        <v>0</v>
      </c>
      <c r="R909" s="124" t="str">
        <f>VLOOKUP(A909,BASE.!$A$1:$T$878,18,FALSE)</f>
        <v>93401: Instituciones de Asistencia Social.</v>
      </c>
      <c r="S909" s="124" t="str">
        <f>VLOOKUP(A909,BASE.!$A$1:$T$878,19,FALSE)</f>
        <v>Se acompaña certificado financiero, correspondiente al año 2019, aprobados por el Sub Departamento de Supervisión Financiera Nacional.</v>
      </c>
      <c r="T909" s="182">
        <f>VLOOKUP(A909,BASE.!$A$1:$T$878,20,FALSE)</f>
        <v>41908</v>
      </c>
      <c r="U909" s="124">
        <v>7510</v>
      </c>
      <c r="V909" s="181">
        <v>61400100</v>
      </c>
      <c r="W909" s="181">
        <v>82036380</v>
      </c>
      <c r="X909" s="183">
        <v>44255</v>
      </c>
      <c r="Y909" s="166" t="s">
        <v>7879</v>
      </c>
      <c r="Z909" s="166" t="s">
        <v>7880</v>
      </c>
      <c r="AA909" s="124" t="s">
        <v>7931</v>
      </c>
    </row>
    <row r="910" spans="1:27" x14ac:dyDescent="0.2">
      <c r="A910" s="124">
        <v>7510</v>
      </c>
      <c r="B910" s="124" t="s">
        <v>8539</v>
      </c>
      <c r="C910" s="185" t="s">
        <v>7807</v>
      </c>
      <c r="D910" s="124" t="str">
        <f>VLOOKUP(A910,BASE.!$A$1:$T$878,4,FALSE)</f>
        <v>Fundación de Derecho Privado.</v>
      </c>
      <c r="E910" s="124" t="str">
        <f>VLOOKUP(A910,BASE.!$A$1:$T$878,5,FALSE)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10" s="124" t="str">
        <f>VLOOKUP(A910,BASE.!$A$1:$T$878,6,FALSE)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10" s="124" t="str">
        <f>VLOOKUP(A910,BASE.!$A$1:$T$878,7,FALSE)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10" s="124" t="str">
        <f>VLOOKUP(A910,BASE.!$A$1:$T$878,8,FALSE)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10" s="124" t="str">
        <f>VLOOKUP(A910,BASE.!$A$1:$T$878,9,FALSE)</f>
        <v xml:space="preserve">Durarán tres años en sus cargos por estatutos.  </v>
      </c>
      <c r="J910" s="124" t="str">
        <f>VLOOKUP(A910,BASE.!$A$1:$T$878,10,FALSE)</f>
        <v xml:space="preserve">De 30.05.2019 a 30.05.2022.
</v>
      </c>
      <c r="K910" s="124" t="str">
        <f>VLOOKUP(A910,BASE.!$A$1:$T$878,11,FALSE)</f>
        <v xml:space="preserve">Presidente: 
Ignacio Andres Celedón Bulnes,
Secretario:  
Roberto Manuel Celedón Bulnes, 
</v>
      </c>
      <c r="L910" s="124" t="str">
        <f>VLOOKUP(A910,BASE.!$A$1:$T$878,12,FALSE)</f>
        <v xml:space="preserve">Paseo Phillips Nº 16, piso 4, oficina X, comuna de Santiago, Región Metropolitana.
</v>
      </c>
      <c r="M910" s="124" t="str">
        <f>VLOOKUP(A910,BASE.!$A$1:$T$878,13,FALSE)</f>
        <v>XIII</v>
      </c>
      <c r="N910" s="124" t="str">
        <f>VLOOKUP(A910,BASE.!$A$1:$T$878,14,FALSE)</f>
        <v>Santiago</v>
      </c>
      <c r="O910" s="124" t="str">
        <f>VLOOKUP(A910,BASE.!$A$1:$T$878,15,FALSE)</f>
        <v xml:space="preserve">Teléfono: 232780640
</v>
      </c>
      <c r="P910" s="124" t="str">
        <f>VLOOKUP(A910,BASE.!$A$1:$T$878,16,FALSE)</f>
        <v xml:space="preserve">E-Mail: roberto.celedon@creaequidad.cl
           claudio.tobar@creaequidad.cl
</v>
      </c>
      <c r="Q910" s="185">
        <f>VLOOKUP(A910,BASE.!$A$1:$T$878,17,FALSE)</f>
        <v>0</v>
      </c>
      <c r="R910" s="124" t="str">
        <f>VLOOKUP(A910,BASE.!$A$1:$T$878,18,FALSE)</f>
        <v>93401: Instituciones de Asistencia Social.</v>
      </c>
      <c r="S910" s="124" t="str">
        <f>VLOOKUP(A910,BASE.!$A$1:$T$878,19,FALSE)</f>
        <v>Se acompaña certificado financiero, correspondiente al año 2019, aprobados por el Sub Departamento de Supervisión Financiera Nacional.</v>
      </c>
      <c r="T910" s="182">
        <f>VLOOKUP(A910,BASE.!$A$1:$T$878,20,FALSE)</f>
        <v>41908</v>
      </c>
      <c r="U910" s="124">
        <v>7510</v>
      </c>
      <c r="V910" s="181">
        <v>8818260</v>
      </c>
      <c r="W910" s="181">
        <v>16834860</v>
      </c>
      <c r="X910" s="183">
        <v>44255</v>
      </c>
      <c r="Y910" s="166" t="s">
        <v>7879</v>
      </c>
      <c r="Z910" s="166" t="s">
        <v>7880</v>
      </c>
      <c r="AA910" s="124" t="s">
        <v>7969</v>
      </c>
    </row>
    <row r="911" spans="1:27" x14ac:dyDescent="0.2">
      <c r="A911" s="124">
        <v>7510</v>
      </c>
      <c r="B911" s="124" t="s">
        <v>8539</v>
      </c>
      <c r="C911" s="185" t="s">
        <v>7807</v>
      </c>
      <c r="D911" s="124" t="str">
        <f>VLOOKUP(A911,BASE.!$A$1:$T$878,4,FALSE)</f>
        <v>Fundación de Derecho Privado.</v>
      </c>
      <c r="E911" s="124" t="str">
        <f>VLOOKUP(A911,BASE.!$A$1:$T$878,5,FALSE)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11" s="124" t="str">
        <f>VLOOKUP(A911,BASE.!$A$1:$T$878,6,FALSE)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11" s="124" t="str">
        <f>VLOOKUP(A911,BASE.!$A$1:$T$878,7,FALSE)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11" s="124" t="str">
        <f>VLOOKUP(A911,BASE.!$A$1:$T$878,8,FALSE)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911" s="124" t="str">
        <f>VLOOKUP(A911,BASE.!$A$1:$T$878,9,FALSE)</f>
        <v xml:space="preserve">Durarán tres años en sus cargos por estatutos.  </v>
      </c>
      <c r="J911" s="124" t="str">
        <f>VLOOKUP(A911,BASE.!$A$1:$T$878,10,FALSE)</f>
        <v xml:space="preserve">De 30.05.2019 a 30.05.2022.
</v>
      </c>
      <c r="K911" s="124" t="str">
        <f>VLOOKUP(A911,BASE.!$A$1:$T$878,11,FALSE)</f>
        <v xml:space="preserve">Presidente: 
Ignacio Andres Celedón Bulnes,
Secretario:  
Roberto Manuel Celedón Bulnes, 
</v>
      </c>
      <c r="L911" s="124" t="str">
        <f>VLOOKUP(A911,BASE.!$A$1:$T$878,12,FALSE)</f>
        <v xml:space="preserve">Paseo Phillips Nº 16, piso 4, oficina X, comuna de Santiago, Región Metropolitana.
</v>
      </c>
      <c r="M911" s="124" t="str">
        <f>VLOOKUP(A911,BASE.!$A$1:$T$878,13,FALSE)</f>
        <v>XIII</v>
      </c>
      <c r="N911" s="124" t="str">
        <f>VLOOKUP(A911,BASE.!$A$1:$T$878,14,FALSE)</f>
        <v>Santiago</v>
      </c>
      <c r="O911" s="124" t="str">
        <f>VLOOKUP(A911,BASE.!$A$1:$T$878,15,FALSE)</f>
        <v xml:space="preserve">Teléfono: 232780640
</v>
      </c>
      <c r="P911" s="124" t="str">
        <f>VLOOKUP(A911,BASE.!$A$1:$T$878,16,FALSE)</f>
        <v xml:space="preserve">E-Mail: roberto.celedon@creaequidad.cl
           claudio.tobar@creaequidad.cl
</v>
      </c>
      <c r="Q911" s="185">
        <f>VLOOKUP(A911,BASE.!$A$1:$T$878,17,FALSE)</f>
        <v>0</v>
      </c>
      <c r="R911" s="124" t="str">
        <f>VLOOKUP(A911,BASE.!$A$1:$T$878,18,FALSE)</f>
        <v>93401: Instituciones de Asistencia Social.</v>
      </c>
      <c r="S911" s="124" t="str">
        <f>VLOOKUP(A911,BASE.!$A$1:$T$878,19,FALSE)</f>
        <v>Se acompaña certificado financiero, correspondiente al año 2019, aprobados por el Sub Departamento de Supervisión Financiera Nacional.</v>
      </c>
      <c r="T911" s="182">
        <f>VLOOKUP(A911,BASE.!$A$1:$T$878,20,FALSE)</f>
        <v>41908</v>
      </c>
      <c r="U911" s="124">
        <v>7510</v>
      </c>
      <c r="V911" s="181">
        <v>7680420</v>
      </c>
      <c r="W911" s="181">
        <v>13886820</v>
      </c>
      <c r="X911" s="183">
        <v>44255</v>
      </c>
      <c r="Y911" s="166" t="s">
        <v>7879</v>
      </c>
      <c r="Z911" s="166" t="s">
        <v>7880</v>
      </c>
      <c r="AA911" s="124" t="s">
        <v>7948</v>
      </c>
    </row>
    <row r="912" spans="1:27" x14ac:dyDescent="0.2">
      <c r="A912" s="124">
        <v>7512</v>
      </c>
      <c r="B912" s="124" t="s">
        <v>8540</v>
      </c>
      <c r="C912" s="185">
        <v>692531000</v>
      </c>
      <c r="D912" s="124" t="str">
        <f>VLOOKUP(A912,BASE.!$A$1:$T$878,4,FALSE)</f>
        <v>Municipalidad</v>
      </c>
      <c r="E912" s="124" t="str">
        <f>VLOOKUP(A912,BASE.!$A$1:$T$878,5,FALSE)</f>
        <v>Constitución Política de la República, artículo 107</v>
      </c>
      <c r="F912" s="124" t="str">
        <f>VLOOKUP(A912,BASE.!$A$1:$T$878,6,FALSE)</f>
        <v>Indefinida</v>
      </c>
      <c r="G912" s="124" t="str">
        <f>VLOOKUP(A912,BASE.!$A$1:$T$878,7,FALSE)</f>
        <v>Según Ley Orgánica Nº 18.695, artículos 1º al  4º</v>
      </c>
      <c r="H912" s="124" t="str">
        <f>VLOOKUP(A912,BASE.!$A$1:$T$878,8,FALSE)</f>
        <v>no tiene</v>
      </c>
      <c r="I912" s="124">
        <f>VLOOKUP(A912,BASE.!$A$1:$T$878,9,FALSE)</f>
        <v>0</v>
      </c>
      <c r="J912" s="124">
        <f>VLOOKUP(A912,BASE.!$A$1:$T$878,10,FALSE)</f>
        <v>0</v>
      </c>
      <c r="K912" s="124" t="str">
        <f>VLOOKUP(A912,BASE.!$A$1:$T$878,11,FALSE)</f>
        <v xml:space="preserve">Marcelo Orlando Santana Vargas
</v>
      </c>
      <c r="L912" s="124" t="str">
        <f>VLOOKUP(A912,BASE.!$A$1:$T$878,12,FALSE)</f>
        <v xml:space="preserve">Carlos Soza Nº161 Puerto Ibáñez, Comuna de rio Ibáñez, Región de Aysén, </v>
      </c>
      <c r="M912" s="124" t="str">
        <f>VLOOKUP(A912,BASE.!$A$1:$T$878,13,FALSE)</f>
        <v>XI</v>
      </c>
      <c r="N912" s="124" t="str">
        <f>VLOOKUP(A912,BASE.!$A$1:$T$878,14,FALSE)</f>
        <v>rio Ibáñez</v>
      </c>
      <c r="O912" s="124" t="str">
        <f>VLOOKUP(A912,BASE.!$A$1:$T$878,15,FALSE)</f>
        <v>teléfono  067-2423216,</v>
      </c>
      <c r="P912" s="124" t="str">
        <f>VLOOKUP(A912,BASE.!$A$1:$T$878,16,FALSE)</f>
        <v xml:space="preserve">alcaldía@rioibanez.cl  </v>
      </c>
      <c r="Q912" s="185">
        <f>VLOOKUP(A912,BASE.!$A$1:$T$878,17,FALSE)</f>
        <v>0</v>
      </c>
      <c r="R912" s="124">
        <f>VLOOKUP(A912,BASE.!$A$1:$T$878,18,FALSE)</f>
        <v>91001</v>
      </c>
      <c r="S912" s="124" t="str">
        <f>VLOOKUP(A912,BASE.!$A$1:$T$878,19,FALSE)</f>
        <v xml:space="preserve">No se acompañan. Aplica Informe Jurídico Nº 09, de  fecha 14 de marzo de 2011 del Departamento Jurídico y Dictamen Nº 070791, de 2009, de la Contraloría General de la República.  
</v>
      </c>
      <c r="T912" s="182">
        <f>VLOOKUP(A912,BASE.!$A$1:$T$878,20,FALSE)</f>
        <v>41925</v>
      </c>
      <c r="U912" s="124">
        <v>7512</v>
      </c>
      <c r="V912" s="181">
        <v>5265786</v>
      </c>
      <c r="W912" s="181">
        <v>5418506</v>
      </c>
      <c r="X912" s="183">
        <v>44255</v>
      </c>
      <c r="Y912" s="166" t="s">
        <v>7879</v>
      </c>
      <c r="Z912" s="166" t="s">
        <v>7880</v>
      </c>
      <c r="AA912" s="124" t="s">
        <v>8097</v>
      </c>
    </row>
    <row r="913" spans="1:27" x14ac:dyDescent="0.2">
      <c r="A913" s="124">
        <v>7513</v>
      </c>
      <c r="B913" s="124" t="s">
        <v>8541</v>
      </c>
      <c r="C913" s="185">
        <v>690102005</v>
      </c>
      <c r="D913" s="124" t="str">
        <f>VLOOKUP(A913,BASE.!$A$1:$T$878,4,FALSE)</f>
        <v>Municipalidad</v>
      </c>
      <c r="E913" s="124" t="str">
        <f>VLOOKUP(A913,BASE.!$A$1:$T$878,5,FALSE)</f>
        <v>Constitución Política de la República, artículo 107.</v>
      </c>
      <c r="F913" s="124" t="str">
        <f>VLOOKUP(A913,BASE.!$A$1:$T$878,6,FALSE)</f>
        <v>Indefinida.</v>
      </c>
      <c r="G913" s="124" t="str">
        <f>VLOOKUP(A913,BASE.!$A$1:$T$878,7,FALSE)</f>
        <v>Según Ley Orgánica Nº 18.695, artículos 1º al 4º.</v>
      </c>
      <c r="H913" s="124" t="str">
        <f>VLOOKUP(A913,BASE.!$A$1:$T$878,8,FALSE)</f>
        <v>no tiene</v>
      </c>
      <c r="I913" s="124">
        <f>VLOOKUP(A913,BASE.!$A$1:$T$878,9,FALSE)</f>
        <v>0</v>
      </c>
      <c r="J913" s="124">
        <f>VLOOKUP(A913,BASE.!$A$1:$T$878,10,FALSE)</f>
        <v>0</v>
      </c>
      <c r="K913" s="124" t="str">
        <f>VLOOKUP(A913,BASE.!$A$1:$T$878,11,FALSE)</f>
        <v xml:space="preserve">José Andrés Bartolo Vinaya, </v>
      </c>
      <c r="L913" s="124" t="str">
        <f>VLOOKUP(A913,BASE.!$A$1:$T$878,12,FALSE)</f>
        <v xml:space="preserve">Vicuña Mackenna S/N°, Comuna de Huara, Provincia de Tamarugal, Región de Tarapacá.
</v>
      </c>
      <c r="M913" s="124" t="str">
        <f>VLOOKUP(A913,BASE.!$A$1:$T$878,13,FALSE)</f>
        <v>I</v>
      </c>
      <c r="N913" s="124" t="str">
        <f>VLOOKUP(A913,BASE.!$A$1:$T$878,14,FALSE)</f>
        <v>Tamarugal</v>
      </c>
      <c r="O913" s="124" t="str">
        <f>VLOOKUP(A913,BASE.!$A$1:$T$878,15,FALSE)</f>
        <v>Fono: 2463200</v>
      </c>
      <c r="P913" s="124">
        <f>VLOOKUP(A913,BASE.!$A$1:$T$878,16,FALSE)</f>
        <v>0</v>
      </c>
      <c r="Q913" s="185">
        <f>VLOOKUP(A913,BASE.!$A$1:$T$878,17,FALSE)</f>
        <v>0</v>
      </c>
      <c r="R913" s="124">
        <f>VLOOKUP(A913,BASE.!$A$1:$T$878,18,FALSE)</f>
        <v>91001</v>
      </c>
      <c r="S913" s="124" t="str">
        <f>VLOOKUP(A913,BASE.!$A$1:$T$878,19,FALSE)</f>
        <v>No corresponde</v>
      </c>
      <c r="T913" s="182">
        <f>VLOOKUP(A913,BASE.!$A$1:$T$878,20,FALSE)</f>
        <v>41927</v>
      </c>
      <c r="U913" s="124">
        <v>7513</v>
      </c>
      <c r="V913" s="181">
        <v>2747366</v>
      </c>
      <c r="W913" s="181">
        <v>2827046</v>
      </c>
      <c r="X913" s="183">
        <v>44255</v>
      </c>
      <c r="Y913" s="166" t="s">
        <v>7879</v>
      </c>
      <c r="Z913" s="166" t="s">
        <v>7880</v>
      </c>
      <c r="AA913" s="124" t="s">
        <v>8098</v>
      </c>
    </row>
    <row r="914" spans="1:27" x14ac:dyDescent="0.2">
      <c r="A914" s="124">
        <v>7514</v>
      </c>
      <c r="B914" s="124" t="s">
        <v>8542</v>
      </c>
      <c r="C914" s="185">
        <v>692011007</v>
      </c>
      <c r="D914" s="124" t="str">
        <f>VLOOKUP(A914,BASE.!$A$1:$T$878,4,FALSE)</f>
        <v>Municipalidad</v>
      </c>
      <c r="E914" s="124" t="str">
        <f>VLOOKUP(A914,BASE.!$A$1:$T$878,5,FALSE)</f>
        <v>Constitución Política de la República, artículo 107.</v>
      </c>
      <c r="F914" s="124" t="str">
        <f>VLOOKUP(A914,BASE.!$A$1:$T$878,6,FALSE)</f>
        <v>Indefinida.</v>
      </c>
      <c r="G914" s="124" t="str">
        <f>VLOOKUP(A914,BASE.!$A$1:$T$878,7,FALSE)</f>
        <v>Según Ley Orgánica Nº 18.695, artículos 1º al 4º.</v>
      </c>
      <c r="H914" s="124" t="str">
        <f>VLOOKUP(A914,BASE.!$A$1:$T$878,8,FALSE)</f>
        <v>no tiene</v>
      </c>
      <c r="I914" s="124">
        <f>VLOOKUP(A914,BASE.!$A$1:$T$878,9,FALSE)</f>
        <v>0</v>
      </c>
      <c r="J914" s="124">
        <f>VLOOKUP(A914,BASE.!$A$1:$T$878,10,FALSE)</f>
        <v>0</v>
      </c>
      <c r="K914" s="124" t="str">
        <f>VLOOKUP(A914,BASE.!$A$1:$T$878,11,FALSE)</f>
        <v xml:space="preserve">Miguel Meza Shwenke, </v>
      </c>
      <c r="L914" s="124" t="str">
        <f>VLOOKUP(A914,BASE.!$A$1:$T$878,12,FALSE)</f>
        <v xml:space="preserve">Calle Viña del Mar Nº 345, Lago Ranco.
</v>
      </c>
      <c r="M914" s="124" t="str">
        <f>VLOOKUP(A914,BASE.!$A$1:$T$878,13,FALSE)</f>
        <v>X</v>
      </c>
      <c r="N914" s="124" t="str">
        <f>VLOOKUP(A914,BASE.!$A$1:$T$878,14,FALSE)</f>
        <v>Lago Ranco</v>
      </c>
      <c r="O914" s="124">
        <f>VLOOKUP(A914,BASE.!$A$1:$T$878,15,FALSE)</f>
        <v>0</v>
      </c>
      <c r="P914" s="124">
        <f>VLOOKUP(A914,BASE.!$A$1:$T$878,16,FALSE)</f>
        <v>0</v>
      </c>
      <c r="Q914" s="185">
        <f>VLOOKUP(A914,BASE.!$A$1:$T$878,17,FALSE)</f>
        <v>0</v>
      </c>
      <c r="R914" s="124">
        <f>VLOOKUP(A914,BASE.!$A$1:$T$878,18,FALSE)</f>
        <v>91001</v>
      </c>
      <c r="S914" s="124" t="str">
        <f>VLOOKUP(A914,BASE.!$A$1:$T$878,19,FALSE)</f>
        <v>No se acompañan. Aplica Informe Jurídico Nº 09, de  fecha 14 de marzo de 2011 del Departamento Jurídico y Dictamen Nº 070791, de 2009, de la Contraloría General de la República</v>
      </c>
      <c r="T914" s="182">
        <f>VLOOKUP(A914,BASE.!$A$1:$T$878,20,FALSE)</f>
        <v>41939</v>
      </c>
      <c r="U914" s="124">
        <v>7514</v>
      </c>
      <c r="V914" s="181">
        <v>3262498</v>
      </c>
      <c r="W914" s="181">
        <v>3357118</v>
      </c>
      <c r="X914" s="183">
        <v>44255</v>
      </c>
      <c r="Y914" s="166" t="s">
        <v>7879</v>
      </c>
      <c r="Z914" s="166" t="s">
        <v>7880</v>
      </c>
      <c r="AA914" s="124" t="s">
        <v>8099</v>
      </c>
    </row>
    <row r="915" spans="1:27" x14ac:dyDescent="0.2">
      <c r="A915" s="124">
        <v>7517</v>
      </c>
      <c r="B915" s="124" t="s">
        <v>8543</v>
      </c>
      <c r="C915" s="185">
        <v>650846699</v>
      </c>
      <c r="D915" s="124" t="str">
        <f>VLOOKUP(A915,BASE.!$A$1:$T$878,4,FALSE)</f>
        <v>Fundación de Derecho Privado.</v>
      </c>
      <c r="E915" s="124" t="str">
        <f>VLOOKUP(A915,BASE.!$A$1:$T$878,5,FALSE)</f>
        <v>Inscripción N° 169989, de fecha 21 de Abril de 2014, del Registro de Personas Jurídicas, del Servicio de Registro Civil e Identificación.</v>
      </c>
      <c r="F915" s="124" t="str">
        <f>VLOOKUP(A915,BASE.!$A$1:$T$878,6,FALSE)</f>
        <v xml:space="preserve">Certificado de Vigencia folio Nº 500313004503, de 21 de abril de 2020, del Servicio de Registro Civil e Identificación.
</v>
      </c>
      <c r="G915" s="124" t="str">
        <f>VLOOKUP(A915,BASE.!$A$1:$T$878,7,FALSE)</f>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
      <c r="H915" s="124" t="str">
        <f>VLOOKUP(A915,BASE.!$A$1:$T$878,8,FALSE)</f>
        <v xml:space="preserve">(de acuerdo a certificado de Directorio)-Presidente: 
Marcela Araya Martínez                      
-Vicepresidente 
Mariann Alejandra Davila Coggiola
-Secretario:
Richard Jesús Ron Farías
-Tesorero:
Amaru Andrés Ugaz Ayala
</v>
      </c>
      <c r="I915" s="124" t="str">
        <f>VLOOKUP(A915,BASE.!$A$1:$T$878,9,FALSE)</f>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
      <c r="J915" s="124" t="str">
        <f>VLOOKUP(A915,BASE.!$A$1:$T$878,10,FALSE)</f>
        <v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v>
      </c>
      <c r="K915" s="124" t="str">
        <f>VLOOKUP(A915,BASE.!$A$1:$T$878,11,FALSE)</f>
        <v xml:space="preserve">Ana Mireya Ayala Rivera 
</v>
      </c>
      <c r="L915" s="124" t="str">
        <f>VLOOKUP(A915,BASE.!$A$1:$T$878,12,FALSE)</f>
        <v xml:space="preserve">Obispo Manuel Umaña N° 917, comuna de Estación Central, Región Metropolitana.  
</v>
      </c>
      <c r="M915" s="124" t="str">
        <f>VLOOKUP(A915,BASE.!$A$1:$T$878,13,FALSE)</f>
        <v>XIII</v>
      </c>
      <c r="N915" s="124" t="str">
        <f>VLOOKUP(A915,BASE.!$A$1:$T$878,14,FALSE)</f>
        <v>Estación Central</v>
      </c>
      <c r="O915" s="124" t="str">
        <f>VLOOKUP(A915,BASE.!$A$1:$T$878,15,FALSE)</f>
        <v>Fono: 22 9181586</v>
      </c>
      <c r="P915" s="124" t="str">
        <f>VLOOKUP(A915,BASE.!$A$1:$T$878,16,FALSE)</f>
        <v>Fund.sentidos@gmail.com
ppfestacioncentral@fundacionsentidos.org
http://www.fundacionsentidos.org</v>
      </c>
      <c r="Q915" s="185">
        <f>VLOOKUP(A915,BASE.!$A$1:$T$878,17,FALSE)</f>
        <v>0</v>
      </c>
      <c r="R915" s="124" t="str">
        <f>VLOOKUP(A915,BASE.!$A$1:$T$878,18,FALSE)</f>
        <v>93401: Institución de Asistencia Social.</v>
      </c>
      <c r="S915" s="124" t="str">
        <f>VLOOKUP(A915,BASE.!$A$1:$T$878,19,FALSE)</f>
        <v>Acompaña Certificado Financiero del año 2019,  aprobados por el Subdepartamento de Supervisión Financiera.</v>
      </c>
      <c r="T915" s="182">
        <f>VLOOKUP(A915,BASE.!$A$1:$T$878,20,FALSE)</f>
        <v>41950</v>
      </c>
      <c r="U915" s="124">
        <v>7517</v>
      </c>
      <c r="V915" s="181">
        <v>9930240</v>
      </c>
      <c r="W915" s="181">
        <v>16136640</v>
      </c>
      <c r="X915" s="183">
        <v>44255</v>
      </c>
      <c r="Y915" s="166" t="s">
        <v>7879</v>
      </c>
      <c r="Z915" s="166" t="s">
        <v>7880</v>
      </c>
      <c r="AA915" s="124" t="s">
        <v>7966</v>
      </c>
    </row>
    <row r="916" spans="1:27" x14ac:dyDescent="0.2">
      <c r="A916" s="124">
        <v>7520</v>
      </c>
      <c r="B916" s="124" t="s">
        <v>8544</v>
      </c>
      <c r="C916" s="185">
        <v>692004000</v>
      </c>
      <c r="D916" s="124" t="str">
        <f>VLOOKUP(A916,BASE.!$A$1:$T$878,4,FALSE)</f>
        <v>Municipalidad</v>
      </c>
      <c r="E916" s="124" t="str">
        <f>VLOOKUP(A916,BASE.!$A$1:$T$878,5,FALSE)</f>
        <v>Constitución Política de la República, artículo 107.</v>
      </c>
      <c r="F916" s="124" t="str">
        <f>VLOOKUP(A916,BASE.!$A$1:$T$878,6,FALSE)</f>
        <v>Indefinida.</v>
      </c>
      <c r="G916" s="124" t="str">
        <f>VLOOKUP(A916,BASE.!$A$1:$T$878,7,FALSE)</f>
        <v>Según Ley Orgánica Nº 18.695, artículos 1º al 4º.</v>
      </c>
      <c r="H916" s="124" t="str">
        <f>VLOOKUP(A916,BASE.!$A$1:$T$878,8,FALSE)</f>
        <v>No tiene</v>
      </c>
      <c r="I916" s="124">
        <f>VLOOKUP(A916,BASE.!$A$1:$T$878,9,FALSE)</f>
        <v>0</v>
      </c>
      <c r="J916" s="124">
        <f>VLOOKUP(A916,BASE.!$A$1:$T$878,10,FALSE)</f>
        <v>0</v>
      </c>
      <c r="K916" s="124" t="str">
        <f>VLOOKUP(A916,BASE.!$A$1:$T$878,11,FALSE)</f>
        <v xml:space="preserve">Erwin Pacheco Ayala, </v>
      </c>
      <c r="L916" s="124" t="str">
        <f>VLOOKUP(A916,BASE.!$A$1:$T$878,12,FALSE)</f>
        <v xml:space="preserve">Mariquina N° 54. Comuna de Mariquina. XIV Región de los Ríos.
</v>
      </c>
      <c r="M916" s="124" t="str">
        <f>VLOOKUP(A916,BASE.!$A$1:$T$878,13,FALSE)</f>
        <v>XIV</v>
      </c>
      <c r="N916" s="124" t="str">
        <f>VLOOKUP(A916,BASE.!$A$1:$T$878,14,FALSE)</f>
        <v>Mariquina.</v>
      </c>
      <c r="O916" s="124" t="str">
        <f>VLOOKUP(A916,BASE.!$A$1:$T$878,15,FALSE)</f>
        <v>Fono: 63-2453200, Fax 63-2453227.</v>
      </c>
      <c r="P916" s="124" t="str">
        <f>VLOOKUP(A916,BASE.!$A$1:$T$878,16,FALSE)</f>
        <v xml:space="preserve"> alcaldia@munimariquina.cl</v>
      </c>
      <c r="Q916" s="185">
        <f>VLOOKUP(A916,BASE.!$A$1:$T$878,17,FALSE)</f>
        <v>0</v>
      </c>
      <c r="R916" s="124">
        <f>VLOOKUP(A916,BASE.!$A$1:$T$878,18,FALSE)</f>
        <v>91001</v>
      </c>
      <c r="S916" s="124" t="str">
        <f>VLOOKUP(A916,BASE.!$A$1:$T$878,19,FALSE)</f>
        <v>No corresponde</v>
      </c>
      <c r="T916" s="182">
        <f>VLOOKUP(A916,BASE.!$A$1:$T$878,20,FALSE)</f>
        <v>41996</v>
      </c>
      <c r="U916" s="124">
        <v>7520</v>
      </c>
      <c r="V916" s="181">
        <v>5494733</v>
      </c>
      <c r="W916" s="181">
        <v>5654093</v>
      </c>
      <c r="X916" s="183">
        <v>44255</v>
      </c>
      <c r="Y916" s="166" t="s">
        <v>7879</v>
      </c>
      <c r="Z916" s="166" t="s">
        <v>7880</v>
      </c>
      <c r="AA916" s="124" t="s">
        <v>7980</v>
      </c>
    </row>
    <row r="917" spans="1:27" x14ac:dyDescent="0.2">
      <c r="A917" s="124">
        <v>7521</v>
      </c>
      <c r="B917" s="124" t="s">
        <v>8545</v>
      </c>
      <c r="C917" s="185">
        <v>692002008</v>
      </c>
      <c r="D917" s="124" t="str">
        <f>VLOOKUP(A917,BASE.!$A$1:$T$878,4,FALSE)</f>
        <v>Municipalidad</v>
      </c>
      <c r="E917" s="124" t="str">
        <f>VLOOKUP(A917,BASE.!$A$1:$T$878,5,FALSE)</f>
        <v>Constitución Política de la República, artículo 107.</v>
      </c>
      <c r="F917" s="124" t="str">
        <f>VLOOKUP(A917,BASE.!$A$1:$T$878,6,FALSE)</f>
        <v>Indefinida.</v>
      </c>
      <c r="G917" s="124" t="str">
        <f>VLOOKUP(A917,BASE.!$A$1:$T$878,7,FALSE)</f>
        <v>Según Ley Orgánica Nº 18.695, artículos 1º al 4º.</v>
      </c>
      <c r="H917" s="124" t="str">
        <f>VLOOKUP(A917,BASE.!$A$1:$T$878,8,FALSE)</f>
        <v>no tiene</v>
      </c>
      <c r="I917" s="124">
        <f>VLOOKUP(A917,BASE.!$A$1:$T$878,9,FALSE)</f>
        <v>0</v>
      </c>
      <c r="J917" s="124">
        <f>VLOOKUP(A917,BASE.!$A$1:$T$878,10,FALSE)</f>
        <v>0</v>
      </c>
      <c r="K917" s="124" t="str">
        <f>VLOOKUP(A917,BASE.!$A$1:$T$878,11,FALSE)</f>
        <v xml:space="preserve">Gastón Pérez González, </v>
      </c>
      <c r="L917" s="124" t="str">
        <f>VLOOKUP(A917,BASE.!$A$1:$T$878,12,FALSE)</f>
        <v xml:space="preserve">Calle  Esmeralda Nº 145, Comuna de Corral, XIV Región de los Ríos.
</v>
      </c>
      <c r="M917" s="124" t="str">
        <f>VLOOKUP(A917,BASE.!$A$1:$T$878,13,FALSE)</f>
        <v>XIV</v>
      </c>
      <c r="N917" s="124" t="str">
        <f>VLOOKUP(A917,BASE.!$A$1:$T$878,14,FALSE)</f>
        <v>Corral</v>
      </c>
      <c r="O917" s="124" t="str">
        <f>VLOOKUP(A917,BASE.!$A$1:$T$878,15,FALSE)</f>
        <v>Fono: 63-471808</v>
      </c>
      <c r="P917" s="124" t="str">
        <f>VLOOKUP(A917,BASE.!$A$1:$T$878,16,FALSE)</f>
        <v xml:space="preserve">cuyamo@municipalidadcorral.cl
alcaldia@municipalidadcorral.cl
</v>
      </c>
      <c r="Q917" s="185">
        <f>VLOOKUP(A917,BASE.!$A$1:$T$878,17,FALSE)</f>
        <v>0</v>
      </c>
      <c r="R917" s="124">
        <f>VLOOKUP(A917,BASE.!$A$1:$T$878,18,FALSE)</f>
        <v>91001</v>
      </c>
      <c r="S917" s="124" t="str">
        <f>VLOOKUP(A917,BASE.!$A$1:$T$878,19,FALSE)</f>
        <v>No se acompañan. Aplica Informe Jurídico Nº 09, de  fecha 14 de marzo de 2011 del Departamento Jurídico y Dictamen Nº 070791, de 2009, de la Contraloría General de la República</v>
      </c>
      <c r="T917" s="182">
        <f>VLOOKUP(A917,BASE.!$A$1:$T$878,20,FALSE)</f>
        <v>41996</v>
      </c>
      <c r="U917" s="124">
        <v>7521</v>
      </c>
      <c r="V917" s="181">
        <v>4078122</v>
      </c>
      <c r="W917" s="181">
        <v>4196397</v>
      </c>
      <c r="X917" s="183">
        <v>44255</v>
      </c>
      <c r="Y917" s="166" t="s">
        <v>7879</v>
      </c>
      <c r="Z917" s="166" t="s">
        <v>7880</v>
      </c>
      <c r="AA917" s="124" t="s">
        <v>8100</v>
      </c>
    </row>
    <row r="918" spans="1:27" x14ac:dyDescent="0.2">
      <c r="A918" s="124">
        <v>7523</v>
      </c>
      <c r="B918" s="124" t="s">
        <v>8546</v>
      </c>
      <c r="C918" s="185" t="s">
        <v>7838</v>
      </c>
      <c r="D918" s="124" t="str">
        <f>VLOOKUP(A918,BASE.!$A$1:$T$878,4,FALSE)</f>
        <v>Municipalidad</v>
      </c>
      <c r="E918" s="124" t="str">
        <f>VLOOKUP(A918,BASE.!$A$1:$T$878,5,FALSE)</f>
        <v>Constitución Política de la República, artículo 107.</v>
      </c>
      <c r="F918" s="124" t="str">
        <f>VLOOKUP(A918,BASE.!$A$1:$T$878,6,FALSE)</f>
        <v>Indefinida.</v>
      </c>
      <c r="G918" s="124" t="str">
        <f>VLOOKUP(A918,BASE.!$A$1:$T$878,7,FALSE)</f>
        <v>Según Ley Orgánica Nº 18.695, artículos 1º al 4º.</v>
      </c>
      <c r="H918" s="124" t="str">
        <f>VLOOKUP(A918,BASE.!$A$1:$T$878,8,FALSE)</f>
        <v>no tiene</v>
      </c>
      <c r="I918" s="124">
        <f>VLOOKUP(A918,BASE.!$A$1:$T$878,9,FALSE)</f>
        <v>0</v>
      </c>
      <c r="J918" s="124">
        <f>VLOOKUP(A918,BASE.!$A$1:$T$878,10,FALSE)</f>
        <v>0</v>
      </c>
      <c r="K918" s="124" t="str">
        <f>VLOOKUP(A918,BASE.!$A$1:$T$878,11,FALSE)</f>
        <v xml:space="preserve">Claudio Rosamel Lavado Castro, </v>
      </c>
      <c r="L918" s="124" t="str">
        <f>VLOOKUP(A918,BASE.!$A$1:$T$878,12,FALSE)</f>
        <v xml:space="preserve">Avda. Balmaceda Esquina Alessandri S/N
</v>
      </c>
      <c r="M918" s="124" t="str">
        <f>VLOOKUP(A918,BASE.!$A$1:$T$878,13,FALSE)</f>
        <v>XIV</v>
      </c>
      <c r="N918" s="124" t="str">
        <f>VLOOKUP(A918,BASE.!$A$1:$T$878,14,FALSE)</f>
        <v>Futrono</v>
      </c>
      <c r="O918" s="124">
        <f>VLOOKUP(A918,BASE.!$A$1:$T$878,15,FALSE)</f>
        <v>0</v>
      </c>
      <c r="P918" s="124" t="str">
        <f>VLOOKUP(A918,BASE.!$A$1:$T$878,16,FALSE)</f>
        <v>: contacto@munifutrono.cl</v>
      </c>
      <c r="Q918" s="185">
        <f>VLOOKUP(A918,BASE.!$A$1:$T$878,17,FALSE)</f>
        <v>0</v>
      </c>
      <c r="R918" s="124">
        <f>VLOOKUP(A918,BASE.!$A$1:$T$878,18,FALSE)</f>
        <v>91001</v>
      </c>
      <c r="S918" s="124" t="str">
        <f>VLOOKUP(A918,BASE.!$A$1:$T$878,19,FALSE)</f>
        <v>No se acompañan. Aplica Informe Jurídico Nº 09, de fecha 14 de marzo de 2011 del Departamento Jurídico y Dictamen Nº 070791, de 2009, de la Contraloría General de la República.</v>
      </c>
      <c r="T918" s="182">
        <f>VLOOKUP(A918,BASE.!$A$1:$T$878,20,FALSE)</f>
        <v>42032</v>
      </c>
      <c r="U918" s="124">
        <v>7523</v>
      </c>
      <c r="V918" s="181">
        <v>4893746</v>
      </c>
      <c r="W918" s="181">
        <v>9787492</v>
      </c>
      <c r="X918" s="183">
        <v>44255</v>
      </c>
      <c r="Y918" s="166" t="s">
        <v>7879</v>
      </c>
      <c r="Z918" s="166" t="s">
        <v>7880</v>
      </c>
      <c r="AA918" s="124" t="s">
        <v>7915</v>
      </c>
    </row>
    <row r="919" spans="1:27" x14ac:dyDescent="0.2">
      <c r="A919" s="124">
        <v>7526</v>
      </c>
      <c r="B919" s="124" t="s">
        <v>8547</v>
      </c>
      <c r="C919" s="185">
        <v>691802000</v>
      </c>
      <c r="D919" s="124" t="str">
        <f>VLOOKUP(A919,BASE.!$A$1:$T$878,4,FALSE)</f>
        <v>Municipalidad</v>
      </c>
      <c r="E919" s="124" t="str">
        <f>VLOOKUP(A919,BASE.!$A$1:$T$878,5,FALSE)</f>
        <v>Constitución Política de la República, artículo 107.</v>
      </c>
      <c r="F919" s="124" t="str">
        <f>VLOOKUP(A919,BASE.!$A$1:$T$878,6,FALSE)</f>
        <v>Indefinida.</v>
      </c>
      <c r="G919" s="124" t="str">
        <f>VLOOKUP(A919,BASE.!$A$1:$T$878,7,FALSE)</f>
        <v>Según Ley Orgánica Nº 18.695, artículos 1º al 4º.</v>
      </c>
      <c r="H919" s="124" t="str">
        <f>VLOOKUP(A919,BASE.!$A$1:$T$878,8,FALSE)</f>
        <v>no tiene</v>
      </c>
      <c r="I919" s="124">
        <f>VLOOKUP(A919,BASE.!$A$1:$T$878,9,FALSE)</f>
        <v>0</v>
      </c>
      <c r="J919" s="124">
        <f>VLOOKUP(A919,BASE.!$A$1:$T$878,10,FALSE)</f>
        <v>0</v>
      </c>
      <c r="K919" s="124" t="str">
        <f>VLOOKUP(A919,BASE.!$A$1:$T$878,11,FALSE)</f>
        <v xml:space="preserve">Jorge Doliver Rivera Leal, </v>
      </c>
      <c r="L919" s="124" t="str">
        <f>VLOOKUP(A919,BASE.!$A$1:$T$878,12,FALSE)</f>
        <v xml:space="preserve">Calle Doctor Barriga Nº 995, comuna de Purén, Región de La Araucanía.
</v>
      </c>
      <c r="M919" s="124" t="str">
        <f>VLOOKUP(A919,BASE.!$A$1:$T$878,13,FALSE)</f>
        <v>IX</v>
      </c>
      <c r="N919" s="124" t="str">
        <f>VLOOKUP(A919,BASE.!$A$1:$T$878,14,FALSE)</f>
        <v>Purén</v>
      </c>
      <c r="O919" s="124" t="str">
        <f>VLOOKUP(A919,BASE.!$A$1:$T$878,15,FALSE)</f>
        <v xml:space="preserve">Fono: 45-2793013- 2793016
</v>
      </c>
      <c r="P919" s="124" t="str">
        <f>VLOOKUP(A919,BASE.!$A$1:$T$878,16,FALSE)</f>
        <v xml:space="preserve"> munipurenalcaldia@gmail.com</v>
      </c>
      <c r="Q919" s="185">
        <f>VLOOKUP(A919,BASE.!$A$1:$T$878,17,FALSE)</f>
        <v>0</v>
      </c>
      <c r="R919" s="124">
        <f>VLOOKUP(A919,BASE.!$A$1:$T$878,18,FALSE)</f>
        <v>91001</v>
      </c>
      <c r="S919" s="124" t="str">
        <f>VLOOKUP(A919,BASE.!$A$1:$T$878,19,FALSE)</f>
        <v>No se acompañan. Aplica Informe Jurídico Nº 09, de  fecha 14 de marzo de 2011 del Departamento Jurídico y Dictamen Nº 070791, de 2009, de la Contraloría General de la República</v>
      </c>
      <c r="T919" s="182">
        <f>VLOOKUP(A919,BASE.!$A$1:$T$878,20,FALSE)</f>
        <v>42047</v>
      </c>
      <c r="U919" s="124">
        <v>7526</v>
      </c>
      <c r="V919" s="181">
        <v>4730622</v>
      </c>
      <c r="W919" s="181">
        <v>4867821</v>
      </c>
      <c r="X919" s="183">
        <v>44255</v>
      </c>
      <c r="Y919" s="166" t="s">
        <v>7879</v>
      </c>
      <c r="Z919" s="166" t="s">
        <v>7880</v>
      </c>
      <c r="AA919" s="124" t="s">
        <v>8101</v>
      </c>
    </row>
    <row r="920" spans="1:27" x14ac:dyDescent="0.2">
      <c r="A920" s="124">
        <v>7527</v>
      </c>
      <c r="B920" s="124" t="s">
        <v>8548</v>
      </c>
      <c r="C920" s="185">
        <v>690413000</v>
      </c>
      <c r="D920" s="124" t="str">
        <f>VLOOKUP(A920,BASE.!$A$1:$T$878,4,FALSE)</f>
        <v>Municipalidad</v>
      </c>
      <c r="E920" s="124" t="str">
        <f>VLOOKUP(A920,BASE.!$A$1:$T$878,5,FALSE)</f>
        <v>Constitución Política de la República, artículo 107.</v>
      </c>
      <c r="F920" s="124" t="str">
        <f>VLOOKUP(A920,BASE.!$A$1:$T$878,6,FALSE)</f>
        <v>Indefinida.</v>
      </c>
      <c r="G920" s="124" t="str">
        <f>VLOOKUP(A920,BASE.!$A$1:$T$878,7,FALSE)</f>
        <v>Según Ley Orgánica Nº 18.695, artículos 1º al 4º.</v>
      </c>
      <c r="H920" s="124">
        <f>VLOOKUP(A920,BASE.!$A$1:$T$878,8,FALSE)</f>
        <v>0</v>
      </c>
      <c r="I920" s="124">
        <f>VLOOKUP(A920,BASE.!$A$1:$T$878,9,FALSE)</f>
        <v>0</v>
      </c>
      <c r="J920" s="124">
        <f>VLOOKUP(A920,BASE.!$A$1:$T$878,10,FALSE)</f>
        <v>0</v>
      </c>
      <c r="K920" s="124" t="str">
        <f>VLOOKUP(A920,BASE.!$A$1:$T$878,11,FALSE)</f>
        <v>Juan Bernardo Leyton Lemus,</v>
      </c>
      <c r="L920" s="124" t="str">
        <f>VLOOKUP(A920,BASE.!$A$1:$T$878,12,FALSE)</f>
        <v xml:space="preserve">Luis Infante Nº 520, Canela baja, Comuna de Canela, IV Región de Coquimbo.
</v>
      </c>
      <c r="M920" s="124" t="str">
        <f>VLOOKUP(A920,BASE.!$A$1:$T$878,13,FALSE)</f>
        <v>III</v>
      </c>
      <c r="N920" s="124" t="str">
        <f>VLOOKUP(A920,BASE.!$A$1:$T$878,14,FALSE)</f>
        <v xml:space="preserve"> Canela</v>
      </c>
      <c r="O920" s="124" t="str">
        <f>VLOOKUP(A920,BASE.!$A$1:$T$878,15,FALSE)</f>
        <v>Fono: 53-2540088</v>
      </c>
      <c r="P920" s="124" t="str">
        <f>VLOOKUP(A920,BASE.!$A$1:$T$878,16,FALSE)</f>
        <v>Correo electrónico: secretaria.canela@gmail.com, evecoar@gmail.com, didecocanela@gmail.com</v>
      </c>
      <c r="Q920" s="185">
        <f>VLOOKUP(A920,BASE.!$A$1:$T$878,17,FALSE)</f>
        <v>0</v>
      </c>
      <c r="R920" s="124">
        <f>VLOOKUP(A920,BASE.!$A$1:$T$878,18,FALSE)</f>
        <v>91001</v>
      </c>
      <c r="S920" s="124" t="str">
        <f>VLOOKUP(A920,BASE.!$A$1:$T$878,19,FALSE)</f>
        <v>No se acompañan. Aplica Informe Jurídico Nº 09, de fecha 14 de marzo de 2011 del Departamento Jurídico y Dictamen Nº 070791, de 2009, de la Contraloría General de la República.</v>
      </c>
      <c r="T920" s="182">
        <f>VLOOKUP(A920,BASE.!$A$1:$T$878,20,FALSE)</f>
        <v>42047</v>
      </c>
      <c r="U920" s="124">
        <v>7527</v>
      </c>
      <c r="V920" s="181">
        <v>3262498</v>
      </c>
      <c r="W920" s="181">
        <v>3357118</v>
      </c>
      <c r="X920" s="183">
        <v>44255</v>
      </c>
      <c r="Y920" s="166" t="s">
        <v>7879</v>
      </c>
      <c r="Z920" s="166" t="s">
        <v>7880</v>
      </c>
      <c r="AA920" s="124" t="s">
        <v>8102</v>
      </c>
    </row>
    <row r="921" spans="1:27" x14ac:dyDescent="0.2">
      <c r="A921" s="124">
        <v>7528</v>
      </c>
      <c r="B921" s="124" t="s">
        <v>8549</v>
      </c>
      <c r="C921" s="185">
        <v>690409003</v>
      </c>
      <c r="D921" s="124" t="str">
        <f>VLOOKUP(A921,BASE.!$A$1:$T$878,4,FALSE)</f>
        <v>Municipalidad</v>
      </c>
      <c r="E921" s="124" t="str">
        <f>VLOOKUP(A921,BASE.!$A$1:$T$878,5,FALSE)</f>
        <v>Constitución Política de la República, artículo 107.</v>
      </c>
      <c r="F921" s="124" t="str">
        <f>VLOOKUP(A921,BASE.!$A$1:$T$878,6,FALSE)</f>
        <v>Indefinida.</v>
      </c>
      <c r="G921" s="124" t="str">
        <f>VLOOKUP(A921,BASE.!$A$1:$T$878,7,FALSE)</f>
        <v>Según Ley Orgánica Nº 18.695, artículos 1º al 4º.</v>
      </c>
      <c r="H921" s="124" t="str">
        <f>VLOOKUP(A921,BASE.!$A$1:$T$878,8,FALSE)</f>
        <v>no tiene</v>
      </c>
      <c r="I921" s="124">
        <f>VLOOKUP(A921,BASE.!$A$1:$T$878,9,FALSE)</f>
        <v>0</v>
      </c>
      <c r="J921" s="124">
        <f>VLOOKUP(A921,BASE.!$A$1:$T$878,10,FALSE)</f>
        <v>0</v>
      </c>
      <c r="K921" s="124" t="str">
        <f>VLOOKUP(A921,BASE.!$A$1:$T$878,11,FALSE)</f>
        <v xml:space="preserve">Carlos Araya Bugueño, </v>
      </c>
      <c r="L921" s="124" t="str">
        <f>VLOOKUP(A921,BASE.!$A$1:$T$878,12,FALSE)</f>
        <v xml:space="preserve">Caupolicán Nº 1147, Comuna de Punitaqui, Provincia de Limarí, IV Región de Coquimbo.
</v>
      </c>
      <c r="M921" s="124" t="str">
        <f>VLOOKUP(A921,BASE.!$A$1:$T$878,13,FALSE)</f>
        <v>IV</v>
      </c>
      <c r="N921" s="124" t="str">
        <f>VLOOKUP(A921,BASE.!$A$1:$T$878,14,FALSE)</f>
        <v>Punitaqui</v>
      </c>
      <c r="O921" s="124" t="str">
        <f>VLOOKUP(A921,BASE.!$A$1:$T$878,15,FALSE)</f>
        <v>Fono: (53)2731106-(53)2731006-(53)2731112</v>
      </c>
      <c r="P921" s="124" t="str">
        <f>VLOOKUP(A921,BASE.!$A$1:$T$878,16,FALSE)</f>
        <v>secretaria@munipunitaqui.cl, oficinadeproyectos@munipunitaqui.cl</v>
      </c>
      <c r="Q921" s="185">
        <f>VLOOKUP(A921,BASE.!$A$1:$T$878,17,FALSE)</f>
        <v>0</v>
      </c>
      <c r="R921" s="124">
        <f>VLOOKUP(A921,BASE.!$A$1:$T$878,18,FALSE)</f>
        <v>91001</v>
      </c>
      <c r="S921" s="124" t="str">
        <f>VLOOKUP(A921,BASE.!$A$1:$T$878,19,FALSE)</f>
        <v>No corresponde</v>
      </c>
      <c r="T921" s="182">
        <f>VLOOKUP(A921,BASE.!$A$1:$T$878,20,FALSE)</f>
        <v>42052</v>
      </c>
      <c r="U921" s="124">
        <v>7528</v>
      </c>
      <c r="V921" s="181">
        <v>4730622</v>
      </c>
      <c r="W921" s="181">
        <v>4867821</v>
      </c>
      <c r="X921" s="183">
        <v>44255</v>
      </c>
      <c r="Y921" s="166" t="s">
        <v>7879</v>
      </c>
      <c r="Z921" s="166" t="s">
        <v>7880</v>
      </c>
      <c r="AA921" s="124" t="s">
        <v>8015</v>
      </c>
    </row>
    <row r="922" spans="1:27" x14ac:dyDescent="0.2">
      <c r="A922" s="124">
        <v>7529</v>
      </c>
      <c r="B922" s="124" t="s">
        <v>8649</v>
      </c>
      <c r="C922" s="185">
        <v>605111130</v>
      </c>
      <c r="D922" s="124" t="str">
        <f>VLOOKUP(A922,BASE.!$A$1:$T$878,4,FALSE)</f>
        <v>Gobernación Provincial</v>
      </c>
      <c r="E922" s="124" t="str">
        <f>VLOOKUP(A922,BASE.!$A$1:$T$878,5,FALSE)</f>
        <v>Constitución Política de la República, artículo 105.</v>
      </c>
      <c r="F922" s="124" t="str">
        <f>VLOOKUP(A922,BASE.!$A$1:$T$878,6,FALSE)</f>
        <v>Indefinida.</v>
      </c>
      <c r="G922" s="124" t="str">
        <f>VLOOKUP(A922,BASE.!$A$1:$T$878,7,FALSE)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22" s="124" t="str">
        <f>VLOOKUP(A922,BASE.!$A$1:$T$878,8,FALSE)</f>
        <v>no tiene</v>
      </c>
      <c r="I922" s="124">
        <f>VLOOKUP(A922,BASE.!$A$1:$T$878,9,FALSE)</f>
        <v>0</v>
      </c>
      <c r="J922" s="124">
        <f>VLOOKUP(A922,BASE.!$A$1:$T$878,10,FALSE)</f>
        <v>0</v>
      </c>
      <c r="K922" s="124" t="str">
        <f>VLOOKUP(A922,BASE.!$A$1:$T$878,11,FALSE)</f>
        <v>Gobernador Provincial Titular: don Luis Ignacio Baez Chavarría</v>
      </c>
      <c r="L922" s="124" t="str">
        <f>VLOOKUP(A922,BASE.!$A$1:$T$878,12,FALSE)</f>
        <v xml:space="preserve">Calle Esmeralda Nº 199, comuna de Cochrane, Región de Aysén.
</v>
      </c>
      <c r="M922" s="124" t="str">
        <f>VLOOKUP(A922,BASE.!$A$1:$T$878,13,FALSE)</f>
        <v>XI</v>
      </c>
      <c r="N922" s="124" t="str">
        <f>VLOOKUP(A922,BASE.!$A$1:$T$878,14,FALSE)</f>
        <v>Cochrane</v>
      </c>
      <c r="O922" s="124" t="str">
        <f>VLOOKUP(A922,BASE.!$A$1:$T$878,15,FALSE)</f>
        <v xml:space="preserve">Jefe de Gabinete: fono 672522114.
Asesor Jurídico: Fono 672522114.
Coordinadora OPD: Fono 940124006.
</v>
      </c>
      <c r="P922" s="124" t="str">
        <f>VLOOKUP(A922,BASE.!$A$1:$T$878,16,FALSE)</f>
        <v xml:space="preserve">Jefe de Gabinete: rrivera@interior.gob.cl. Fono 672522114.
Asesor Jurídico: lprieto@interior.gob.cl
Coordinadora OPD: opdcapitanprat@interior.gob.cl
</v>
      </c>
      <c r="Q922" s="185">
        <f>VLOOKUP(A922,BASE.!$A$1:$T$878,17,FALSE)</f>
        <v>0</v>
      </c>
      <c r="R922" s="124">
        <f>VLOOKUP(A922,BASE.!$A$1:$T$878,18,FALSE)</f>
        <v>91001</v>
      </c>
      <c r="S922" s="124" t="str">
        <f>VLOOKUP(A922,BASE.!$A$1:$T$878,19,FALSE)</f>
        <v>No se acompañan. Aplica Informe Jurídico Nº 09, de  fecha 14 de marzo de 2011 del Departamento Jurídico y Dictamen Nº 070791, de 2009, de la Contraloría General de la República</v>
      </c>
      <c r="T922" s="182">
        <f>VLOOKUP(A922,BASE.!$A$1:$T$878,20,FALSE)</f>
        <v>42052</v>
      </c>
      <c r="U922" s="124">
        <v>7529</v>
      </c>
      <c r="V922" s="181">
        <v>5265786</v>
      </c>
      <c r="W922" s="181">
        <v>5265786</v>
      </c>
      <c r="X922" s="183">
        <v>44255</v>
      </c>
      <c r="Y922" s="166" t="s">
        <v>7879</v>
      </c>
      <c r="Z922" s="166" t="s">
        <v>7880</v>
      </c>
      <c r="AA922" s="124" t="s">
        <v>7973</v>
      </c>
    </row>
    <row r="923" spans="1:27" x14ac:dyDescent="0.2">
      <c r="A923" s="124">
        <v>7531</v>
      </c>
      <c r="B923" s="124" t="s">
        <v>8550</v>
      </c>
      <c r="C923" s="185">
        <v>692544005</v>
      </c>
      <c r="D923" s="124" t="str">
        <f>VLOOKUP(A923,BASE.!$A$1:$T$878,4,FALSE)</f>
        <v>Municipalidad</v>
      </c>
      <c r="E923" s="124" t="str">
        <f>VLOOKUP(A923,BASE.!$A$1:$T$878,5,FALSE)</f>
        <v>Constitución Política de la República, artículo 107.</v>
      </c>
      <c r="F923" s="124" t="str">
        <f>VLOOKUP(A923,BASE.!$A$1:$T$878,6,FALSE)</f>
        <v>Indefinida.</v>
      </c>
      <c r="G923" s="124" t="str">
        <f>VLOOKUP(A923,BASE.!$A$1:$T$878,7,FALSE)</f>
        <v>Según Ley Orgánica Nº 18.695, artículos 1º al 4º.</v>
      </c>
      <c r="H923" s="124" t="str">
        <f>VLOOKUP(A923,BASE.!$A$1:$T$878,8,FALSE)</f>
        <v>no tiene</v>
      </c>
      <c r="I923" s="124">
        <f>VLOOKUP(A923,BASE.!$A$1:$T$878,9,FALSE)</f>
        <v>0</v>
      </c>
      <c r="J923" s="124">
        <f>VLOOKUP(A923,BASE.!$A$1:$T$878,10,FALSE)</f>
        <v>0</v>
      </c>
      <c r="K923" s="124" t="str">
        <f>VLOOKUP(A923,BASE.!$A$1:$T$878,11,FALSE)</f>
        <v xml:space="preserve">Jaime Patricio Fernández Alarcón, </v>
      </c>
      <c r="L923" s="124" t="str">
        <f>VLOOKUP(A923,BASE.!$A$1:$T$878,12,FALSE)</f>
        <v xml:space="preserve">Calle O`Higgins Nº 189, comuna de Cabo de Hornos, Región de Magallanes y la Antártica Chilena.
</v>
      </c>
      <c r="M923" s="124" t="str">
        <f>VLOOKUP(A923,BASE.!$A$1:$T$878,13,FALSE)</f>
        <v>XII</v>
      </c>
      <c r="N923" s="124" t="str">
        <f>VLOOKUP(A923,BASE.!$A$1:$T$878,14,FALSE)</f>
        <v xml:space="preserve"> Hornos</v>
      </c>
      <c r="O923" s="124" t="str">
        <f>VLOOKUP(A923,BASE.!$A$1:$T$878,15,FALSE)</f>
        <v xml:space="preserve">Fono: 621011-621018-621449-621120 </v>
      </c>
      <c r="P923" s="124" t="str">
        <f>VLOOKUP(A923,BASE.!$A$1:$T$878,16,FALSE)</f>
        <v>E mail: municipalidad@imcabodehornos.cl 
Página web: www.imcabodehornos.cl</v>
      </c>
      <c r="Q923" s="185">
        <f>VLOOKUP(A923,BASE.!$A$1:$T$878,17,FALSE)</f>
        <v>0</v>
      </c>
      <c r="R923" s="124">
        <f>VLOOKUP(A923,BASE.!$A$1:$T$878,18,FALSE)</f>
        <v>91001</v>
      </c>
      <c r="S923" s="124" t="str">
        <f>VLOOKUP(A923,BASE.!$A$1:$T$878,19,FALSE)</f>
        <v>No se acompañan. Aplica Informe Jurídico Nº 09, de  fecha 14 de marzo de 2011 del Departamento Jurídico y Dictamen Nº 070791, de 2009, de la Contraloría General de la República</v>
      </c>
      <c r="T923" s="182">
        <f>VLOOKUP(A923,BASE.!$A$1:$T$878,20,FALSE)</f>
        <v>42053</v>
      </c>
      <c r="U923" s="124">
        <v>7531</v>
      </c>
      <c r="V923" s="181">
        <v>5723680</v>
      </c>
      <c r="W923" s="181">
        <v>5889680</v>
      </c>
      <c r="X923" s="183">
        <v>44255</v>
      </c>
      <c r="Y923" s="166" t="s">
        <v>7879</v>
      </c>
      <c r="Z923" s="166" t="s">
        <v>7880</v>
      </c>
      <c r="AA923" s="124" t="s">
        <v>8103</v>
      </c>
    </row>
    <row r="924" spans="1:27" x14ac:dyDescent="0.2">
      <c r="A924" s="124">
        <v>7532</v>
      </c>
      <c r="B924" s="124" t="s">
        <v>8551</v>
      </c>
      <c r="C924" s="185">
        <v>691910008</v>
      </c>
      <c r="D924" s="124" t="str">
        <f>VLOOKUP(A924,BASE.!$A$1:$T$878,4,FALSE)</f>
        <v>Municipalidad</v>
      </c>
      <c r="E924" s="124" t="str">
        <f>VLOOKUP(A924,BASE.!$A$1:$T$878,5,FALSE)</f>
        <v>Constitución Política de la República, artículo 107.</v>
      </c>
      <c r="F924" s="124" t="str">
        <f>VLOOKUP(A924,BASE.!$A$1:$T$878,6,FALSE)</f>
        <v>Indefinida.</v>
      </c>
      <c r="G924" s="124" t="str">
        <f>VLOOKUP(A924,BASE.!$A$1:$T$878,7,FALSE)</f>
        <v>Según Ley Orgánica Nº 18.695, artículos 1º al 4º.</v>
      </c>
      <c r="H924" s="124" t="str">
        <f>VLOOKUP(A924,BASE.!$A$1:$T$878,8,FALSE)</f>
        <v>no tiene</v>
      </c>
      <c r="I924" s="124">
        <f>VLOOKUP(A924,BASE.!$A$1:$T$878,9,FALSE)</f>
        <v>0</v>
      </c>
      <c r="J924" s="124">
        <f>VLOOKUP(A924,BASE.!$A$1:$T$878,10,FALSE)</f>
        <v>0</v>
      </c>
      <c r="K924" s="124" t="str">
        <f>VLOOKUP(A924,BASE.!$A$1:$T$878,11,FALSE)</f>
        <v xml:space="preserve">Alfonso Coke Candía, 
</v>
      </c>
      <c r="L924" s="124" t="str">
        <f>VLOOKUP(A924,BASE.!$A$1:$T$878,12,FALSE)</f>
        <v xml:space="preserve">Calle Pedro Aguirre Cerda Nº580,  Comuna de Cunco.
</v>
      </c>
      <c r="M924" s="124" t="str">
        <f>VLOOKUP(A924,BASE.!$A$1:$T$878,13,FALSE)</f>
        <v>IX</v>
      </c>
      <c r="N924" s="124" t="str">
        <f>VLOOKUP(A924,BASE.!$A$1:$T$878,14,FALSE)</f>
        <v>Cunco</v>
      </c>
      <c r="O924" s="124" t="str">
        <f>VLOOKUP(A924,BASE.!$A$1:$T$878,15,FALSE)</f>
        <v>Mesa Central: (56) (45) 200101</v>
      </c>
      <c r="P924" s="124" t="str">
        <f>VLOOKUP(A924,BASE.!$A$1:$T$878,16,FALSE)</f>
        <v>info@municunco.cl</v>
      </c>
      <c r="Q924" s="185">
        <f>VLOOKUP(A924,BASE.!$A$1:$T$878,17,FALSE)</f>
        <v>0</v>
      </c>
      <c r="R924" s="124">
        <f>VLOOKUP(A924,BASE.!$A$1:$T$878,18,FALSE)</f>
        <v>91001</v>
      </c>
      <c r="S924" s="124" t="str">
        <f>VLOOKUP(A924,BASE.!$A$1:$T$878,19,FALSE)</f>
        <v>No se acompañan. Aplica Informe Jurídico Nº 09, de fecha 14 de marzo de 2011 del Departamento Jurídico y Dictamen Nº 070791, de 2009, de la Contraloría General de la República.</v>
      </c>
      <c r="T924" s="182">
        <f>VLOOKUP(A924,BASE.!$A$1:$T$878,20,FALSE)</f>
        <v>42053</v>
      </c>
      <c r="U924" s="124">
        <v>7532</v>
      </c>
      <c r="V924" s="181">
        <v>4730622</v>
      </c>
      <c r="W924" s="181">
        <v>4867821</v>
      </c>
      <c r="X924" s="183">
        <v>44255</v>
      </c>
      <c r="Y924" s="166" t="s">
        <v>7879</v>
      </c>
      <c r="Z924" s="166" t="s">
        <v>7880</v>
      </c>
      <c r="AA924" s="124" t="s">
        <v>8104</v>
      </c>
    </row>
    <row r="925" spans="1:27" x14ac:dyDescent="0.2">
      <c r="A925" s="124">
        <v>7533</v>
      </c>
      <c r="B925" s="124" t="s">
        <v>8552</v>
      </c>
      <c r="C925" s="185">
        <v>691809005</v>
      </c>
      <c r="D925" s="124" t="str">
        <f>VLOOKUP(A925,BASE.!$A$1:$T$878,4,FALSE)</f>
        <v>Municipalidad</v>
      </c>
      <c r="E925" s="124" t="str">
        <f>VLOOKUP(A925,BASE.!$A$1:$T$878,5,FALSE)</f>
        <v>Constitución Política de la República, artículo 107.</v>
      </c>
      <c r="F925" s="124" t="str">
        <f>VLOOKUP(A925,BASE.!$A$1:$T$878,6,FALSE)</f>
        <v>Indefinida.</v>
      </c>
      <c r="G925" s="124" t="str">
        <f>VLOOKUP(A925,BASE.!$A$1:$T$878,7,FALSE)</f>
        <v>Según Ley Orgánica Nº 18.695, artículos 1º al 4º.</v>
      </c>
      <c r="H925" s="124" t="str">
        <f>VLOOKUP(A925,BASE.!$A$1:$T$878,8,FALSE)</f>
        <v>no tiene</v>
      </c>
      <c r="I925" s="124">
        <f>VLOOKUP(A925,BASE.!$A$1:$T$878,9,FALSE)</f>
        <v>0</v>
      </c>
      <c r="J925" s="124">
        <f>VLOOKUP(A925,BASE.!$A$1:$T$878,10,FALSE)</f>
        <v>0</v>
      </c>
      <c r="K925" s="124" t="str">
        <f>VLOOKUP(A925,BASE.!$A$1:$T$878,11,FALSE)</f>
        <v xml:space="preserve">Hugo Monsalves Castillo, </v>
      </c>
      <c r="L925" s="124" t="str">
        <f>VLOOKUP(A925,BASE.!$A$1:$T$878,12,FALSE)</f>
        <v xml:space="preserve">calle Lagos Nº680, Comuna de Victoria, Región de Araucania.
</v>
      </c>
      <c r="M925" s="124" t="str">
        <f>VLOOKUP(A925,BASE.!$A$1:$T$878,13,FALSE)</f>
        <v>IX</v>
      </c>
      <c r="N925" s="124" t="str">
        <f>VLOOKUP(A925,BASE.!$A$1:$T$878,14,FALSE)</f>
        <v>Victoria</v>
      </c>
      <c r="O925" s="124" t="str">
        <f>VLOOKUP(A925,BASE.!$A$1:$T$878,15,FALSE)</f>
        <v>Mesa Central (56-45) 2 296 400</v>
      </c>
      <c r="P925" s="124" t="str">
        <f>VLOOKUP(A925,BASE.!$A$1:$T$878,16,FALSE)</f>
        <v xml:space="preserve"> municipalidad@victoriachile.cl</v>
      </c>
      <c r="Q925" s="185">
        <f>VLOOKUP(A925,BASE.!$A$1:$T$878,17,FALSE)</f>
        <v>0</v>
      </c>
      <c r="R925" s="124">
        <f>VLOOKUP(A925,BASE.!$A$1:$T$878,18,FALSE)</f>
        <v>91001</v>
      </c>
      <c r="S925" s="124" t="str">
        <f>VLOOKUP(A925,BASE.!$A$1:$T$878,19,FALSE)</f>
        <v>No corresponde</v>
      </c>
      <c r="T925" s="182">
        <f>VLOOKUP(A925,BASE.!$A$1:$T$878,20,FALSE)</f>
        <v>42053</v>
      </c>
      <c r="U925" s="124">
        <v>7533</v>
      </c>
      <c r="V925" s="181">
        <v>5709371</v>
      </c>
      <c r="W925" s="181">
        <v>5874956</v>
      </c>
      <c r="X925" s="183">
        <v>44255</v>
      </c>
      <c r="Y925" s="166" t="s">
        <v>7879</v>
      </c>
      <c r="Z925" s="166" t="s">
        <v>7880</v>
      </c>
      <c r="AA925" s="124" t="s">
        <v>7985</v>
      </c>
    </row>
    <row r="926" spans="1:27" x14ac:dyDescent="0.2">
      <c r="A926" s="124">
        <v>7534</v>
      </c>
      <c r="B926" s="124" t="s">
        <v>8553</v>
      </c>
      <c r="C926" s="185">
        <v>690415003</v>
      </c>
      <c r="D926" s="124" t="str">
        <f>VLOOKUP(A926,BASE.!$A$1:$T$878,4,FALSE)</f>
        <v>Municipalidad</v>
      </c>
      <c r="E926" s="124" t="str">
        <f>VLOOKUP(A926,BASE.!$A$1:$T$878,5,FALSE)</f>
        <v>Constitución Política de la República, artículo 107.</v>
      </c>
      <c r="F926" s="124" t="str">
        <f>VLOOKUP(A926,BASE.!$A$1:$T$878,6,FALSE)</f>
        <v>Indefinida.</v>
      </c>
      <c r="G926" s="124" t="str">
        <f>VLOOKUP(A926,BASE.!$A$1:$T$878,7,FALSE)</f>
        <v>Según Ley Orgánica Nº 18.695, artículos 1º al 4º.</v>
      </c>
      <c r="H926" s="124" t="str">
        <f>VLOOKUP(A926,BASE.!$A$1:$T$878,8,FALSE)</f>
        <v>no tiene</v>
      </c>
      <c r="I926" s="124">
        <f>VLOOKUP(A926,BASE.!$A$1:$T$878,9,FALSE)</f>
        <v>0</v>
      </c>
      <c r="J926" s="124">
        <f>VLOOKUP(A926,BASE.!$A$1:$T$878,10,FALSE)</f>
        <v>0</v>
      </c>
      <c r="K926" s="124" t="str">
        <f>VLOOKUP(A926,BASE.!$A$1:$T$878,11,FALSE)</f>
        <v xml:space="preserve">Manuel Yahnosse Marcarian Julio, </v>
      </c>
      <c r="L926" s="124" t="str">
        <f>VLOOKUP(A926,BASE.!$A$1:$T$878,12,FALSE)</f>
        <v xml:space="preserve">Lincoyan Nº255, Los Vilos
</v>
      </c>
      <c r="M926" s="124" t="str">
        <f>VLOOKUP(A926,BASE.!$A$1:$T$878,13,FALSE)</f>
        <v>IV</v>
      </c>
      <c r="N926" s="124">
        <f>VLOOKUP(A926,BASE.!$A$1:$T$878,14,FALSE)</f>
        <v>0</v>
      </c>
      <c r="O926" s="124" t="str">
        <f>VLOOKUP(A926,BASE.!$A$1:$T$878,15,FALSE)</f>
        <v xml:space="preserve">Fono: (056) 53 353084
</v>
      </c>
      <c r="P926" s="124" t="str">
        <f>VLOOKUP(A926,BASE.!$A$1:$T$878,16,FALSE)</f>
        <v>Sergio.paladines@munilosvilos.cl</v>
      </c>
      <c r="Q926" s="185">
        <f>VLOOKUP(A926,BASE.!$A$1:$T$878,17,FALSE)</f>
        <v>0</v>
      </c>
      <c r="R926" s="124">
        <f>VLOOKUP(A926,BASE.!$A$1:$T$878,18,FALSE)</f>
        <v>91001</v>
      </c>
      <c r="S926" s="124" t="str">
        <f>VLOOKUP(A926,BASE.!$A$1:$T$878,19,FALSE)</f>
        <v xml:space="preserve">No se acompañan. Aplica Informe Jurídico Nº 09, de  fecha 14 de marzo de 2011 del Departamento Jurídico y Dictamen Nº 070791, de 2009, de la Contraloría General de la República.  </v>
      </c>
      <c r="T926" s="182">
        <f>VLOOKUP(A926,BASE.!$A$1:$T$878,20,FALSE)</f>
        <v>42053</v>
      </c>
      <c r="U926" s="124">
        <v>7534</v>
      </c>
      <c r="V926" s="181">
        <v>4730622</v>
      </c>
      <c r="W926" s="181">
        <v>9461244</v>
      </c>
      <c r="X926" s="183">
        <v>44255</v>
      </c>
      <c r="Y926" s="166" t="s">
        <v>7879</v>
      </c>
      <c r="Z926" s="166" t="s">
        <v>7880</v>
      </c>
      <c r="AA926" s="124" t="s">
        <v>8041</v>
      </c>
    </row>
    <row r="927" spans="1:27" x14ac:dyDescent="0.2">
      <c r="A927" s="124">
        <v>7535</v>
      </c>
      <c r="B927" s="124" t="s">
        <v>8554</v>
      </c>
      <c r="C927" s="185">
        <v>690739003</v>
      </c>
      <c r="D927" s="124" t="str">
        <f>VLOOKUP(A927,BASE.!$A$1:$T$878,4,FALSE)</f>
        <v>Municipalidad</v>
      </c>
      <c r="E927" s="124" t="str">
        <f>VLOOKUP(A927,BASE.!$A$1:$T$878,5,FALSE)</f>
        <v>Constitución Política de la República, artículo 107.</v>
      </c>
      <c r="F927" s="124" t="str">
        <f>VLOOKUP(A927,BASE.!$A$1:$T$878,6,FALSE)</f>
        <v>Indefinida.</v>
      </c>
      <c r="G927" s="124" t="str">
        <f>VLOOKUP(A927,BASE.!$A$1:$T$878,7,FALSE)</f>
        <v>Según Ley Orgánica Nº 18.695, artículos 1º al 4º.</v>
      </c>
      <c r="H927" s="124" t="str">
        <f>VLOOKUP(A927,BASE.!$A$1:$T$878,8,FALSE)</f>
        <v>no tiene</v>
      </c>
      <c r="I927" s="124">
        <f>VLOOKUP(A927,BASE.!$A$1:$T$878,9,FALSE)</f>
        <v>0</v>
      </c>
      <c r="J927" s="124">
        <f>VLOOKUP(A927,BASE.!$A$1:$T$878,10,FALSE)</f>
        <v>0</v>
      </c>
      <c r="K927" s="124" t="str">
        <f>VLOOKUP(A927,BASE.!$A$1:$T$878,11,FALSE)</f>
        <v xml:space="preserve">Juan Pablo Barros Basso. </v>
      </c>
      <c r="L927" s="124" t="str">
        <f>VLOOKUP(A927,BASE.!$A$1:$T$878,12,FALSE)</f>
        <v xml:space="preserve">Avda. Ambrosio O´Higgins Nº1305
</v>
      </c>
      <c r="M927" s="124" t="str">
        <f>VLOOKUP(A927,BASE.!$A$1:$T$878,13,FALSE)</f>
        <v>XIII</v>
      </c>
      <c r="N927" s="124" t="str">
        <f>VLOOKUP(A927,BASE.!$A$1:$T$878,14,FALSE)</f>
        <v xml:space="preserve"> Curacaví</v>
      </c>
      <c r="O927" s="124" t="str">
        <f>VLOOKUP(A927,BASE.!$A$1:$T$878,15,FALSE)</f>
        <v>Fono: (02) 22992100 - 22992141</v>
      </c>
      <c r="P927" s="124" t="str">
        <f>VLOOKUP(A927,BASE.!$A$1:$T$878,16,FALSE)</f>
        <v xml:space="preserve"> social@municipalidadcuracavi.cl</v>
      </c>
      <c r="Q927" s="185">
        <f>VLOOKUP(A927,BASE.!$A$1:$T$878,17,FALSE)</f>
        <v>0</v>
      </c>
      <c r="R927" s="124">
        <f>VLOOKUP(A927,BASE.!$A$1:$T$878,18,FALSE)</f>
        <v>91001</v>
      </c>
      <c r="S927" s="124" t="str">
        <f>VLOOKUP(A927,BASE.!$A$1:$T$878,19,FALSE)</f>
        <v>No se acompañan. Aplica Informe Jurídico Nº 09, de  fecha 14 de marzo de 2011 del Departamento Jurídico y Dictamen Nº 070791, de 2009, de la Contraloría General de la República</v>
      </c>
      <c r="T927" s="182">
        <f>VLOOKUP(A927,BASE.!$A$1:$T$878,20,FALSE)</f>
        <v>42053</v>
      </c>
      <c r="U927" s="124">
        <v>7535</v>
      </c>
      <c r="V927" s="181">
        <v>3577300</v>
      </c>
      <c r="W927" s="181">
        <v>7154600</v>
      </c>
      <c r="X927" s="183">
        <v>44255</v>
      </c>
      <c r="Y927" s="166" t="s">
        <v>7879</v>
      </c>
      <c r="Z927" s="166" t="s">
        <v>7880</v>
      </c>
      <c r="AA927" s="124" t="s">
        <v>8031</v>
      </c>
    </row>
    <row r="928" spans="1:27" x14ac:dyDescent="0.2">
      <c r="A928" s="124">
        <v>7536</v>
      </c>
      <c r="B928" s="124" t="s">
        <v>8555</v>
      </c>
      <c r="C928" s="185">
        <v>691514005</v>
      </c>
      <c r="D928" s="124" t="str">
        <f>VLOOKUP(A928,BASE.!$A$1:$T$878,4,FALSE)</f>
        <v>Municipalidad</v>
      </c>
      <c r="E928" s="124" t="str">
        <f>VLOOKUP(A928,BASE.!$A$1:$T$878,5,FALSE)</f>
        <v>Constitución Política de la República, artículo 107.</v>
      </c>
      <c r="F928" s="124" t="str">
        <f>VLOOKUP(A928,BASE.!$A$1:$T$878,6,FALSE)</f>
        <v>Indefinida.</v>
      </c>
      <c r="G928" s="124" t="str">
        <f>VLOOKUP(A928,BASE.!$A$1:$T$878,7,FALSE)</f>
        <v>Según Ley Orgánica Nº 18.695, artículos 1º al 4º.</v>
      </c>
      <c r="H928" s="124" t="str">
        <f>VLOOKUP(A928,BASE.!$A$1:$T$878,8,FALSE)</f>
        <v>no tiene</v>
      </c>
      <c r="I928" s="124">
        <f>VLOOKUP(A928,BASE.!$A$1:$T$878,9,FALSE)</f>
        <v>0</v>
      </c>
      <c r="J928" s="124">
        <f>VLOOKUP(A928,BASE.!$A$1:$T$878,10,FALSE)</f>
        <v>0</v>
      </c>
      <c r="K928" s="124" t="str">
        <f>VLOOKUP(A928,BASE.!$A$1:$T$878,11,FALSE)</f>
        <v xml:space="preserve">Ángel Castro Medina, </v>
      </c>
      <c r="L928" s="124" t="str">
        <f>VLOOKUP(A928,BASE.!$A$1:$T$878,12,FALSE)</f>
        <v xml:space="preserve">Yungay Nº 125, comuna de Santa Juana, Región del Biobío.
</v>
      </c>
      <c r="M928" s="124" t="str">
        <f>VLOOKUP(A928,BASE.!$A$1:$T$878,13,FALSE)</f>
        <v>VIII</v>
      </c>
      <c r="N928" s="124" t="str">
        <f>VLOOKUP(A928,BASE.!$A$1:$T$878,14,FALSE)</f>
        <v>Santa Juana</v>
      </c>
      <c r="O928" s="124" t="str">
        <f>VLOOKUP(A928,BASE.!$A$1:$T$878,15,FALSE)</f>
        <v xml:space="preserve">Fono: (41) 2779242-(41) 2779152- (41)2779243
</v>
      </c>
      <c r="P928" s="124" t="str">
        <f>VLOOKUP(A928,BASE.!$A$1:$T$878,16,FALSE)</f>
        <v xml:space="preserve">santajuana@santajuana.cl
acastro@santajuana.cl 
</v>
      </c>
      <c r="Q928" s="185">
        <f>VLOOKUP(A928,BASE.!$A$1:$T$878,17,FALSE)</f>
        <v>0</v>
      </c>
      <c r="R928" s="124">
        <f>VLOOKUP(A928,BASE.!$A$1:$T$878,18,FALSE)</f>
        <v>91001</v>
      </c>
      <c r="S928" s="124" t="str">
        <f>VLOOKUP(A928,BASE.!$A$1:$T$878,19,FALSE)</f>
        <v>No se acompañan. Aplica Informe Jurídico Nº 09, de  fecha 14 de marzo de 2011 del Departamento Jurídico y Dictamen Nº 070791, de 2009, de la Contraloría General de la República</v>
      </c>
      <c r="T928" s="182">
        <f>VLOOKUP(A928,BASE.!$A$1:$T$878,20,FALSE)</f>
        <v>42053</v>
      </c>
      <c r="U928" s="124">
        <v>7536</v>
      </c>
      <c r="V928" s="181">
        <v>3262498</v>
      </c>
      <c r="W928" s="181">
        <v>3357118</v>
      </c>
      <c r="X928" s="183">
        <v>44255</v>
      </c>
      <c r="Y928" s="166" t="s">
        <v>7879</v>
      </c>
      <c r="Z928" s="166" t="s">
        <v>7880</v>
      </c>
      <c r="AA928" s="124" t="s">
        <v>8105</v>
      </c>
    </row>
    <row r="929" spans="1:27" x14ac:dyDescent="0.2">
      <c r="A929" s="124">
        <v>7537</v>
      </c>
      <c r="B929" s="124" t="s">
        <v>8556</v>
      </c>
      <c r="C929" s="185">
        <v>691705005</v>
      </c>
      <c r="D929" s="124" t="str">
        <f>VLOOKUP(A929,BASE.!$A$1:$T$878,4,FALSE)</f>
        <v>Municipalidad</v>
      </c>
      <c r="E929" s="124" t="str">
        <f>VLOOKUP(A929,BASE.!$A$1:$T$878,5,FALSE)</f>
        <v>Constitución Política de la República, artículo 107.</v>
      </c>
      <c r="F929" s="124" t="str">
        <f>VLOOKUP(A929,BASE.!$A$1:$T$878,6,FALSE)</f>
        <v>Indefinida.</v>
      </c>
      <c r="G929" s="124" t="str">
        <f>VLOOKUP(A929,BASE.!$A$1:$T$878,7,FALSE)</f>
        <v>Según Ley Orgánica Nº 18.695, artículos 1º al 4º.</v>
      </c>
      <c r="H929" s="124" t="str">
        <f>VLOOKUP(A929,BASE.!$A$1:$T$878,8,FALSE)</f>
        <v>no tiene</v>
      </c>
      <c r="I929" s="124">
        <f>VLOOKUP(A929,BASE.!$A$1:$T$878,9,FALSE)</f>
        <v>0</v>
      </c>
      <c r="J929" s="124">
        <f>VLOOKUP(A929,BASE.!$A$1:$T$878,10,FALSE)</f>
        <v>0</v>
      </c>
      <c r="K929" s="124" t="str">
        <f>VLOOKUP(A929,BASE.!$A$1:$T$878,11,FALSE)</f>
        <v xml:space="preserve">Jorge Alberto Rivas Figueroa.
</v>
      </c>
      <c r="L929" s="124" t="str">
        <f>VLOOKUP(A929,BASE.!$A$1:$T$878,12,FALSE)</f>
        <v xml:space="preserve">Avenida Pedro Lagos Nº 410, comuna de Mulchén, Región del Biobío.
</v>
      </c>
      <c r="M929" s="124" t="str">
        <f>VLOOKUP(A929,BASE.!$A$1:$T$878,13,FALSE)</f>
        <v>VIII</v>
      </c>
      <c r="N929" s="124" t="str">
        <f>VLOOKUP(A929,BASE.!$A$1:$T$878,14,FALSE)</f>
        <v>Mulchén</v>
      </c>
      <c r="O929" s="124" t="str">
        <f>VLOOKUP(A929,BASE.!$A$1:$T$878,15,FALSE)</f>
        <v>Fono: 43-2401400</v>
      </c>
      <c r="P929" s="124">
        <f>VLOOKUP(A929,BASE.!$A$1:$T$878,16,FALSE)</f>
        <v>0</v>
      </c>
      <c r="Q929" s="185">
        <f>VLOOKUP(A929,BASE.!$A$1:$T$878,17,FALSE)</f>
        <v>0</v>
      </c>
      <c r="R929" s="124">
        <f>VLOOKUP(A929,BASE.!$A$1:$T$878,18,FALSE)</f>
        <v>91001</v>
      </c>
      <c r="S929" s="124" t="str">
        <f>VLOOKUP(A929,BASE.!$A$1:$T$878,19,FALSE)</f>
        <v>No se acompañan. Aplica Informe Jurídico Nº 09, de  fecha 14 de marzo de 2011 del Departamento Jurídico y Dictamen Nº 070791, de 2009, de la Contraloría General de la República</v>
      </c>
      <c r="T929" s="182">
        <f>VLOOKUP(A929,BASE.!$A$1:$T$878,20,FALSE)</f>
        <v>42053</v>
      </c>
      <c r="U929" s="124">
        <v>7537</v>
      </c>
      <c r="V929" s="181">
        <v>4730622</v>
      </c>
      <c r="W929" s="181">
        <v>4867821</v>
      </c>
      <c r="X929" s="183">
        <v>44255</v>
      </c>
      <c r="Y929" s="166" t="s">
        <v>7879</v>
      </c>
      <c r="Z929" s="166" t="s">
        <v>7880</v>
      </c>
      <c r="AA929" s="124" t="s">
        <v>7995</v>
      </c>
    </row>
    <row r="930" spans="1:27" x14ac:dyDescent="0.2">
      <c r="A930" s="124">
        <v>7538</v>
      </c>
      <c r="B930" s="124" t="s">
        <v>8557</v>
      </c>
      <c r="C930" s="185">
        <v>691411001</v>
      </c>
      <c r="D930" s="124" t="str">
        <f>VLOOKUP(A930,BASE.!$A$1:$T$878,4,FALSE)</f>
        <v>Municipalidad</v>
      </c>
      <c r="E930" s="124" t="str">
        <f>VLOOKUP(A930,BASE.!$A$1:$T$878,5,FALSE)</f>
        <v>Constitución Política de la República, artículo 107.</v>
      </c>
      <c r="F930" s="124" t="str">
        <f>VLOOKUP(A930,BASE.!$A$1:$T$878,6,FALSE)</f>
        <v>Indefinida.</v>
      </c>
      <c r="G930" s="124" t="str">
        <f>VLOOKUP(A930,BASE.!$A$1:$T$878,7,FALSE)</f>
        <v>Según Ley Orgánica Nº 18.695, artículos 1º al 4º.</v>
      </c>
      <c r="H930" s="124" t="str">
        <f>VLOOKUP(A930,BASE.!$A$1:$T$878,8,FALSE)</f>
        <v>no tiene</v>
      </c>
      <c r="I930" s="124">
        <f>VLOOKUP(A930,BASE.!$A$1:$T$878,9,FALSE)</f>
        <v>0</v>
      </c>
      <c r="J930" s="124">
        <f>VLOOKUP(A930,BASE.!$A$1:$T$878,10,FALSE)</f>
        <v>0</v>
      </c>
      <c r="K930" s="124" t="str">
        <f>VLOOKUP(A930,BASE.!$A$1:$T$878,11,FALSE)</f>
        <v xml:space="preserve">Carlos Luis Chandía Alarcón
</v>
      </c>
      <c r="L930" s="124" t="str">
        <f>VLOOKUP(A930,BASE.!$A$1:$T$878,12,FALSE)</f>
        <v xml:space="preserve">Avenida Prat Nº 1675, comuna de Coihueco
</v>
      </c>
      <c r="M930" s="124" t="str">
        <f>VLOOKUP(A930,BASE.!$A$1:$T$878,13,FALSE)</f>
        <v>XVI</v>
      </c>
      <c r="N930" s="124" t="str">
        <f>VLOOKUP(A930,BASE.!$A$1:$T$878,14,FALSE)</f>
        <v>Coihueco</v>
      </c>
      <c r="O930" s="124" t="str">
        <f>VLOOKUP(A930,BASE.!$A$1:$T$878,15,FALSE)</f>
        <v>Fono: 42-2471002- 2471007</v>
      </c>
      <c r="P930" s="124">
        <f>VLOOKUP(A930,BASE.!$A$1:$T$878,16,FALSE)</f>
        <v>0</v>
      </c>
      <c r="Q930" s="185">
        <f>VLOOKUP(A930,BASE.!$A$1:$T$878,17,FALSE)</f>
        <v>0</v>
      </c>
      <c r="R930" s="124">
        <f>VLOOKUP(A930,BASE.!$A$1:$T$878,18,FALSE)</f>
        <v>91001</v>
      </c>
      <c r="S930" s="124" t="str">
        <f>VLOOKUP(A930,BASE.!$A$1:$T$878,19,FALSE)</f>
        <v>No se acompañan. Aplica Informe Jurídico Nº 09, de  fecha 14 de marzo de 2011 del Departamento Jurídico y Dictamen Nº 070791, de 2009, de la Contraloría General de la República</v>
      </c>
      <c r="T930" s="182">
        <f>VLOOKUP(A930,BASE.!$A$1:$T$878,20,FALSE)</f>
        <v>42053</v>
      </c>
      <c r="U930" s="124">
        <v>7538</v>
      </c>
      <c r="V930" s="181">
        <v>4078122</v>
      </c>
      <c r="W930" s="181">
        <v>4196397</v>
      </c>
      <c r="X930" s="183">
        <v>44255</v>
      </c>
      <c r="Y930" s="166" t="s">
        <v>7879</v>
      </c>
      <c r="Z930" s="166" t="s">
        <v>7880</v>
      </c>
      <c r="AA930" s="124" t="s">
        <v>8106</v>
      </c>
    </row>
    <row r="931" spans="1:27" x14ac:dyDescent="0.2">
      <c r="A931" s="124">
        <v>7540</v>
      </c>
      <c r="B931" s="124" t="s">
        <v>8558</v>
      </c>
      <c r="C931" s="185" t="s">
        <v>7826</v>
      </c>
      <c r="D931" s="124" t="str">
        <f>VLOOKUP(A931,BASE.!$A$1:$T$878,4,FALSE)</f>
        <v>Municipalidad</v>
      </c>
      <c r="E931" s="124" t="str">
        <f>VLOOKUP(A931,BASE.!$A$1:$T$878,5,FALSE)</f>
        <v>Constitución Política de la República, artículo 107.</v>
      </c>
      <c r="F931" s="124" t="str">
        <f>VLOOKUP(A931,BASE.!$A$1:$T$878,6,FALSE)</f>
        <v>Indefinida.</v>
      </c>
      <c r="G931" s="124" t="str">
        <f>VLOOKUP(A931,BASE.!$A$1:$T$878,7,FALSE)</f>
        <v>Según Ley Orgánica Nº 18.695, artículos 1º al 4º.</v>
      </c>
      <c r="H931" s="124" t="str">
        <f>VLOOKUP(A931,BASE.!$A$1:$T$878,8,FALSE)</f>
        <v>no tiene</v>
      </c>
      <c r="I931" s="124">
        <f>VLOOKUP(A931,BASE.!$A$1:$T$878,9,FALSE)</f>
        <v>0</v>
      </c>
      <c r="J931" s="124">
        <f>VLOOKUP(A931,BASE.!$A$1:$T$878,10,FALSE)</f>
        <v>0</v>
      </c>
      <c r="K931" s="124" t="str">
        <f>VLOOKUP(A931,BASE.!$A$1:$T$878,11,FALSE)</f>
        <v xml:space="preserve">Mario Alejandro Gierke Quevedo, </v>
      </c>
      <c r="L931" s="124" t="str">
        <f>VLOOKUP(A931,BASE.!$A$1:$T$878,12,FALSE)</f>
        <v xml:space="preserve">Las Delicias Nº 355, Comuna de Cabrero. Región del Bio-Bio.
</v>
      </c>
      <c r="M931" s="124" t="str">
        <f>VLOOKUP(A931,BASE.!$A$1:$T$878,13,FALSE)</f>
        <v>VIII</v>
      </c>
      <c r="N931" s="124" t="str">
        <f>VLOOKUP(A931,BASE.!$A$1:$T$878,14,FALSE)</f>
        <v>Cabrero</v>
      </c>
      <c r="O931" s="124" t="str">
        <f>VLOOKUP(A931,BASE.!$A$1:$T$878,15,FALSE)</f>
        <v>Fono: (43) 2401813  (43) 2401800</v>
      </c>
      <c r="P931" s="124" t="str">
        <f>VLOOKUP(A931,BASE.!$A$1:$T$878,16,FALSE)</f>
        <v>http:// http://www.cabrero.cl/</v>
      </c>
      <c r="Q931" s="185">
        <f>VLOOKUP(A931,BASE.!$A$1:$T$878,17,FALSE)</f>
        <v>0</v>
      </c>
      <c r="R931" s="124">
        <f>VLOOKUP(A931,BASE.!$A$1:$T$878,18,FALSE)</f>
        <v>91001</v>
      </c>
      <c r="S931" s="124" t="str">
        <f>VLOOKUP(A931,BASE.!$A$1:$T$878,19,FALSE)</f>
        <v>No se acompañan. Aplica Informe Jurídico Nº 09, de  fecha 14 de marzo de 2011 del Departamento Jurídico y Dictamen Nº 070791, de 2009, de la Contraloría General de la República</v>
      </c>
      <c r="T931" s="182">
        <f>VLOOKUP(A931,BASE.!$A$1:$T$878,20,FALSE)</f>
        <v>42053</v>
      </c>
      <c r="U931" s="124">
        <v>7540</v>
      </c>
      <c r="V931" s="181">
        <v>4078122</v>
      </c>
      <c r="W931" s="181">
        <v>4196397</v>
      </c>
      <c r="X931" s="183">
        <v>44255</v>
      </c>
      <c r="Y931" s="166" t="s">
        <v>7879</v>
      </c>
      <c r="Z931" s="166" t="s">
        <v>7880</v>
      </c>
      <c r="AA931" s="124" t="s">
        <v>8107</v>
      </c>
    </row>
    <row r="932" spans="1:27" x14ac:dyDescent="0.2">
      <c r="A932" s="124">
        <v>7542</v>
      </c>
      <c r="B932" s="124" t="s">
        <v>8559</v>
      </c>
      <c r="C932" s="185">
        <v>605110118</v>
      </c>
      <c r="D932" s="124" t="str">
        <f>VLOOKUP(A932,BASE.!$A$1:$T$878,4,FALSE)</f>
        <v>Gobernación Provincial</v>
      </c>
      <c r="E932" s="124" t="str">
        <f>VLOOKUP(A932,BASE.!$A$1:$T$878,5,FALSE)</f>
        <v>Constitución Política de la República, artículo 105.</v>
      </c>
      <c r="F932" s="124" t="str">
        <f>VLOOKUP(A932,BASE.!$A$1:$T$878,6,FALSE)</f>
        <v>Indefinida.</v>
      </c>
      <c r="G932" s="124" t="str">
        <f>VLOOKUP(A932,BASE.!$A$1:$T$878,7,FALSE)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32" s="124" t="str">
        <f>VLOOKUP(A932,BASE.!$A$1:$T$878,8,FALSE)</f>
        <v>no tiene</v>
      </c>
      <c r="I932" s="124">
        <f>VLOOKUP(A932,BASE.!$A$1:$T$878,9,FALSE)</f>
        <v>0</v>
      </c>
      <c r="J932" s="124">
        <f>VLOOKUP(A932,BASE.!$A$1:$T$878,10,FALSE)</f>
        <v>0</v>
      </c>
      <c r="K932" s="124" t="str">
        <f>VLOOKUP(A932,BASE.!$A$1:$T$878,11,FALSE)</f>
        <v xml:space="preserve">Gobernador Provincial Titular: Ricardo Luis Sanzana Oteíza, </v>
      </c>
      <c r="L932" s="124" t="str">
        <f>VLOOKUP(A932,BASE.!$A$1:$T$878,12,FALSE)</f>
        <v xml:space="preserve">Calle 7 de Junio N° 188. Arica.
</v>
      </c>
      <c r="M932" s="124" t="str">
        <f>VLOOKUP(A932,BASE.!$A$1:$T$878,13,FALSE)</f>
        <v>XV</v>
      </c>
      <c r="N932" s="124" t="str">
        <f>VLOOKUP(A932,BASE.!$A$1:$T$878,14,FALSE)</f>
        <v>Arica</v>
      </c>
      <c r="O932" s="124" t="str">
        <f>VLOOKUP(A932,BASE.!$A$1:$T$878,15,FALSE)</f>
        <v xml:space="preserve">Fono: 58-231440.
</v>
      </c>
      <c r="P932" s="124">
        <f>VLOOKUP(A932,BASE.!$A$1:$T$878,16,FALSE)</f>
        <v>0</v>
      </c>
      <c r="Q932" s="185">
        <f>VLOOKUP(A932,BASE.!$A$1:$T$878,17,FALSE)</f>
        <v>0</v>
      </c>
      <c r="R932" s="124">
        <f>VLOOKUP(A932,BASE.!$A$1:$T$878,18,FALSE)</f>
        <v>91001</v>
      </c>
      <c r="S932" s="124" t="str">
        <f>VLOOKUP(A932,BASE.!$A$1:$T$878,19,FALSE)</f>
        <v>No se acompañan. Aplica Informe Jurídico Nº 09, de  fecha 14 de marzo de 2011 del Departamento Jurídico y Dictamen Nº 070791, de 2009, de la Contraloría General de la República</v>
      </c>
      <c r="T932" s="182">
        <f>VLOOKUP(A932,BASE.!$A$1:$T$878,20,FALSE)</f>
        <v>42054</v>
      </c>
      <c r="U932" s="124">
        <v>7542</v>
      </c>
      <c r="V932" s="181">
        <v>11905254</v>
      </c>
      <c r="W932" s="181">
        <v>23810508</v>
      </c>
      <c r="X932" s="183">
        <v>44255</v>
      </c>
      <c r="Y932" s="166" t="s">
        <v>7879</v>
      </c>
      <c r="Z932" s="166" t="s">
        <v>7880</v>
      </c>
      <c r="AA932" s="124" t="s">
        <v>7900</v>
      </c>
    </row>
    <row r="933" spans="1:27" x14ac:dyDescent="0.2">
      <c r="A933" s="124">
        <v>7543</v>
      </c>
      <c r="B933" s="124" t="s">
        <v>8560</v>
      </c>
      <c r="C933" s="185">
        <v>690716003</v>
      </c>
      <c r="D933" s="124" t="str">
        <f>VLOOKUP(A933,BASE.!$A$1:$T$878,4,FALSE)</f>
        <v>Municipalidad</v>
      </c>
      <c r="E933" s="124" t="str">
        <f>VLOOKUP(A933,BASE.!$A$1:$T$878,5,FALSE)</f>
        <v>Constitución Política de la República, artículo 107.</v>
      </c>
      <c r="F933" s="124" t="str">
        <f>VLOOKUP(A933,BASE.!$A$1:$T$878,6,FALSE)</f>
        <v>Indefinida.</v>
      </c>
      <c r="G933" s="124" t="str">
        <f>VLOOKUP(A933,BASE.!$A$1:$T$878,7,FALSE)</f>
        <v>Según Ley Orgánica Nº 18.695, artículos 1º al 4º.</v>
      </c>
      <c r="H933" s="124" t="str">
        <f>VLOOKUP(A933,BASE.!$A$1:$T$878,8,FALSE)</f>
        <v>no tiene</v>
      </c>
      <c r="I933" s="124">
        <f>VLOOKUP(A933,BASE.!$A$1:$T$878,9,FALSE)</f>
        <v>0</v>
      </c>
      <c r="J933" s="124">
        <f>VLOOKUP(A933,BASE.!$A$1:$T$878,10,FALSE)</f>
        <v>0</v>
      </c>
      <c r="K933" s="124" t="str">
        <f>VLOOKUP(A933,BASE.!$A$1:$T$878,11,FALSE)</f>
        <v xml:space="preserve">Eva Lidia Aburto Gajardo
</v>
      </c>
      <c r="L933" s="124" t="str">
        <f>VLOOKUP(A933,BASE.!$A$1:$T$878,12,FALSE)</f>
        <v xml:space="preserve">Arturo Prat Nº 200, comuna de Til Til, Región Metropolitana.
</v>
      </c>
      <c r="M933" s="124" t="str">
        <f>VLOOKUP(A933,BASE.!$A$1:$T$878,13,FALSE)</f>
        <v>XIII</v>
      </c>
      <c r="N933" s="124" t="str">
        <f>VLOOKUP(A933,BASE.!$A$1:$T$878,14,FALSE)</f>
        <v>Til Til</v>
      </c>
      <c r="O933" s="124" t="str">
        <f>VLOOKUP(A933,BASE.!$A$1:$T$878,15,FALSE)</f>
        <v xml:space="preserve">Fono: 976960915- 977903144
</v>
      </c>
      <c r="P933" s="124" t="str">
        <f>VLOOKUP(A933,BASE.!$A$1:$T$878,16,FALSE)</f>
        <v xml:space="preserve">opdtiltil@gmail.com
</v>
      </c>
      <c r="Q933" s="185">
        <f>VLOOKUP(A933,BASE.!$A$1:$T$878,17,FALSE)</f>
        <v>0</v>
      </c>
      <c r="R933" s="124">
        <f>VLOOKUP(A933,BASE.!$A$1:$T$878,18,FALSE)</f>
        <v>91001</v>
      </c>
      <c r="S933" s="124" t="str">
        <f>VLOOKUP(A933,BASE.!$A$1:$T$878,19,FALSE)</f>
        <v>No se acompañan. Aplica Informe Jurídico Nº 09, de  fecha 14 de marzo de 2011 del Departamento Jurídico y Dictamen Nº 070791, de 2009, de la Contraloría General de la República</v>
      </c>
      <c r="T933" s="182">
        <f>VLOOKUP(A933,BASE.!$A$1:$T$878,20,FALSE)</f>
        <v>42058</v>
      </c>
      <c r="U933" s="124">
        <v>7543</v>
      </c>
      <c r="V933" s="181">
        <v>3577300</v>
      </c>
      <c r="W933" s="181">
        <v>7154600</v>
      </c>
      <c r="X933" s="183">
        <v>44255</v>
      </c>
      <c r="Y933" s="166" t="s">
        <v>7879</v>
      </c>
      <c r="Z933" s="166" t="s">
        <v>7880</v>
      </c>
      <c r="AA933" s="124" t="s">
        <v>8108</v>
      </c>
    </row>
    <row r="934" spans="1:27" x14ac:dyDescent="0.2">
      <c r="A934" s="124">
        <v>7544</v>
      </c>
      <c r="B934" s="124" t="s">
        <v>8561</v>
      </c>
      <c r="C934" s="185">
        <v>735686003</v>
      </c>
      <c r="D934" s="124" t="str">
        <f>VLOOKUP(A934,BASE.!$A$1:$T$878,4,FALSE)</f>
        <v>Municipalidad</v>
      </c>
      <c r="E934" s="124" t="str">
        <f>VLOOKUP(A934,BASE.!$A$1:$T$878,5,FALSE)</f>
        <v>Constitución Política de la República, artículo 107.</v>
      </c>
      <c r="F934" s="124" t="str">
        <f>VLOOKUP(A934,BASE.!$A$1:$T$878,6,FALSE)</f>
        <v>Indefinida.</v>
      </c>
      <c r="G934" s="124" t="str">
        <f>VLOOKUP(A934,BASE.!$A$1:$T$878,7,FALSE)</f>
        <v>Según Ley Orgánica Nº 18.695, artículos 1º al 4º.</v>
      </c>
      <c r="H934" s="124" t="str">
        <f>VLOOKUP(A934,BASE.!$A$1:$T$878,8,FALSE)</f>
        <v>no tiene</v>
      </c>
      <c r="I934" s="124">
        <f>VLOOKUP(A934,BASE.!$A$1:$T$878,9,FALSE)</f>
        <v>0</v>
      </c>
      <c r="J934" s="124">
        <f>VLOOKUP(A934,BASE.!$A$1:$T$878,10,FALSE)</f>
        <v>0</v>
      </c>
      <c r="K934" s="124" t="str">
        <f>VLOOKUP(A934,BASE.!$A$1:$T$878,11,FALSE)</f>
        <v xml:space="preserve">Oscar Armando Sumonte González, </v>
      </c>
      <c r="L934" s="124" t="str">
        <f>VLOOKUP(A934,BASE.!$A$1:$T$878,12,FALSE)</f>
        <v xml:space="preserve">1. Avenida Santa Laura Nº 567, comuna de Concón, Región de Valparaíso.
</v>
      </c>
      <c r="M934" s="124" t="str">
        <f>VLOOKUP(A934,BASE.!$A$1:$T$878,13,FALSE)</f>
        <v>V</v>
      </c>
      <c r="N934" s="124" t="str">
        <f>VLOOKUP(A934,BASE.!$A$1:$T$878,14,FALSE)</f>
        <v xml:space="preserve"> Concón</v>
      </c>
      <c r="O934" s="124" t="str">
        <f>VLOOKUP(A934,BASE.!$A$1:$T$878,15,FALSE)</f>
        <v xml:space="preserve">. Teléfono: (56 32) 381 6000 </v>
      </c>
      <c r="P934" s="124" t="str">
        <f>VLOOKUP(A934,BASE.!$A$1:$T$878,16,FALSE)</f>
        <v>oficinadepartes@concon.cl</v>
      </c>
      <c r="Q934" s="185">
        <f>VLOOKUP(A934,BASE.!$A$1:$T$878,17,FALSE)</f>
        <v>0</v>
      </c>
      <c r="R934" s="124">
        <f>VLOOKUP(A934,BASE.!$A$1:$T$878,18,FALSE)</f>
        <v>91001</v>
      </c>
      <c r="S934" s="124" t="str">
        <f>VLOOKUP(A934,BASE.!$A$1:$T$878,19,FALSE)</f>
        <v>No se acompañan. Aplica Informe Jurídico Nº 09, de  fecha 14 de marzo de 2011 del Departamento Jurídico y Dictamen Nº 070791, de 2009, de la Contraloría General de la República</v>
      </c>
      <c r="T934" s="182">
        <f>VLOOKUP(A934,BASE.!$A$1:$T$878,20,FALSE)</f>
        <v>42059</v>
      </c>
      <c r="U934" s="124">
        <v>7544</v>
      </c>
      <c r="V934" s="181">
        <v>4149668</v>
      </c>
      <c r="W934" s="181">
        <v>4270018</v>
      </c>
      <c r="X934" s="183">
        <v>44255</v>
      </c>
      <c r="Y934" s="166" t="s">
        <v>7879</v>
      </c>
      <c r="Z934" s="166" t="s">
        <v>7880</v>
      </c>
      <c r="AA934" s="124" t="s">
        <v>8039</v>
      </c>
    </row>
    <row r="935" spans="1:27" x14ac:dyDescent="0.2">
      <c r="A935" s="124">
        <v>7545</v>
      </c>
      <c r="B935" s="124" t="s">
        <v>8650</v>
      </c>
      <c r="C935" s="185">
        <v>690608006</v>
      </c>
      <c r="D935" s="124" t="str">
        <f>VLOOKUP(A935,BASE.!$A$1:$T$878,4,FALSE)</f>
        <v>Municipalidad</v>
      </c>
      <c r="E935" s="124" t="str">
        <f>VLOOKUP(A935,BASE.!$A$1:$T$878,5,FALSE)</f>
        <v>Constitución Política de la República, artículo 107.</v>
      </c>
      <c r="F935" s="124" t="str">
        <f>VLOOKUP(A935,BASE.!$A$1:$T$878,6,FALSE)</f>
        <v>Indefinida.</v>
      </c>
      <c r="G935" s="124" t="str">
        <f>VLOOKUP(A935,BASE.!$A$1:$T$878,7,FALSE)</f>
        <v>Según Ley Orgánica Nº 18.695, artículos 1º al 4º.</v>
      </c>
      <c r="H935" s="124" t="str">
        <f>VLOOKUP(A935,BASE.!$A$1:$T$878,8,FALSE)</f>
        <v>no tiene</v>
      </c>
      <c r="I935" s="124">
        <f>VLOOKUP(A935,BASE.!$A$1:$T$878,9,FALSE)</f>
        <v>0</v>
      </c>
      <c r="J935" s="124">
        <f>VLOOKUP(A935,BASE.!$A$1:$T$878,10,FALSE)</f>
        <v>0</v>
      </c>
      <c r="K935" s="124" t="str">
        <f>VLOOKUP(A935,BASE.!$A$1:$T$878,11,FALSE)</f>
        <v xml:space="preserve">Eliana del Carmen Olmos Solís
</v>
      </c>
      <c r="L935" s="124" t="str">
        <f>VLOOKUP(A935,BASE.!$A$1:$T$878,12,FALSE)</f>
        <v xml:space="preserve">Avenida Bernardo O´Higgins Nº 70, comuna de Puchuncaví, Región de Valparaíso. 
</v>
      </c>
      <c r="M935" s="124" t="str">
        <f>VLOOKUP(A935,BASE.!$A$1:$T$878,13,FALSE)</f>
        <v>V</v>
      </c>
      <c r="N935" s="124" t="str">
        <f>VLOOKUP(A935,BASE.!$A$1:$T$878,14,FALSE)</f>
        <v>Puchuncaví</v>
      </c>
      <c r="O935" s="124" t="str">
        <f>VLOOKUP(A935,BASE.!$A$1:$T$878,15,FALSE)</f>
        <v>Fono: (32) 2139603</v>
      </c>
      <c r="P935" s="124" t="str">
        <f>VLOOKUP(A935,BASE.!$A$1:$T$878,16,FALSE)</f>
        <v>E-mail Alcaldesa: Eliana.olmos@munipuchuncavi.cl</v>
      </c>
      <c r="Q935" s="185">
        <f>VLOOKUP(A935,BASE.!$A$1:$T$878,17,FALSE)</f>
        <v>0</v>
      </c>
      <c r="R935" s="124">
        <f>VLOOKUP(A935,BASE.!$A$1:$T$878,18,FALSE)</f>
        <v>91001</v>
      </c>
      <c r="S935" s="124" t="str">
        <f>VLOOKUP(A935,BASE.!$A$1:$T$878,19,FALSE)</f>
        <v>No se acompañan. Aplica Informe Jurídico Nº 09, de  fecha 14 de marzo de 2011 del Departamento Jurídico y Dictamen Nº 070791, de 2009, de la Contraloría General de la República</v>
      </c>
      <c r="T935" s="182">
        <f>VLOOKUP(A935,BASE.!$A$1:$T$878,20,FALSE)</f>
        <v>42059</v>
      </c>
      <c r="U935" s="124">
        <v>7545</v>
      </c>
      <c r="V935" s="181">
        <v>3681050</v>
      </c>
      <c r="W935" s="181">
        <v>3681050</v>
      </c>
      <c r="X935" s="183">
        <v>44255</v>
      </c>
      <c r="Y935" s="166" t="s">
        <v>7879</v>
      </c>
      <c r="Z935" s="166" t="s">
        <v>7880</v>
      </c>
      <c r="AA935" s="124" t="s">
        <v>8029</v>
      </c>
    </row>
    <row r="936" spans="1:27" x14ac:dyDescent="0.2">
      <c r="A936" s="124">
        <v>7546</v>
      </c>
      <c r="B936" s="124" t="s">
        <v>8562</v>
      </c>
      <c r="C936" s="185" t="s">
        <v>7836</v>
      </c>
      <c r="D936" s="124" t="str">
        <f>VLOOKUP(A936,BASE.!$A$1:$T$878,4,FALSE)</f>
        <v>Municipalidad</v>
      </c>
      <c r="E936" s="124" t="str">
        <f>VLOOKUP(A936,BASE.!$A$1:$T$878,5,FALSE)</f>
        <v>Constitución Política de la República, artículo 107.</v>
      </c>
      <c r="F936" s="124" t="str">
        <f>VLOOKUP(A936,BASE.!$A$1:$T$878,6,FALSE)</f>
        <v>Indefinida.</v>
      </c>
      <c r="G936" s="124" t="str">
        <f>VLOOKUP(A936,BASE.!$A$1:$T$878,7,FALSE)</f>
        <v>Según Ley Orgánica Nº 18.695, artículos 1º al 4º.</v>
      </c>
      <c r="H936" s="124" t="str">
        <f>VLOOKUP(A936,BASE.!$A$1:$T$878,8,FALSE)</f>
        <v>no tiene</v>
      </c>
      <c r="I936" s="124">
        <f>VLOOKUP(A936,BASE.!$A$1:$T$878,9,FALSE)</f>
        <v>0</v>
      </c>
      <c r="J936" s="124">
        <f>VLOOKUP(A936,BASE.!$A$1:$T$878,10,FALSE)</f>
        <v>0</v>
      </c>
      <c r="K936" s="124" t="str">
        <f>VLOOKUP(A936,BASE.!$A$1:$T$878,11,FALSE)</f>
        <v xml:space="preserve">César Antonio Orellana Orellana, </v>
      </c>
      <c r="L936" s="124" t="str">
        <f>VLOOKUP(A936,BASE.!$A$1:$T$878,12,FALSE)</f>
        <v xml:space="preserve">Edificio Consistorial, calle O´Higgins Nº 1016, comuna de Freirina, Región de Atacama. 
</v>
      </c>
      <c r="M936" s="124" t="str">
        <f>VLOOKUP(A936,BASE.!$A$1:$T$878,13,FALSE)</f>
        <v>III</v>
      </c>
      <c r="N936" s="124" t="str">
        <f>VLOOKUP(A936,BASE.!$A$1:$T$878,14,FALSE)</f>
        <v>Freirina</v>
      </c>
      <c r="O936" s="124" t="str">
        <f>VLOOKUP(A936,BASE.!$A$1:$T$878,15,FALSE)</f>
        <v>Fono: (51) 2518713- 518761</v>
      </c>
      <c r="P936" s="124" t="str">
        <f>VLOOKUP(A936,BASE.!$A$1:$T$878,16,FALSE)</f>
        <v xml:space="preserve"> alcaldía@imfreirina.cl</v>
      </c>
      <c r="Q936" s="185">
        <f>VLOOKUP(A936,BASE.!$A$1:$T$878,17,FALSE)</f>
        <v>0</v>
      </c>
      <c r="R936" s="124">
        <f>VLOOKUP(A936,BASE.!$A$1:$T$878,18,FALSE)</f>
        <v>91001</v>
      </c>
      <c r="S936" s="124" t="str">
        <f>VLOOKUP(A936,BASE.!$A$1:$T$878,19,FALSE)</f>
        <v>No se acompañan. Aplica Informe Jurídico Nº 09, de  fecha 14 de marzo de 2011 del Departamento Jurídico y Dictamen Nº 070791, de 2009, de la Contraloría General de la República</v>
      </c>
      <c r="T936" s="182">
        <f>VLOOKUP(A936,BASE.!$A$1:$T$878,20,FALSE)</f>
        <v>42059</v>
      </c>
      <c r="U936" s="124">
        <v>7546</v>
      </c>
      <c r="V936" s="181">
        <v>27978452</v>
      </c>
      <c r="W936" s="181">
        <v>28073072</v>
      </c>
      <c r="X936" s="183">
        <v>44255</v>
      </c>
      <c r="Y936" s="166" t="s">
        <v>7879</v>
      </c>
      <c r="Z936" s="166" t="s">
        <v>7880</v>
      </c>
      <c r="AA936" s="124" t="s">
        <v>7955</v>
      </c>
    </row>
    <row r="937" spans="1:27" x14ac:dyDescent="0.2">
      <c r="A937" s="124">
        <v>7547</v>
      </c>
      <c r="B937" s="124" t="s">
        <v>8563</v>
      </c>
      <c r="C937" s="185">
        <v>692519000</v>
      </c>
      <c r="D937" s="124" t="str">
        <f>VLOOKUP(A937,BASE.!$A$1:$T$878,4,FALSE)</f>
        <v>Municipalidad</v>
      </c>
      <c r="E937" s="124" t="str">
        <f>VLOOKUP(A937,BASE.!$A$1:$T$878,5,FALSE)</f>
        <v>Constitución Política de la República, artículo 107.</v>
      </c>
      <c r="F937" s="124" t="str">
        <f>VLOOKUP(A937,BASE.!$A$1:$T$878,6,FALSE)</f>
        <v>Indefinida.</v>
      </c>
      <c r="G937" s="124" t="str">
        <f>VLOOKUP(A937,BASE.!$A$1:$T$878,7,FALSE)</f>
        <v>Según Ley Orgánica Nº 18.695, artículos 1º al 4º.</v>
      </c>
      <c r="H937" s="124" t="str">
        <f>VLOOKUP(A937,BASE.!$A$1:$T$878,8,FALSE)</f>
        <v>no tiene</v>
      </c>
      <c r="I937" s="124">
        <f>VLOOKUP(A937,BASE.!$A$1:$T$878,9,FALSE)</f>
        <v>0</v>
      </c>
      <c r="J937" s="124">
        <f>VLOOKUP(A937,BASE.!$A$1:$T$878,10,FALSE)</f>
        <v>0</v>
      </c>
      <c r="K937" s="124" t="str">
        <f>VLOOKUP(A937,BASE.!$A$1:$T$878,11,FALSE)</f>
        <v xml:space="preserve">Carmen Antonia Bou Bou, </v>
      </c>
      <c r="L937" s="124" t="str">
        <f>VLOOKUP(A937,BASE.!$A$1:$T$878,12,FALSE)</f>
        <v xml:space="preserve">Padre Alonso García S/N, comuna de Alto del Carmen, Región de Atacama. 
</v>
      </c>
      <c r="M937" s="124" t="str">
        <f>VLOOKUP(A937,BASE.!$A$1:$T$878,13,FALSE)</f>
        <v>III</v>
      </c>
      <c r="N937" s="124" t="str">
        <f>VLOOKUP(A937,BASE.!$A$1:$T$878,14,FALSE)</f>
        <v>Alto del Carmen</v>
      </c>
      <c r="O937" s="124" t="str">
        <f>VLOOKUP(A937,BASE.!$A$1:$T$878,15,FALSE)</f>
        <v>Fono: (51) 610359- 610328</v>
      </c>
      <c r="P937" s="124">
        <f>VLOOKUP(A937,BASE.!$A$1:$T$878,16,FALSE)</f>
        <v>0</v>
      </c>
      <c r="Q937" s="185">
        <f>VLOOKUP(A937,BASE.!$A$1:$T$878,17,FALSE)</f>
        <v>0</v>
      </c>
      <c r="R937" s="124">
        <f>VLOOKUP(A937,BASE.!$A$1:$T$878,18,FALSE)</f>
        <v>91001</v>
      </c>
      <c r="S937" s="124" t="str">
        <f>VLOOKUP(A937,BASE.!$A$1:$T$878,19,FALSE)</f>
        <v>No se acompañan. Aplica Informe Jurídico Nº 09, de  fecha 14 de marzo de 2011 del Departamento Jurídico y Dictamen Nº 070791, de 2009, de la Contraloría General de la República</v>
      </c>
      <c r="T937" s="182">
        <f>VLOOKUP(A937,BASE.!$A$1:$T$878,20,FALSE)</f>
        <v>42059</v>
      </c>
      <c r="U937" s="124">
        <v>7547</v>
      </c>
      <c r="V937" s="181">
        <v>4730622</v>
      </c>
      <c r="W937" s="181">
        <v>4867821</v>
      </c>
      <c r="X937" s="183">
        <v>44255</v>
      </c>
      <c r="Y937" s="166" t="s">
        <v>7879</v>
      </c>
      <c r="Z937" s="166" t="s">
        <v>7880</v>
      </c>
      <c r="AA937" s="124" t="s">
        <v>8109</v>
      </c>
    </row>
    <row r="938" spans="1:27" x14ac:dyDescent="0.2">
      <c r="A938" s="124">
        <v>7548</v>
      </c>
      <c r="B938" s="124" t="s">
        <v>8564</v>
      </c>
      <c r="C938" s="185">
        <v>690304007</v>
      </c>
      <c r="D938" s="124" t="str">
        <f>VLOOKUP(A938,BASE.!$A$1:$T$878,4,FALSE)</f>
        <v>Municipalidad</v>
      </c>
      <c r="E938" s="124" t="str">
        <f>VLOOKUP(A938,BASE.!$A$1:$T$878,5,FALSE)</f>
        <v>Constitución Política de la República, artículo 107.</v>
      </c>
      <c r="F938" s="124" t="str">
        <f>VLOOKUP(A938,BASE.!$A$1:$T$878,6,FALSE)</f>
        <v>Constitución Política de la República, artículo 107.</v>
      </c>
      <c r="G938" s="124" t="str">
        <f>VLOOKUP(A938,BASE.!$A$1:$T$878,7,FALSE)</f>
        <v>Según Ley Orgánica Nº 18.695, artículos 1º al 4º.</v>
      </c>
      <c r="H938" s="124" t="str">
        <f>VLOOKUP(A938,BASE.!$A$1:$T$878,8,FALSE)</f>
        <v>no tiene</v>
      </c>
      <c r="I938" s="124">
        <f>VLOOKUP(A938,BASE.!$A$1:$T$878,9,FALSE)</f>
        <v>0</v>
      </c>
      <c r="J938" s="124">
        <f>VLOOKUP(A938,BASE.!$A$1:$T$878,10,FALSE)</f>
        <v>0</v>
      </c>
      <c r="K938" s="124" t="str">
        <f>VLOOKUP(A938,BASE.!$A$1:$T$878,11,FALSE)</f>
        <v>Mario Arturo Morales Carrasco</v>
      </c>
      <c r="L938" s="124" t="str">
        <f>VLOOKUP(A938,BASE.!$A$1:$T$878,12,FALSE)</f>
        <v xml:space="preserve">Avenida Miguel Lemeur Nº 544, comuna de Tierra Amarilla, Región de Atacama. 
</v>
      </c>
      <c r="M938" s="124" t="str">
        <f>VLOOKUP(A938,BASE.!$A$1:$T$878,13,FALSE)</f>
        <v>III</v>
      </c>
      <c r="N938" s="124" t="str">
        <f>VLOOKUP(A938,BASE.!$A$1:$T$878,14,FALSE)</f>
        <v>Tierra Amarilla</v>
      </c>
      <c r="O938" s="124" t="str">
        <f>VLOOKUP(A938,BASE.!$A$1:$T$878,15,FALSE)</f>
        <v xml:space="preserve">Fono: (52) 320017- 320054- 320277- 320936
</v>
      </c>
      <c r="P938" s="124" t="str">
        <f>VLOOKUP(A938,BASE.!$A$1:$T$878,16,FALSE)</f>
        <v xml:space="preserve">: info@MuniTierraAmarilla.cl </v>
      </c>
      <c r="Q938" s="185">
        <f>VLOOKUP(A938,BASE.!$A$1:$T$878,17,FALSE)</f>
        <v>0</v>
      </c>
      <c r="R938" s="124">
        <f>VLOOKUP(A938,BASE.!$A$1:$T$878,18,FALSE)</f>
        <v>91001</v>
      </c>
      <c r="S938" s="124" t="str">
        <f>VLOOKUP(A938,BASE.!$A$1:$T$878,19,FALSE)</f>
        <v>No se acompañan. Aplica Informe Jurídico Nº 09, de  fecha 14 de marzo de 2011 del Departamento Jurídico y Dictamen Nº 070791, de 2009, de la Contraloría General de la República</v>
      </c>
      <c r="T938" s="182">
        <f>VLOOKUP(A938,BASE.!$A$1:$T$878,20,FALSE)</f>
        <v>42059</v>
      </c>
      <c r="U938" s="124">
        <v>7548</v>
      </c>
      <c r="V938" s="181">
        <v>3751872</v>
      </c>
      <c r="W938" s="181">
        <v>3860685</v>
      </c>
      <c r="X938" s="183">
        <v>44255</v>
      </c>
      <c r="Y938" s="166" t="s">
        <v>7879</v>
      </c>
      <c r="Z938" s="166" t="s">
        <v>7880</v>
      </c>
      <c r="AA938" s="124" t="s">
        <v>8110</v>
      </c>
    </row>
    <row r="939" spans="1:27" x14ac:dyDescent="0.2">
      <c r="A939" s="124">
        <v>7549</v>
      </c>
      <c r="B939" s="124" t="s">
        <v>8565</v>
      </c>
      <c r="C939" s="185">
        <v>690301008</v>
      </c>
      <c r="D939" s="124" t="str">
        <f>VLOOKUP(A939,BASE.!$A$1:$T$878,4,FALSE)</f>
        <v>Municipalidad</v>
      </c>
      <c r="E939" s="124" t="str">
        <f>VLOOKUP(A939,BASE.!$A$1:$T$878,5,FALSE)</f>
        <v>Constitución Política de la República, artículo 107.</v>
      </c>
      <c r="F939" s="124" t="str">
        <f>VLOOKUP(A939,BASE.!$A$1:$T$878,6,FALSE)</f>
        <v>Indefinida.</v>
      </c>
      <c r="G939" s="124" t="str">
        <f>VLOOKUP(A939,BASE.!$A$1:$T$878,7,FALSE)</f>
        <v>Según Ley Orgánica Nº 18.695, artículos 1º al 4º.</v>
      </c>
      <c r="H939" s="124" t="str">
        <f>VLOOKUP(A939,BASE.!$A$1:$T$878,8,FALSE)</f>
        <v>no tiene</v>
      </c>
      <c r="I939" s="124">
        <f>VLOOKUP(A939,BASE.!$A$1:$T$878,9,FALSE)</f>
        <v>0</v>
      </c>
      <c r="J939" s="124">
        <f>VLOOKUP(A939,BASE.!$A$1:$T$878,10,FALSE)</f>
        <v>0</v>
      </c>
      <c r="K939" s="124" t="str">
        <f>VLOOKUP(A939,BASE.!$A$1:$T$878,11,FALSE)</f>
        <v xml:space="preserve">Estanislao Raúl Salas Aguilera, </v>
      </c>
      <c r="L939" s="124" t="str">
        <f>VLOOKUP(A939,BASE.!$A$1:$T$878,12,FALSE)</f>
        <v xml:space="preserve">Merino Jarpa Nº 801, comuna de Chañaral, Región de Atacama. 
</v>
      </c>
      <c r="M939" s="124" t="str">
        <f>VLOOKUP(A939,BASE.!$A$1:$T$878,13,FALSE)</f>
        <v>III</v>
      </c>
      <c r="N939" s="124" t="str">
        <f>VLOOKUP(A939,BASE.!$A$1:$T$878,14,FALSE)</f>
        <v>Chañaral</v>
      </c>
      <c r="O939" s="124" t="str">
        <f>VLOOKUP(A939,BASE.!$A$1:$T$878,15,FALSE)</f>
        <v>Fono: (52) 543301</v>
      </c>
      <c r="P939" s="124" t="str">
        <f>VLOOKUP(A939,BASE.!$A$1:$T$878,16,FALSE)</f>
        <v xml:space="preserve">www.municipalidadchanaral.munichanaral.cl </v>
      </c>
      <c r="Q939" s="185">
        <f>VLOOKUP(A939,BASE.!$A$1:$T$878,17,FALSE)</f>
        <v>0</v>
      </c>
      <c r="R939" s="124">
        <f>VLOOKUP(A939,BASE.!$A$1:$T$878,18,FALSE)</f>
        <v>91001</v>
      </c>
      <c r="S939" s="124" t="str">
        <f>VLOOKUP(A939,BASE.!$A$1:$T$878,19,FALSE)</f>
        <v>No se acompañan. Aplica Informe Jurídico Nº 09, de  fecha 14 de marzo de 2011 del Departamento Jurídico y Dictamen Nº 070791, de 2009, de la Contraloría General de la República</v>
      </c>
      <c r="T939" s="182">
        <f>VLOOKUP(A939,BASE.!$A$1:$T$878,20,FALSE)</f>
        <v>42059</v>
      </c>
      <c r="U939" s="124">
        <v>7549</v>
      </c>
      <c r="V939" s="181">
        <v>9461244</v>
      </c>
      <c r="W939" s="181">
        <v>27447546</v>
      </c>
      <c r="X939" s="183">
        <v>44255</v>
      </c>
      <c r="Y939" s="166" t="s">
        <v>7879</v>
      </c>
      <c r="Z939" s="166" t="s">
        <v>7880</v>
      </c>
      <c r="AA939" s="124" t="s">
        <v>8038</v>
      </c>
    </row>
    <row r="940" spans="1:27" x14ac:dyDescent="0.2">
      <c r="A940" s="124">
        <v>7550</v>
      </c>
      <c r="B940" s="124" t="s">
        <v>8566</v>
      </c>
      <c r="C940" s="185">
        <v>692503007</v>
      </c>
      <c r="D940" s="124" t="str">
        <f>VLOOKUP(A940,BASE.!$A$1:$T$878,4,FALSE)</f>
        <v>Municipalidad</v>
      </c>
      <c r="E940" s="124" t="str">
        <f>VLOOKUP(A940,BASE.!$A$1:$T$878,5,FALSE)</f>
        <v>Constitución Política de la República, artículo 107.</v>
      </c>
      <c r="F940" s="124" t="str">
        <f>VLOOKUP(A940,BASE.!$A$1:$T$878,6,FALSE)</f>
        <v>Indefinida.</v>
      </c>
      <c r="G940" s="124" t="str">
        <f>VLOOKUP(A940,BASE.!$A$1:$T$878,7,FALSE)</f>
        <v>Según Ley Orgánica Nº 18.695, artículos 1º al 4º.</v>
      </c>
      <c r="H940" s="124" t="str">
        <f>VLOOKUP(A940,BASE.!$A$1:$T$878,8,FALSE)</f>
        <v>no tiene</v>
      </c>
      <c r="I940" s="124">
        <f>VLOOKUP(A940,BASE.!$A$1:$T$878,9,FALSE)</f>
        <v>0</v>
      </c>
      <c r="J940" s="124">
        <f>VLOOKUP(A940,BASE.!$A$1:$T$878,10,FALSE)</f>
        <v>0</v>
      </c>
      <c r="K940" s="124" t="str">
        <f>VLOOKUP(A940,BASE.!$A$1:$T$878,11,FALSE)</f>
        <v xml:space="preserve">Marisol Andrade Cárdenas, </v>
      </c>
      <c r="L940" s="124" t="str">
        <f>VLOOKUP(A940,BASE.!$A$1:$T$878,12,FALSE)</f>
        <v xml:space="preserve">Zavattaro Nº 434, Comuna de Porvenir, Provincia de Tierra del Fuego, XII Región de Magallanes y la Antártica Chilena.
</v>
      </c>
      <c r="M940" s="124" t="str">
        <f>VLOOKUP(A940,BASE.!$A$1:$T$878,13,FALSE)</f>
        <v>XII</v>
      </c>
      <c r="N940" s="124" t="str">
        <f>VLOOKUP(A940,BASE.!$A$1:$T$878,14,FALSE)</f>
        <v>Porvenir</v>
      </c>
      <c r="O940" s="124" t="str">
        <f>VLOOKUP(A940,BASE.!$A$1:$T$878,15,FALSE)</f>
        <v>Fono: (61)2581404-(61)2581189.</v>
      </c>
      <c r="P940" s="124" t="str">
        <f>VLOOKUP(A940,BASE.!$A$1:$T$878,16,FALSE)</f>
        <v>rrozas@muniporvenir.cl</v>
      </c>
      <c r="Q940" s="185">
        <f>VLOOKUP(A940,BASE.!$A$1:$T$878,17,FALSE)</f>
        <v>0</v>
      </c>
      <c r="R940" s="124">
        <f>VLOOKUP(A940,BASE.!$A$1:$T$878,18,FALSE)</f>
        <v>91001</v>
      </c>
      <c r="S940" s="124" t="str">
        <f>VLOOKUP(A940,BASE.!$A$1:$T$878,19,FALSE)</f>
        <v>No corresponde</v>
      </c>
      <c r="T940" s="182">
        <f>VLOOKUP(A940,BASE.!$A$1:$T$878,20,FALSE)</f>
        <v>42059</v>
      </c>
      <c r="U940" s="124">
        <v>7550</v>
      </c>
      <c r="V940" s="181">
        <v>5265786</v>
      </c>
      <c r="W940" s="181">
        <v>5418506</v>
      </c>
      <c r="X940" s="183">
        <v>44255</v>
      </c>
      <c r="Y940" s="166" t="s">
        <v>7879</v>
      </c>
      <c r="Z940" s="166" t="s">
        <v>7880</v>
      </c>
      <c r="AA940" s="124" t="s">
        <v>8020</v>
      </c>
    </row>
    <row r="941" spans="1:27" x14ac:dyDescent="0.2">
      <c r="A941" s="124">
        <v>7553</v>
      </c>
      <c r="B941" s="124" t="s">
        <v>8567</v>
      </c>
      <c r="C941" s="185">
        <v>692518004</v>
      </c>
      <c r="D941" s="124" t="str">
        <f>VLOOKUP(A941,BASE.!$A$1:$T$878,4,FALSE)</f>
        <v>Municipalidad</v>
      </c>
      <c r="E941" s="124" t="str">
        <f>VLOOKUP(A941,BASE.!$A$1:$T$878,5,FALSE)</f>
        <v>Constitución Política de la República, artículo 107.</v>
      </c>
      <c r="F941" s="124" t="str">
        <f>VLOOKUP(A941,BASE.!$A$1:$T$878,6,FALSE)</f>
        <v>Indefinida.</v>
      </c>
      <c r="G941" s="124" t="str">
        <f>VLOOKUP(A941,BASE.!$A$1:$T$878,7,FALSE)</f>
        <v>Según Ley Orgánica Nº 18.695, artículos 1º al 4º.</v>
      </c>
      <c r="H941" s="124" t="str">
        <f>VLOOKUP(A941,BASE.!$A$1:$T$878,8,FALSE)</f>
        <v>no tiene</v>
      </c>
      <c r="I941" s="124">
        <f>VLOOKUP(A941,BASE.!$A$1:$T$878,9,FALSE)</f>
        <v>0</v>
      </c>
      <c r="J941" s="124">
        <f>VLOOKUP(A941,BASE.!$A$1:$T$878,10,FALSE)</f>
        <v>0</v>
      </c>
      <c r="K941" s="124" t="str">
        <f>VLOOKUP(A941,BASE.!$A$1:$T$878,11,FALSE)</f>
        <v xml:space="preserve">Bernardo Candía Henríquez, </v>
      </c>
      <c r="L941" s="124" t="str">
        <f>VLOOKUP(A941,BASE.!$A$1:$T$878,12,FALSE)</f>
        <v xml:space="preserve">Avenida Nueva Sur s/n, Puaucho, comuna de San Juan de La Costa, Región de Los Lagos
</v>
      </c>
      <c r="M941" s="124" t="str">
        <f>VLOOKUP(A941,BASE.!$A$1:$T$878,13,FALSE)</f>
        <v>X</v>
      </c>
      <c r="N941" s="124" t="str">
        <f>VLOOKUP(A941,BASE.!$A$1:$T$878,14,FALSE)</f>
        <v>San Juan de La Costa</v>
      </c>
      <c r="O941" s="124" t="str">
        <f>VLOOKUP(A941,BASE.!$A$1:$T$878,15,FALSE)</f>
        <v xml:space="preserve">Fono: 064-2261911
</v>
      </c>
      <c r="P941" s="124" t="str">
        <f>VLOOKUP(A941,BASE.!$A$1:$T$878,16,FALSE)</f>
        <v xml:space="preserve"> alcaldía@sanjuandelacosta.cl</v>
      </c>
      <c r="Q941" s="185">
        <f>VLOOKUP(A941,BASE.!$A$1:$T$878,17,FALSE)</f>
        <v>0</v>
      </c>
      <c r="R941" s="124">
        <f>VLOOKUP(A941,BASE.!$A$1:$T$878,18,FALSE)</f>
        <v>91001</v>
      </c>
      <c r="S941" s="124" t="str">
        <f>VLOOKUP(A941,BASE.!$A$1:$T$878,19,FALSE)</f>
        <v>No corresponde</v>
      </c>
      <c r="T941" s="182">
        <f>VLOOKUP(A941,BASE.!$A$1:$T$878,20,FALSE)</f>
        <v>42061</v>
      </c>
      <c r="U941" s="124">
        <v>7553</v>
      </c>
      <c r="V941" s="181">
        <v>3262498</v>
      </c>
      <c r="W941" s="181">
        <v>3357118</v>
      </c>
      <c r="X941" s="183">
        <v>44255</v>
      </c>
      <c r="Y941" s="166" t="s">
        <v>7879</v>
      </c>
      <c r="Z941" s="166" t="s">
        <v>7880</v>
      </c>
      <c r="AA941" s="124" t="s">
        <v>8111</v>
      </c>
    </row>
    <row r="942" spans="1:27" x14ac:dyDescent="0.2">
      <c r="A942" s="124">
        <v>7554</v>
      </c>
      <c r="B942" s="124" t="s">
        <v>8568</v>
      </c>
      <c r="C942" s="185">
        <v>690703009</v>
      </c>
      <c r="D942" s="124" t="str">
        <f>VLOOKUP(A942,BASE.!$A$1:$T$878,4,FALSE)</f>
        <v>Municipalidad</v>
      </c>
      <c r="E942" s="124" t="str">
        <f>VLOOKUP(A942,BASE.!$A$1:$T$878,5,FALSE)</f>
        <v>Constitución Política de la República, artículo 107.</v>
      </c>
      <c r="F942" s="124" t="str">
        <f>VLOOKUP(A942,BASE.!$A$1:$T$878,6,FALSE)</f>
        <v>Indefinida.</v>
      </c>
      <c r="G942" s="124" t="str">
        <f>VLOOKUP(A942,BASE.!$A$1:$T$878,7,FALSE)</f>
        <v>Según Ley Orgánica Nº 18.695, artículos 1º al 4º.</v>
      </c>
      <c r="H942" s="124" t="str">
        <f>VLOOKUP(A942,BASE.!$A$1:$T$878,8,FALSE)</f>
        <v>no tiene</v>
      </c>
      <c r="I942" s="124">
        <f>VLOOKUP(A942,BASE.!$A$1:$T$878,9,FALSE)</f>
        <v>0</v>
      </c>
      <c r="J942" s="124">
        <f>VLOOKUP(A942,BASE.!$A$1:$T$878,10,FALSE)</f>
        <v>0</v>
      </c>
      <c r="K942" s="124" t="str">
        <f>VLOOKUP(A942,BASE.!$A$1:$T$878,11,FALSE)</f>
        <v xml:space="preserve">Evelyn Rose Matthei Fornet, </v>
      </c>
      <c r="L942" s="124" t="str">
        <f>VLOOKUP(A942,BASE.!$A$1:$T$878,12,FALSE)</f>
        <v xml:space="preserve">Avenida de Valdivia Nº 963, comuna de Providencia, Región Metropolitana
</v>
      </c>
      <c r="M942" s="124" t="str">
        <f>VLOOKUP(A942,BASE.!$A$1:$T$878,13,FALSE)</f>
        <v>XIII</v>
      </c>
      <c r="N942" s="124" t="str">
        <f>VLOOKUP(A942,BASE.!$A$1:$T$878,14,FALSE)</f>
        <v>Providencia</v>
      </c>
      <c r="O942" s="124" t="str">
        <f>VLOOKUP(A942,BASE.!$A$1:$T$878,15,FALSE)</f>
        <v>Fono: 226543435</v>
      </c>
      <c r="P942" s="124" t="str">
        <f>VLOOKUP(A942,BASE.!$A$1:$T$878,16,FALSE)</f>
        <v>Correo electrónico: evelyn.matthei@providencia.cl</v>
      </c>
      <c r="Q942" s="185">
        <f>VLOOKUP(A942,BASE.!$A$1:$T$878,17,FALSE)</f>
        <v>0</v>
      </c>
      <c r="R942" s="124">
        <f>VLOOKUP(A942,BASE.!$A$1:$T$878,18,FALSE)</f>
        <v>91001</v>
      </c>
      <c r="S942" s="124" t="str">
        <f>VLOOKUP(A942,BASE.!$A$1:$T$878,19,FALSE)</f>
        <v>No corresponde</v>
      </c>
      <c r="T942" s="182">
        <f>VLOOKUP(A942,BASE.!$A$1:$T$878,20,FALSE)</f>
        <v>42061</v>
      </c>
      <c r="U942" s="124">
        <v>7554</v>
      </c>
      <c r="V942" s="181">
        <v>0</v>
      </c>
      <c r="W942" s="181">
        <v>4006576</v>
      </c>
      <c r="X942" s="183">
        <v>44255</v>
      </c>
      <c r="Y942" s="166" t="s">
        <v>7879</v>
      </c>
      <c r="Z942" s="166" t="s">
        <v>7880</v>
      </c>
      <c r="AA942" s="124" t="s">
        <v>78</v>
      </c>
    </row>
    <row r="943" spans="1:27" x14ac:dyDescent="0.2">
      <c r="A943" s="124">
        <v>7555</v>
      </c>
      <c r="B943" s="124" t="s">
        <v>8569</v>
      </c>
      <c r="C943" s="185">
        <v>692203003</v>
      </c>
      <c r="D943" s="124" t="str">
        <f>VLOOKUP(A943,BASE.!$A$1:$T$878,4,FALSE)</f>
        <v>Municipalidad</v>
      </c>
      <c r="E943" s="124" t="str">
        <f>VLOOKUP(A943,BASE.!$A$1:$T$878,5,FALSE)</f>
        <v>Constitución Política de la República, artículo 107.</v>
      </c>
      <c r="F943" s="124" t="str">
        <f>VLOOKUP(A943,BASE.!$A$1:$T$878,6,FALSE)</f>
        <v>Indefinida.</v>
      </c>
      <c r="G943" s="124" t="str">
        <f>VLOOKUP(A943,BASE.!$A$1:$T$878,7,FALSE)</f>
        <v>Según Ley Orgánica Nº 18.695, artículos 1º al 4º.</v>
      </c>
      <c r="H943" s="124" t="str">
        <f>VLOOKUP(A943,BASE.!$A$1:$T$878,8,FALSE)</f>
        <v>no tiene</v>
      </c>
      <c r="I943" s="124">
        <f>VLOOKUP(A943,BASE.!$A$1:$T$878,9,FALSE)</f>
        <v>0</v>
      </c>
      <c r="J943" s="124">
        <f>VLOOKUP(A943,BASE.!$A$1:$T$878,10,FALSE)</f>
        <v>0</v>
      </c>
      <c r="K943" s="124" t="str">
        <f>VLOOKUP(A943,BASE.!$A$1:$T$878,11,FALSE)</f>
        <v>Juan Fernando Vasquez Vasquez,</v>
      </c>
      <c r="L943" s="124" t="str">
        <f>VLOOKUP(A943,BASE.!$A$1:$T$878,12,FALSE)</f>
        <v xml:space="preserve">Erardo Werner Nº 450, comuna de Llanquihue, Región de Los Lagos. 
</v>
      </c>
      <c r="M943" s="124" t="str">
        <f>VLOOKUP(A943,BASE.!$A$1:$T$878,13,FALSE)</f>
        <v>X</v>
      </c>
      <c r="N943" s="124" t="str">
        <f>VLOOKUP(A943,BASE.!$A$1:$T$878,14,FALSE)</f>
        <v>Llanquihue,</v>
      </c>
      <c r="O943" s="124" t="str">
        <f>VLOOKUP(A943,BASE.!$A$1:$T$878,15,FALSE)</f>
        <v>Fono: 2244540- 2244500</v>
      </c>
      <c r="P943" s="124" t="str">
        <f>VLOOKUP(A943,BASE.!$A$1:$T$878,16,FALSE)</f>
        <v xml:space="preserve">alcalde@llamquihue.cl 
</v>
      </c>
      <c r="Q943" s="185">
        <f>VLOOKUP(A943,BASE.!$A$1:$T$878,17,FALSE)</f>
        <v>0</v>
      </c>
      <c r="R943" s="124">
        <f>VLOOKUP(A943,BASE.!$A$1:$T$878,18,FALSE)</f>
        <v>91001</v>
      </c>
      <c r="S943" s="124" t="str">
        <f>VLOOKUP(A943,BASE.!$A$1:$T$878,19,FALSE)</f>
        <v>No corresponde</v>
      </c>
      <c r="T943" s="182">
        <f>VLOOKUP(A943,BASE.!$A$1:$T$878,20,FALSE)</f>
        <v>42061</v>
      </c>
      <c r="U943" s="124">
        <v>7555</v>
      </c>
      <c r="V943" s="181">
        <v>4893746</v>
      </c>
      <c r="W943" s="181">
        <v>5035676</v>
      </c>
      <c r="X943" s="183">
        <v>44255</v>
      </c>
      <c r="Y943" s="166" t="s">
        <v>7879</v>
      </c>
      <c r="Z943" s="166" t="s">
        <v>7880</v>
      </c>
      <c r="AA943" s="124" t="s">
        <v>8053</v>
      </c>
    </row>
    <row r="944" spans="1:27" x14ac:dyDescent="0.2">
      <c r="A944" s="124">
        <v>7557</v>
      </c>
      <c r="B944" s="124" t="s">
        <v>8570</v>
      </c>
      <c r="C944" s="185">
        <v>691103005</v>
      </c>
      <c r="D944" s="124" t="str">
        <f>VLOOKUP(A944,BASE.!$A$1:$T$878,4,FALSE)</f>
        <v>Municipalidad</v>
      </c>
      <c r="E944" s="124" t="str">
        <f>VLOOKUP(A944,BASE.!$A$1:$T$878,5,FALSE)</f>
        <v>Constitución Política de la República, artículo 107.</v>
      </c>
      <c r="F944" s="124" t="str">
        <f>VLOOKUP(A944,BASE.!$A$1:$T$878,6,FALSE)</f>
        <v>Indefinida.</v>
      </c>
      <c r="G944" s="124" t="str">
        <f>VLOOKUP(A944,BASE.!$A$1:$T$878,7,FALSE)</f>
        <v>Según Ley Orgánica Nº 18.695, artículos 1º al 4º.</v>
      </c>
      <c r="H944" s="124" t="str">
        <f>VLOOKUP(A944,BASE.!$A$1:$T$878,8,FALSE)</f>
        <v>no tiene</v>
      </c>
      <c r="I944" s="124">
        <f>VLOOKUP(A944,BASE.!$A$1:$T$878,9,FALSE)</f>
        <v>0</v>
      </c>
      <c r="J944" s="124">
        <f>VLOOKUP(A944,BASE.!$A$1:$T$878,10,FALSE)</f>
        <v>0</v>
      </c>
      <c r="K944" s="124" t="str">
        <f>VLOOKUP(A944,BASE.!$A$1:$T$878,11,FALSE)</f>
        <v xml:space="preserve">René Alejandro Concha González, </v>
      </c>
      <c r="L944" s="124" t="str">
        <f>VLOOKUP(A944,BASE.!$A$1:$T$878,12,FALSE)</f>
        <v xml:space="preserve">Plaza de Armas S/N, comuna de Curepto, Región del Maule. 
</v>
      </c>
      <c r="M944" s="124" t="str">
        <f>VLOOKUP(A944,BASE.!$A$1:$T$878,13,FALSE)</f>
        <v>VII</v>
      </c>
      <c r="N944" s="124" t="str">
        <f>VLOOKUP(A944,BASE.!$A$1:$T$878,14,FALSE)</f>
        <v>Maule</v>
      </c>
      <c r="O944" s="124" t="str">
        <f>VLOOKUP(A944,BASE.!$A$1:$T$878,15,FALSE)</f>
        <v>Fono: (075) 2552300</v>
      </c>
      <c r="P944" s="124">
        <f>VLOOKUP(A944,BASE.!$A$1:$T$878,16,FALSE)</f>
        <v>0</v>
      </c>
      <c r="Q944" s="185">
        <f>VLOOKUP(A944,BASE.!$A$1:$T$878,17,FALSE)</f>
        <v>0</v>
      </c>
      <c r="R944" s="124">
        <f>VLOOKUP(A944,BASE.!$A$1:$T$878,18,FALSE)</f>
        <v>91001</v>
      </c>
      <c r="S944" s="124" t="str">
        <f>VLOOKUP(A944,BASE.!$A$1:$T$878,19,FALSE)</f>
        <v>No se acompañan. Aplica Informe Jurídico Nº 09, de  fecha 14 de marzo de 2011 del Departamento Jurídico y Dictamen Nº 070791, de 2009, de la Contraloría General de la República</v>
      </c>
      <c r="T944" s="182">
        <f>VLOOKUP(A944,BASE.!$A$1:$T$878,20,FALSE)</f>
        <v>42068</v>
      </c>
      <c r="U944" s="124">
        <v>7557</v>
      </c>
      <c r="V944" s="181">
        <v>3751872</v>
      </c>
      <c r="W944" s="181">
        <v>3860685</v>
      </c>
      <c r="X944" s="183">
        <v>44255</v>
      </c>
      <c r="Y944" s="166" t="s">
        <v>7879</v>
      </c>
      <c r="Z944" s="166" t="s">
        <v>7880</v>
      </c>
      <c r="AA944" s="124" t="s">
        <v>7990</v>
      </c>
    </row>
    <row r="945" spans="1:27" x14ac:dyDescent="0.2">
      <c r="A945" s="124">
        <v>7558</v>
      </c>
      <c r="B945" s="124" t="s">
        <v>8571</v>
      </c>
      <c r="C945" s="185" t="s">
        <v>7828</v>
      </c>
      <c r="D945" s="124" t="str">
        <f>VLOOKUP(A945,BASE.!$A$1:$T$878,4,FALSE)</f>
        <v>Municipalidad</v>
      </c>
      <c r="E945" s="124" t="str">
        <f>VLOOKUP(A945,BASE.!$A$1:$T$878,5,FALSE)</f>
        <v>Constitución Política de la República, artículo 107.</v>
      </c>
      <c r="F945" s="124" t="str">
        <f>VLOOKUP(A945,BASE.!$A$1:$T$878,6,FALSE)</f>
        <v>Indefinida.</v>
      </c>
      <c r="G945" s="124" t="str">
        <f>VLOOKUP(A945,BASE.!$A$1:$T$878,7,FALSE)</f>
        <v>Según Ley Orgánica Nº 18.695, artículos 1º al 4º.</v>
      </c>
      <c r="H945" s="124" t="str">
        <f>VLOOKUP(A945,BASE.!$A$1:$T$878,8,FALSE)</f>
        <v>no tiene</v>
      </c>
      <c r="I945" s="124">
        <f>VLOOKUP(A945,BASE.!$A$1:$T$878,9,FALSE)</f>
        <v>0</v>
      </c>
      <c r="J945" s="124">
        <f>VLOOKUP(A945,BASE.!$A$1:$T$878,10,FALSE)</f>
        <v>0</v>
      </c>
      <c r="K945" s="124" t="str">
        <f>VLOOKUP(A945,BASE.!$A$1:$T$878,11,FALSE)</f>
        <v xml:space="preserve">Viviana Escarlette Díaz Meza, </v>
      </c>
      <c r="L945" s="124" t="str">
        <f>VLOOKUP(A945,BASE.!$A$1:$T$878,12,FALSE)</f>
        <v xml:space="preserve">Abdón Fuentealba Nº 334, comuna de Chanco, Región del Maule. 
</v>
      </c>
      <c r="M945" s="124" t="str">
        <f>VLOOKUP(A945,BASE.!$A$1:$T$878,13,FALSE)</f>
        <v>VII</v>
      </c>
      <c r="N945" s="124" t="str">
        <f>VLOOKUP(A945,BASE.!$A$1:$T$878,14,FALSE)</f>
        <v>Maule</v>
      </c>
      <c r="O945" s="124" t="str">
        <f>VLOOKUP(A945,BASE.!$A$1:$T$878,15,FALSE)</f>
        <v>Fono: (73) 551083</v>
      </c>
      <c r="P945" s="124">
        <f>VLOOKUP(A945,BASE.!$A$1:$T$878,16,FALSE)</f>
        <v>0</v>
      </c>
      <c r="Q945" s="185">
        <f>VLOOKUP(A945,BASE.!$A$1:$T$878,17,FALSE)</f>
        <v>0</v>
      </c>
      <c r="R945" s="124">
        <f>VLOOKUP(A945,BASE.!$A$1:$T$878,18,FALSE)</f>
        <v>91001</v>
      </c>
      <c r="S945" s="124" t="str">
        <f>VLOOKUP(A945,BASE.!$A$1:$T$878,19,FALSE)</f>
        <v>No se acompañan. Aplica Informe Jurídico Nº 09, de  fecha 14 de marzo de 2011 del Departamento Jurídico y Dictamen Nº 070791, de 2009, de la Contraloría General de la República</v>
      </c>
      <c r="T945" s="182">
        <f>VLOOKUP(A945,BASE.!$A$1:$T$878,20,FALSE)</f>
        <v>42068</v>
      </c>
      <c r="U945" s="124">
        <v>7558</v>
      </c>
      <c r="V945" s="181">
        <v>3588747</v>
      </c>
      <c r="W945" s="181">
        <v>3692829</v>
      </c>
      <c r="X945" s="183">
        <v>44255</v>
      </c>
      <c r="Y945" s="166" t="s">
        <v>7879</v>
      </c>
      <c r="Z945" s="166" t="s">
        <v>7880</v>
      </c>
      <c r="AA945" s="124" t="s">
        <v>8112</v>
      </c>
    </row>
    <row r="946" spans="1:27" x14ac:dyDescent="0.2">
      <c r="A946" s="124">
        <v>7559</v>
      </c>
      <c r="B946" s="124" t="s">
        <v>8572</v>
      </c>
      <c r="C946" s="185">
        <v>690910004</v>
      </c>
      <c r="D946" s="124" t="str">
        <f>VLOOKUP(A946,BASE.!$A$1:$T$878,4,FALSE)</f>
        <v>Municipalidad</v>
      </c>
      <c r="E946" s="124" t="str">
        <f>VLOOKUP(A946,BASE.!$A$1:$T$878,5,FALSE)</f>
        <v>Constitución Política de la República, artículo 107.</v>
      </c>
      <c r="F946" s="124" t="str">
        <f>VLOOKUP(A946,BASE.!$A$1:$T$878,6,FALSE)</f>
        <v>Indefinida.</v>
      </c>
      <c r="G946" s="124" t="str">
        <f>VLOOKUP(A946,BASE.!$A$1:$T$878,7,FALSE)</f>
        <v>Según Ley Orgánica Nº 18.695, artículos 1º al 4º.</v>
      </c>
      <c r="H946" s="124" t="str">
        <f>VLOOKUP(A946,BASE.!$A$1:$T$878,8,FALSE)</f>
        <v>no tiene</v>
      </c>
      <c r="I946" s="124">
        <f>VLOOKUP(A946,BASE.!$A$1:$T$878,9,FALSE)</f>
        <v>0</v>
      </c>
      <c r="J946" s="124">
        <f>VLOOKUP(A946,BASE.!$A$1:$T$878,10,FALSE)</f>
        <v>0</v>
      </c>
      <c r="K946" s="124" t="str">
        <f>VLOOKUP(A946,BASE.!$A$1:$T$878,11,FALSE)</f>
        <v xml:space="preserve">Gloria de las Mercedes Paredes Valdés, </v>
      </c>
      <c r="L946" s="124" t="str">
        <f>VLOOKUP(A946,BASE.!$A$1:$T$878,12,FALSE)</f>
        <v xml:space="preserve">Juan Guillermo Day Nº 80, Palmilla. VI Región de O’Higgins.
</v>
      </c>
      <c r="M946" s="124" t="str">
        <f>VLOOKUP(A946,BASE.!$A$1:$T$878,13,FALSE)</f>
        <v>VI</v>
      </c>
      <c r="N946" s="124" t="str">
        <f>VLOOKUP(A946,BASE.!$A$1:$T$878,14,FALSE)</f>
        <v xml:space="preserve"> Palmilla</v>
      </c>
      <c r="O946" s="124">
        <f>VLOOKUP(A946,BASE.!$A$1:$T$878,15,FALSE)</f>
        <v>0</v>
      </c>
      <c r="P946" s="124" t="str">
        <f>VLOOKUP(A946,BASE.!$A$1:$T$878,16,FALSE)</f>
        <v>http://www.munipalmilla.cl</v>
      </c>
      <c r="Q946" s="185">
        <f>VLOOKUP(A946,BASE.!$A$1:$T$878,17,FALSE)</f>
        <v>0</v>
      </c>
      <c r="R946" s="124">
        <f>VLOOKUP(A946,BASE.!$A$1:$T$878,18,FALSE)</f>
        <v>91001</v>
      </c>
      <c r="S946" s="124" t="str">
        <f>VLOOKUP(A946,BASE.!$A$1:$T$878,19,FALSE)</f>
        <v>No se acompañan. Aplica Informe Jurídico Nº 09, de  fecha 14 de marzo de 2011 del Departamento Jurídico y Dictamen Nº 070791, de 2009, de la Contraloría General de la República</v>
      </c>
      <c r="T946" s="182">
        <f>VLOOKUP(A946,BASE.!$A$1:$T$878,20,FALSE)</f>
        <v>42080</v>
      </c>
      <c r="U946" s="124">
        <v>7559</v>
      </c>
      <c r="V946" s="181">
        <v>3291116</v>
      </c>
      <c r="W946" s="181">
        <v>3386566</v>
      </c>
      <c r="X946" s="183">
        <v>44255</v>
      </c>
      <c r="Y946" s="166" t="s">
        <v>7879</v>
      </c>
      <c r="Z946" s="166" t="s">
        <v>7880</v>
      </c>
      <c r="AA946" s="124" t="s">
        <v>8113</v>
      </c>
    </row>
    <row r="947" spans="1:27" x14ac:dyDescent="0.2">
      <c r="A947" s="124">
        <v>7560</v>
      </c>
      <c r="B947" s="124" t="s">
        <v>8573</v>
      </c>
      <c r="C947" s="185">
        <v>690201003</v>
      </c>
      <c r="D947" s="124" t="str">
        <f>VLOOKUP(A947,BASE.!$A$1:$T$878,4,FALSE)</f>
        <v>Municipalidad</v>
      </c>
      <c r="E947" s="124" t="str">
        <f>VLOOKUP(A947,BASE.!$A$1:$T$878,5,FALSE)</f>
        <v>Constitución Política de la República, artículo 107.</v>
      </c>
      <c r="F947" s="124" t="str">
        <f>VLOOKUP(A947,BASE.!$A$1:$T$878,6,FALSE)</f>
        <v>Indefinida.</v>
      </c>
      <c r="G947" s="124" t="str">
        <f>VLOOKUP(A947,BASE.!$A$1:$T$878,7,FALSE)</f>
        <v>Según Ley Orgánica Nº 18.695, artículos 1º al 4º.</v>
      </c>
      <c r="H947" s="124" t="str">
        <f>VLOOKUP(A947,BASE.!$A$1:$T$878,8,FALSE)</f>
        <v>no tiene</v>
      </c>
      <c r="I947" s="124">
        <f>VLOOKUP(A947,BASE.!$A$1:$T$878,9,FALSE)</f>
        <v>0</v>
      </c>
      <c r="J947" s="124">
        <f>VLOOKUP(A947,BASE.!$A$1:$T$878,10,FALSE)</f>
        <v>0</v>
      </c>
      <c r="K947" s="124" t="str">
        <f>VLOOKUP(A947,BASE.!$A$1:$T$878,11,FALSE)</f>
        <v xml:space="preserve">Fernando Sebastián San Román Bascuñán, </v>
      </c>
      <c r="L947" s="124" t="str">
        <f>VLOOKUP(A947,BASE.!$A$1:$T$878,12,FALSE)</f>
        <v xml:space="preserve">Anibal Pinto Nº 1305, de la comuna de Tocopilla, Región de Antofagasta.  
</v>
      </c>
      <c r="M947" s="124" t="str">
        <f>VLOOKUP(A947,BASE.!$A$1:$T$878,13,FALSE)</f>
        <v>III</v>
      </c>
      <c r="N947" s="124" t="str">
        <f>VLOOKUP(A947,BASE.!$A$1:$T$878,14,FALSE)</f>
        <v xml:space="preserve"> Tocopilla</v>
      </c>
      <c r="O947" s="124" t="str">
        <f>VLOOKUP(A947,BASE.!$A$1:$T$878,15,FALSE)</f>
        <v>Fono: (55) 2421347 – 2421355</v>
      </c>
      <c r="P947" s="124" t="str">
        <f>VLOOKUP(A947,BASE.!$A$1:$T$878,16,FALSE)</f>
        <v xml:space="preserve"> fsanramon@imtocopilla.cl</v>
      </c>
      <c r="Q947" s="185">
        <f>VLOOKUP(A947,BASE.!$A$1:$T$878,17,FALSE)</f>
        <v>0</v>
      </c>
      <c r="R947" s="124">
        <f>VLOOKUP(A947,BASE.!$A$1:$T$878,18,FALSE)</f>
        <v>91001</v>
      </c>
      <c r="S947" s="124" t="str">
        <f>VLOOKUP(A947,BASE.!$A$1:$T$878,19,FALSE)</f>
        <v>No se acompañan. Aplica Informe Jurídico Nº 09, de  fecha 14 de marzo de 2011 del Departamento Jurídico y Dictamen Nº 070791, de 2009, de la Contraloría General de la República</v>
      </c>
      <c r="T947" s="182">
        <f>VLOOKUP(A947,BASE.!$A$1:$T$878,20,FALSE)</f>
        <v>42087</v>
      </c>
      <c r="U947" s="124">
        <v>7560</v>
      </c>
      <c r="V947" s="181">
        <v>4212628</v>
      </c>
      <c r="W947" s="181">
        <v>4334804</v>
      </c>
      <c r="X947" s="183">
        <v>44255</v>
      </c>
      <c r="Y947" s="166" t="s">
        <v>7879</v>
      </c>
      <c r="Z947" s="166" t="s">
        <v>7880</v>
      </c>
      <c r="AA947" s="124" t="s">
        <v>8045</v>
      </c>
    </row>
    <row r="948" spans="1:27" x14ac:dyDescent="0.2">
      <c r="A948" s="124">
        <v>7562</v>
      </c>
      <c r="B948" s="124" t="s">
        <v>8574</v>
      </c>
      <c r="C948" s="185">
        <v>692309006</v>
      </c>
      <c r="D948" s="124" t="str">
        <f>VLOOKUP(A948,BASE.!$A$1:$T$878,4,FALSE)</f>
        <v>Municipalidad</v>
      </c>
      <c r="E948" s="124" t="str">
        <f>VLOOKUP(A948,BASE.!$A$1:$T$878,5,FALSE)</f>
        <v>Constitución Política de la República, artículo 107.</v>
      </c>
      <c r="F948" s="124" t="str">
        <f>VLOOKUP(A948,BASE.!$A$1:$T$878,6,FALSE)</f>
        <v>Indefinida.</v>
      </c>
      <c r="G948" s="124" t="str">
        <f>VLOOKUP(A948,BASE.!$A$1:$T$878,7,FALSE)</f>
        <v>Según Ley Orgánica Nº 18.695, artículos 1º al 4º.</v>
      </c>
      <c r="H948" s="124" t="str">
        <f>VLOOKUP(A948,BASE.!$A$1:$T$878,8,FALSE)</f>
        <v>no tiene</v>
      </c>
      <c r="I948" s="124">
        <f>VLOOKUP(A948,BASE.!$A$1:$T$878,9,FALSE)</f>
        <v>0</v>
      </c>
      <c r="J948" s="124">
        <f>VLOOKUP(A948,BASE.!$A$1:$T$878,10,FALSE)</f>
        <v>0</v>
      </c>
      <c r="K948" s="124" t="str">
        <f>VLOOKUP(A948,BASE.!$A$1:$T$878,11,FALSE)</f>
        <v xml:space="preserve">Washington Arnaldo Ulloa Villarroel.
</v>
      </c>
      <c r="L948" s="124" t="str">
        <f>VLOOKUP(A948,BASE.!$A$1:$T$878,12,FALSE)</f>
        <v xml:space="preserve">Amunategui 018, comuna de Quinchao, Región de Los Lagos
</v>
      </c>
      <c r="M948" s="124" t="str">
        <f>VLOOKUP(A948,BASE.!$A$1:$T$878,13,FALSE)</f>
        <v>X</v>
      </c>
      <c r="N948" s="124" t="str">
        <f>VLOOKUP(A948,BASE.!$A$1:$T$878,14,FALSE)</f>
        <v>Quinchao</v>
      </c>
      <c r="O948" s="124" t="str">
        <f>VLOOKUP(A948,BASE.!$A$1:$T$878,15,FALSE)</f>
        <v>Teléfono: (65)2661150 - (65)2661211</v>
      </c>
      <c r="P948" s="124" t="str">
        <f>VLOOKUP(A948,BASE.!$A$1:$T$878,16,FALSE)</f>
        <v>http://www.municipalidadquinchao.com</v>
      </c>
      <c r="Q948" s="185">
        <f>VLOOKUP(A948,BASE.!$A$1:$T$878,17,FALSE)</f>
        <v>0</v>
      </c>
      <c r="R948" s="124">
        <f>VLOOKUP(A948,BASE.!$A$1:$T$878,18,FALSE)</f>
        <v>91001</v>
      </c>
      <c r="S948" s="124" t="str">
        <f>VLOOKUP(A948,BASE.!$A$1:$T$878,19,FALSE)</f>
        <v>No se acompañan. Aplica Informe Jurídico Nº 09, de  fecha 14 de marzo de 2011 del Departamento Jurídico y Dictamen Nº 070791, de 2009, de la Contraloría General de la República</v>
      </c>
      <c r="T948" s="182">
        <f>VLOOKUP(A948,BASE.!$A$1:$T$878,20,FALSE)</f>
        <v>42110</v>
      </c>
      <c r="U948" s="124">
        <v>7562</v>
      </c>
      <c r="V948" s="181">
        <v>5494733</v>
      </c>
      <c r="W948" s="181">
        <v>5654093</v>
      </c>
      <c r="X948" s="183">
        <v>44255</v>
      </c>
      <c r="Y948" s="166" t="s">
        <v>7879</v>
      </c>
      <c r="Z948" s="166" t="s">
        <v>7880</v>
      </c>
      <c r="AA948" s="124" t="s">
        <v>8114</v>
      </c>
    </row>
    <row r="949" spans="1:27" x14ac:dyDescent="0.2">
      <c r="A949" s="124">
        <v>7565</v>
      </c>
      <c r="B949" s="124" t="s">
        <v>8575</v>
      </c>
      <c r="C949" s="185">
        <v>650980085</v>
      </c>
      <c r="D949" s="124" t="str">
        <f>VLOOKUP(A949,BASE.!$A$1:$T$878,4,FALSE)</f>
        <v xml:space="preserve">Corporación de Derecho Privado.
</v>
      </c>
      <c r="E949" s="124" t="str">
        <f>VLOOKUP(A949,BASE.!$A$1:$T$878,5,FALSE)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v>
      </c>
      <c r="F949" s="124" t="str">
        <f>VLOOKUP(A949,BASE.!$A$1:$T$878,6,FALSE)</f>
        <v>Certificado de Vigencia Folio 500342394157, de fecha 28 de agosto de 2020, del Servicio de Registro Civil e Identificación.</v>
      </c>
      <c r="G949" s="124" t="str">
        <f>VLOOKUP(A949,BASE.!$A$1:$T$878,7,FALSE)</f>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49" s="124" t="str">
        <f>VLOOKUP(A949,BASE.!$A$1:$T$878,8,FALSE)</f>
        <v xml:space="preserve">Presidente: 
Sandra Emma Rojas Osorio, 
Vice presidente:
Cristián Alejandro Burgos Contreras, 
Secretario: 
Carlos Alonso Roldán Ramírez, 
Tesorero: 
Marcelo Alberto Burgos Contreras, 
</v>
      </c>
      <c r="I949" s="124" t="str">
        <f>VLOOKUP(A949,BASE.!$A$1:$T$878,9,FALSE)</f>
        <v>3 años</v>
      </c>
      <c r="J949" s="124" t="str">
        <f>VLOOKUP(A949,BASE.!$A$1:$T$878,10,FALSE)</f>
        <v>AL 04.09.2021</v>
      </c>
      <c r="K949" s="124" t="str">
        <f>VLOOKUP(A949,BASE.!$A$1:$T$878,11,FALSE)</f>
        <v xml:space="preserve"> Vice presidente:
Cristián Alejandro Burgos Contreras, 
</v>
      </c>
      <c r="L949" s="124" t="str">
        <f>VLOOKUP(A949,BASE.!$A$1:$T$878,12,FALSE)</f>
        <v xml:space="preserve">Carlos Lyon Nº543, Cerro Cárcel, comuna de Valparaíso.comuna de Valparaíso.
</v>
      </c>
      <c r="M949" s="124" t="str">
        <f>VLOOKUP(A949,BASE.!$A$1:$T$878,13,FALSE)</f>
        <v>V</v>
      </c>
      <c r="N949" s="124" t="str">
        <f>VLOOKUP(A949,BASE.!$A$1:$T$878,14,FALSE)</f>
        <v>Valparaíso</v>
      </c>
      <c r="O949" s="124" t="str">
        <f>VLOOKUP(A949,BASE.!$A$1:$T$878,15,FALSE)</f>
        <v xml:space="preserve">
Fonos: 32-22250839/+56979508116 
</v>
      </c>
      <c r="P949" s="124" t="str">
        <f>VLOOKUP(A949,BASE.!$A$1:$T$878,16,FALSE)</f>
        <v xml:space="preserve"> corporación.incita.2014@gmail.com </v>
      </c>
      <c r="Q949" s="185">
        <f>VLOOKUP(A949,BASE.!$A$1:$T$878,17,FALSE)</f>
        <v>0</v>
      </c>
      <c r="R949" s="124" t="str">
        <f>VLOOKUP(A949,BASE.!$A$1:$T$878,18,FALSE)</f>
        <v>93401: Institución de Asistencia Social</v>
      </c>
      <c r="S949" s="124" t="str">
        <f>VLOOKUP(A949,BASE.!$A$1:$T$878,19,FALSE)</f>
        <v>Antecedentes financieros correspondientes al año 2019, aprobados por el Subdepartamento de Supervisión Financiera Nacional</v>
      </c>
      <c r="T949" s="182">
        <f>VLOOKUP(A949,BASE.!$A$1:$T$878,20,FALSE)</f>
        <v>42131</v>
      </c>
      <c r="U949" s="124">
        <v>7565</v>
      </c>
      <c r="V949" s="181">
        <v>6192421</v>
      </c>
      <c r="W949" s="181">
        <v>13407361</v>
      </c>
      <c r="X949" s="183">
        <v>44255</v>
      </c>
      <c r="Y949" s="166" t="s">
        <v>7879</v>
      </c>
      <c r="Z949" s="166" t="s">
        <v>7880</v>
      </c>
      <c r="AA949" s="124" t="s">
        <v>7888</v>
      </c>
    </row>
    <row r="950" spans="1:27" x14ac:dyDescent="0.2">
      <c r="A950" s="124">
        <v>7566</v>
      </c>
      <c r="B950" s="124" t="s">
        <v>8576</v>
      </c>
      <c r="C950" s="185">
        <v>605111394</v>
      </c>
      <c r="D950" s="124" t="str">
        <f>VLOOKUP(A950,BASE.!$A$1:$T$878,4,FALSE)</f>
        <v>Gobernación Provincial</v>
      </c>
      <c r="E950" s="124" t="str">
        <f>VLOOKUP(A950,BASE.!$A$1:$T$878,5,FALSE)</f>
        <v>Constitución Política de la República, artículo 116.</v>
      </c>
      <c r="F950" s="124" t="str">
        <f>VLOOKUP(A950,BASE.!$A$1:$T$878,6,FALSE)</f>
        <v>Indefinida.</v>
      </c>
      <c r="G950" s="124" t="str">
        <f>VLOOKUP(A950,BASE.!$A$1:$T$878,7,FALSE)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50" s="124" t="str">
        <f>VLOOKUP(A950,BASE.!$A$1:$T$878,8,FALSE)</f>
        <v>no tiene</v>
      </c>
      <c r="I950" s="124">
        <f>VLOOKUP(A950,BASE.!$A$1:$T$878,9,FALSE)</f>
        <v>0</v>
      </c>
      <c r="J950" s="124">
        <f>VLOOKUP(A950,BASE.!$A$1:$T$878,10,FALSE)</f>
        <v>0</v>
      </c>
      <c r="K950" s="124" t="str">
        <f>VLOOKUP(A950,BASE.!$A$1:$T$878,11,FALSE)</f>
        <v xml:space="preserve">Gobernador Provincial Titular: Marcelo Andrés Zara Pizarro, </v>
      </c>
      <c r="L950" s="124" t="str">
        <f>VLOOKUP(A950,BASE.!$A$1:$T$878,12,FALSE)</f>
        <v xml:space="preserve">José Miguel Carrera Nº 350, Comuna de Putre. Región de Arica y Parinacota. 
</v>
      </c>
      <c r="M950" s="124" t="str">
        <f>VLOOKUP(A950,BASE.!$A$1:$T$878,13,FALSE)</f>
        <v>XV</v>
      </c>
      <c r="N950" s="124" t="str">
        <f>VLOOKUP(A950,BASE.!$A$1:$T$878,14,FALSE)</f>
        <v>Putre</v>
      </c>
      <c r="O950" s="124" t="str">
        <f>VLOOKUP(A950,BASE.!$A$1:$T$878,15,FALSE)</f>
        <v xml:space="preserve">Teléfono: 058-2241322 – 058-2222735
</v>
      </c>
      <c r="P950" s="124" t="str">
        <f>VLOOKUP(A950,BASE.!$A$1:$T$878,16,FALSE)</f>
        <v xml:space="preserve"> rlau@interior.gov.cl;  pmoya@interior.gov.cl; jblas@interior.gov.cl</v>
      </c>
      <c r="Q950" s="185">
        <f>VLOOKUP(A950,BASE.!$A$1:$T$878,17,FALSE)</f>
        <v>0</v>
      </c>
      <c r="R950" s="124">
        <f>VLOOKUP(A950,BASE.!$A$1:$T$878,18,FALSE)</f>
        <v>91001</v>
      </c>
      <c r="S950" s="124" t="str">
        <f>VLOOKUP(A950,BASE.!$A$1:$T$878,19,FALSE)</f>
        <v>No se acompañan. Aplica Informe Jurídico Nº 09, de  fecha 14 de marzo de 2011 del Departamento Jurídico y Dictamen Nº 070791, de 2009, de la Contraloría General de la República</v>
      </c>
      <c r="T950" s="182">
        <f>VLOOKUP(A950,BASE.!$A$1:$T$878,20,FALSE)</f>
        <v>42136</v>
      </c>
      <c r="U950" s="124">
        <v>7566</v>
      </c>
      <c r="V950" s="181">
        <v>5580588</v>
      </c>
      <c r="W950" s="181">
        <v>5742438</v>
      </c>
      <c r="X950" s="183">
        <v>44255</v>
      </c>
      <c r="Y950" s="166" t="s">
        <v>7879</v>
      </c>
      <c r="Z950" s="166" t="s">
        <v>7880</v>
      </c>
      <c r="AA950" s="124" t="s">
        <v>8115</v>
      </c>
    </row>
    <row r="951" spans="1:27" x14ac:dyDescent="0.2">
      <c r="A951" s="124">
        <v>7572</v>
      </c>
      <c r="B951" s="124" t="s">
        <v>8577</v>
      </c>
      <c r="C951" s="185">
        <v>690510006</v>
      </c>
      <c r="D951" s="124" t="str">
        <f>VLOOKUP(A951,BASE.!$A$1:$T$878,4,FALSE)</f>
        <v>Municipalidad</v>
      </c>
      <c r="E951" s="124" t="str">
        <f>VLOOKUP(A951,BASE.!$A$1:$T$878,5,FALSE)</f>
        <v>Constitución Política de la República, artículo 118.</v>
      </c>
      <c r="F951" s="124" t="str">
        <f>VLOOKUP(A951,BASE.!$A$1:$T$878,6,FALSE)</f>
        <v>Indefinida.</v>
      </c>
      <c r="G951" s="124" t="str">
        <f>VLOOKUP(A951,BASE.!$A$1:$T$878,7,FALSE)</f>
        <v>Según Ley Orgánica Nº 18.695, artículos 1º al 4º.</v>
      </c>
      <c r="H951" s="124" t="str">
        <f>VLOOKUP(A951,BASE.!$A$1:$T$878,8,FALSE)</f>
        <v>no tiene</v>
      </c>
      <c r="I951" s="124">
        <f>VLOOKUP(A951,BASE.!$A$1:$T$878,9,FALSE)</f>
        <v>0</v>
      </c>
      <c r="J951" s="124">
        <f>VLOOKUP(A951,BASE.!$A$1:$T$878,10,FALSE)</f>
        <v>0</v>
      </c>
      <c r="K951" s="124" t="str">
        <f>VLOOKUP(A951,BASE.!$A$1:$T$878,11,FALSE)</f>
        <v xml:space="preserve">Claudio Zurita Ibarra, </v>
      </c>
      <c r="L951" s="124" t="str">
        <f>VLOOKUP(A951,BASE.!$A$1:$T$878,12,FALSE)</f>
        <v xml:space="preserve">Calle Bernardo O’Higgins Nº 843, comuna de Santa María, Región de Valparaíso
</v>
      </c>
      <c r="M951" s="124" t="str">
        <f>VLOOKUP(A951,BASE.!$A$1:$T$878,13,FALSE)</f>
        <v>V</v>
      </c>
      <c r="N951" s="124" t="str">
        <f>VLOOKUP(A951,BASE.!$A$1:$T$878,14,FALSE)</f>
        <v>Santa María</v>
      </c>
      <c r="O951" s="124" t="str">
        <f>VLOOKUP(A951,BASE.!$A$1:$T$878,15,FALSE)</f>
        <v xml:space="preserve"> Teléfono: (34) 2595331 – (34) 2595348
(34) 2593000 (Operadora Central Telefónica I. Municipalidad de Santa María)
</v>
      </c>
      <c r="P951" s="124" t="str">
        <f>VLOOKUP(A951,BASE.!$A$1:$T$878,16,FALSE)</f>
        <v>http://www.imsantamaria.cl</v>
      </c>
      <c r="Q951" s="185">
        <f>VLOOKUP(A951,BASE.!$A$1:$T$878,17,FALSE)</f>
        <v>0</v>
      </c>
      <c r="R951" s="124">
        <f>VLOOKUP(A951,BASE.!$A$1:$T$878,18,FALSE)</f>
        <v>91001</v>
      </c>
      <c r="S951" s="124" t="str">
        <f>VLOOKUP(A951,BASE.!$A$1:$T$878,19,FALSE)</f>
        <v>No se acompañan. Aplica Informe Jurídico Nº 09, de  fecha 14 de marzo de 2011 del Departamento Jurídico y Dictamen Nº 070791, de 2009, de la Contraloría General de la República</v>
      </c>
      <c r="T951" s="182">
        <f>VLOOKUP(A951,BASE.!$A$1:$T$878,20,FALSE)</f>
        <v>42195</v>
      </c>
      <c r="U951" s="124">
        <v>7572</v>
      </c>
      <c r="V951" s="181">
        <v>6471381</v>
      </c>
      <c r="W951" s="181">
        <v>6575131</v>
      </c>
      <c r="X951" s="183">
        <v>44255</v>
      </c>
      <c r="Y951" s="166" t="s">
        <v>7879</v>
      </c>
      <c r="Z951" s="166" t="s">
        <v>7880</v>
      </c>
      <c r="AA951" s="124" t="s">
        <v>8116</v>
      </c>
    </row>
    <row r="952" spans="1:27" x14ac:dyDescent="0.2">
      <c r="A952" s="124">
        <v>7574</v>
      </c>
      <c r="B952" s="124" t="s">
        <v>8578</v>
      </c>
      <c r="C952" s="185">
        <v>650856899</v>
      </c>
      <c r="D952" s="124" t="str">
        <f>VLOOKUP(A952,BASE.!$A$1:$T$878,4,FALSE)</f>
        <v>Fundación de Derecho Privado.</v>
      </c>
      <c r="E952" s="124" t="str">
        <f>VLOOKUP(A952,BASE.!$A$1:$T$878,5,FALSE)</f>
        <v>Inscripción N° 170002, de fecha 22 de abril de 2014, del Registro de Personas Jurídicas, del Servicio de Registro Civil e Identificación.</v>
      </c>
      <c r="F952" s="124" t="str">
        <f>VLOOKUP(A952,BASE.!$A$1:$T$878,6,FALSE)</f>
        <v xml:space="preserve">Certificado de Vigencia, Folio Nº 78788740, emitido con fecha 18 de agosto de 2020, por el Servicio de Registro Civil e Identificación.
</v>
      </c>
      <c r="G952" s="124" t="str">
        <f>VLOOKUP(A952,BASE.!$A$1:$T$878,7,FALSE)</f>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
      <c r="H952" s="124" t="str">
        <f>VLOOKUP(A952,BASE.!$A$1:$T$878,8,FALSE)</f>
        <v xml:space="preserve">Presidente: Juan Luis Del Pino Riesco, 
Secretario: Francisca Ester Oyarce Espinoza, 
Tesorero: Ramona Edecia Vilches Lagos, 
</v>
      </c>
      <c r="I952" s="124" t="str">
        <f>VLOOKUP(A952,BASE.!$A$1:$T$878,9,FALSE)</f>
        <v>4 años</v>
      </c>
      <c r="J952" s="124" t="str">
        <f>VLOOKUP(A952,BASE.!$A$1:$T$878,10,FALSE)</f>
        <v>no aparece</v>
      </c>
      <c r="K952" s="124" t="str">
        <f>VLOOKUP(A952,BASE.!$A$1:$T$878,11,FALSE)</f>
        <v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v>
      </c>
      <c r="L952" s="124" t="str">
        <f>VLOOKUP(A952,BASE.!$A$1:$T$878,12,FALSE)</f>
        <v xml:space="preserve">Avenida O`Higgins Nº 1541, Chillan, Región del Ñuble
</v>
      </c>
      <c r="M952" s="124" t="str">
        <f>VLOOKUP(A952,BASE.!$A$1:$T$878,13,FALSE)</f>
        <v>XVI</v>
      </c>
      <c r="N952" s="124" t="str">
        <f>VLOOKUP(A952,BASE.!$A$1:$T$878,14,FALSE)</f>
        <v>Chillan</v>
      </c>
      <c r="O952" s="124" t="str">
        <f>VLOOKUP(A952,BASE.!$A$1:$T$878,15,FALSE)</f>
        <v xml:space="preserve">042-2223675.
979928331.
985603549.
</v>
      </c>
      <c r="P952" s="124" t="str">
        <f>VLOOKUP(A952,BASE.!$A$1:$T$878,16,FALSE)</f>
        <v>Hogaresperanza1_2@hotmail.com
jldelpino@gmail.com
edecia_vilches@hotmail.com</v>
      </c>
      <c r="Q952" s="185">
        <f>VLOOKUP(A952,BASE.!$A$1:$T$878,17,FALSE)</f>
        <v>0</v>
      </c>
      <c r="R952" s="124">
        <f>VLOOKUP(A952,BASE.!$A$1:$T$878,18,FALSE)</f>
        <v>93401</v>
      </c>
      <c r="S952" s="124" t="str">
        <f>VLOOKUP(A952,BASE.!$A$1:$T$878,19,FALSE)</f>
        <v>Se acompaña Certificado Financiero año 2019, aprobados por Subdepartamento de Supervisión Financiera Nacional.</v>
      </c>
      <c r="T952" s="182">
        <f>VLOOKUP(A952,BASE.!$A$1:$T$878,20,FALSE)</f>
        <v>42202</v>
      </c>
      <c r="U952" s="124">
        <v>7574</v>
      </c>
      <c r="V952" s="181">
        <v>43973895</v>
      </c>
      <c r="W952" s="181">
        <v>69184360</v>
      </c>
      <c r="X952" s="183">
        <v>44255</v>
      </c>
      <c r="Y952" s="166" t="s">
        <v>7879</v>
      </c>
      <c r="Z952" s="166" t="s">
        <v>7880</v>
      </c>
      <c r="AA952" s="124" t="s">
        <v>7911</v>
      </c>
    </row>
    <row r="953" spans="1:27" x14ac:dyDescent="0.2">
      <c r="A953" s="124">
        <v>7575</v>
      </c>
      <c r="B953" s="124" t="s">
        <v>8579</v>
      </c>
      <c r="C953" s="185">
        <v>605110231</v>
      </c>
      <c r="D953" s="124" t="str">
        <f>VLOOKUP(A953,BASE.!$A$1:$T$878,4,FALSE)</f>
        <v>Gobernación Provincial</v>
      </c>
      <c r="E953" s="124" t="str">
        <f>VLOOKUP(A953,BASE.!$A$1:$T$878,5,FALSE)</f>
        <v>Constitución Política de la República, artículo 116.</v>
      </c>
      <c r="F953" s="124" t="str">
        <f>VLOOKUP(A953,BASE.!$A$1:$T$878,6,FALSE)</f>
        <v>Indefinida.</v>
      </c>
      <c r="G953" s="124" t="str">
        <f>VLOOKUP(A953,BASE.!$A$1:$T$878,7,FALSE)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53" s="124" t="str">
        <f>VLOOKUP(A953,BASE.!$A$1:$T$878,8,FALSE)</f>
        <v>no tiene</v>
      </c>
      <c r="I953" s="124">
        <f>VLOOKUP(A953,BASE.!$A$1:$T$878,9,FALSE)</f>
        <v>0</v>
      </c>
      <c r="J953" s="124">
        <f>VLOOKUP(A953,BASE.!$A$1:$T$878,10,FALSE)</f>
        <v>0</v>
      </c>
      <c r="K953" s="124" t="str">
        <f>VLOOKUP(A953,BASE.!$A$1:$T$878,11,FALSE)</f>
        <v xml:space="preserve">Gobernadora Provincial Titular: María Bernarda Jopia Contreras, </v>
      </c>
      <c r="L953" s="124" t="str">
        <f>VLOOKUP(A953,BASE.!$A$1:$T$878,12,FALSE)</f>
        <v xml:space="preserve">Granaderos Nº 2296, Calama, Región de Antofagasta. 
</v>
      </c>
      <c r="M953" s="124" t="str">
        <f>VLOOKUP(A953,BASE.!$A$1:$T$878,13,FALSE)</f>
        <v>III</v>
      </c>
      <c r="N953" s="124" t="str">
        <f>VLOOKUP(A953,BASE.!$A$1:$T$878,14,FALSE)</f>
        <v>Calama</v>
      </c>
      <c r="O953" s="124" t="str">
        <f>VLOOKUP(A953,BASE.!$A$1:$T$878,15,FALSE)</f>
        <v>Fono: (55) 566501 / (55) 566502</v>
      </c>
      <c r="P953" s="124">
        <f>VLOOKUP(A953,BASE.!$A$1:$T$878,16,FALSE)</f>
        <v>0</v>
      </c>
      <c r="Q953" s="185">
        <f>VLOOKUP(A953,BASE.!$A$1:$T$878,17,FALSE)</f>
        <v>0</v>
      </c>
      <c r="R953" s="124">
        <f>VLOOKUP(A953,BASE.!$A$1:$T$878,18,FALSE)</f>
        <v>91001</v>
      </c>
      <c r="S953" s="124" t="str">
        <f>VLOOKUP(A953,BASE.!$A$1:$T$878,19,FALSE)</f>
        <v>No se acompañan. Aplica Informe Jurídico Nº 09, de  fecha 14 de marzo de 2011 del Departamento Jurídico y Dictamen Nº 070791, de 2009, de la Contraloría General de la República</v>
      </c>
      <c r="T953" s="182">
        <f>VLOOKUP(A953,BASE.!$A$1:$T$878,20,FALSE)</f>
        <v>42206</v>
      </c>
      <c r="U953" s="124">
        <v>7575</v>
      </c>
      <c r="V953" s="181">
        <v>0</v>
      </c>
      <c r="W953" s="181">
        <v>8208998</v>
      </c>
      <c r="X953" s="183">
        <v>44255</v>
      </c>
      <c r="Y953" s="166" t="s">
        <v>7879</v>
      </c>
      <c r="Z953" s="166" t="s">
        <v>7880</v>
      </c>
      <c r="AA953" s="124" t="s">
        <v>7883</v>
      </c>
    </row>
    <row r="954" spans="1:27" x14ac:dyDescent="0.2">
      <c r="A954" s="124">
        <v>7577</v>
      </c>
      <c r="B954" s="124" t="s">
        <v>8651</v>
      </c>
      <c r="C954" s="185">
        <v>690617005</v>
      </c>
      <c r="D954" s="124" t="str">
        <f>VLOOKUP(A954,BASE.!$A$1:$T$878,4,FALSE)</f>
        <v>Municipalidad</v>
      </c>
      <c r="E954" s="124" t="str">
        <f>VLOOKUP(A954,BASE.!$A$1:$T$878,5,FALSE)</f>
        <v>Constitución Política de la República, artículo 118.</v>
      </c>
      <c r="F954" s="124" t="str">
        <f>VLOOKUP(A954,BASE.!$A$1:$T$878,6,FALSE)</f>
        <v>Indefinida.</v>
      </c>
      <c r="G954" s="124" t="str">
        <f>VLOOKUP(A954,BASE.!$A$1:$T$878,7,FALSE)</f>
        <v>Según Ley Orgánica Nº 18.695, artículos 1º al 4º.</v>
      </c>
      <c r="H954" s="124" t="str">
        <f>VLOOKUP(A954,BASE.!$A$1:$T$878,8,FALSE)</f>
        <v>no tiene</v>
      </c>
      <c r="I954" s="124">
        <f>VLOOKUP(A954,BASE.!$A$1:$T$878,9,FALSE)</f>
        <v>0</v>
      </c>
      <c r="J954" s="124">
        <f>VLOOKUP(A954,BASE.!$A$1:$T$878,10,FALSE)</f>
        <v>0</v>
      </c>
      <c r="K954" s="124" t="str">
        <f>VLOOKUP(A954,BASE.!$A$1:$T$878,11,FALSE)</f>
        <v xml:space="preserve">Natalia Andrea Carrasco Pizarro, </v>
      </c>
      <c r="L954" s="124" t="str">
        <f>VLOOKUP(A954,BASE.!$A$1:$T$878,12,FALSE)</f>
        <v xml:space="preserve">Avenida Francia 011, El Quisco. Región de Valparaíso.
</v>
      </c>
      <c r="M954" s="124" t="str">
        <f>VLOOKUP(A954,BASE.!$A$1:$T$878,13,FALSE)</f>
        <v>V</v>
      </c>
      <c r="N954" s="124" t="str">
        <f>VLOOKUP(A954,BASE.!$A$1:$T$878,14,FALSE)</f>
        <v xml:space="preserve"> El Quisco</v>
      </c>
      <c r="O954" s="124" t="str">
        <f>VLOOKUP(A954,BASE.!$A$1:$T$878,15,FALSE)</f>
        <v xml:space="preserve"> Teléfono: (35) 245 6100
</v>
      </c>
      <c r="P954" s="124" t="str">
        <f>VLOOKUP(A954,BASE.!$A$1:$T$878,16,FALSE)</f>
        <v>http://www.elquisco.cl/</v>
      </c>
      <c r="Q954" s="185">
        <f>VLOOKUP(A954,BASE.!$A$1:$T$878,17,FALSE)</f>
        <v>0</v>
      </c>
      <c r="R954" s="124">
        <f>VLOOKUP(A954,BASE.!$A$1:$T$878,18,FALSE)</f>
        <v>91001</v>
      </c>
      <c r="S954" s="124" t="str">
        <f>VLOOKUP(A954,BASE.!$A$1:$T$878,19,FALSE)</f>
        <v>No se acompañan. Aplica Informe Jurídico Nº 09, de  fecha 14 de marzo de 2011 del Departamento Jurídico y Dictamen Nº 070791, de 2009, de la Contraloría General de la República</v>
      </c>
      <c r="T954" s="182">
        <f>VLOOKUP(A954,BASE.!$A$1:$T$878,20,FALSE)</f>
        <v>42215</v>
      </c>
      <c r="U954" s="124">
        <v>7577</v>
      </c>
      <c r="V954" s="181">
        <v>124500</v>
      </c>
      <c r="W954" s="181">
        <v>124500</v>
      </c>
      <c r="X954" s="183">
        <v>44255</v>
      </c>
      <c r="Y954" s="166" t="s">
        <v>7879</v>
      </c>
      <c r="Z954" s="166" t="s">
        <v>7880</v>
      </c>
      <c r="AA954" s="124" t="s">
        <v>7964</v>
      </c>
    </row>
    <row r="955" spans="1:27" x14ac:dyDescent="0.2">
      <c r="A955" s="124">
        <v>7580</v>
      </c>
      <c r="B955" s="124" t="s">
        <v>8580</v>
      </c>
      <c r="C955" s="185">
        <v>605110223</v>
      </c>
      <c r="D955" s="124" t="str">
        <f>VLOOKUP(A955,BASE.!$A$1:$T$878,4,FALSE)</f>
        <v>Gobernación Provincial</v>
      </c>
      <c r="E955" s="124" t="str">
        <f>VLOOKUP(A955,BASE.!$A$1:$T$878,5,FALSE)</f>
        <v>Constitución Política de la República, artículo 116.</v>
      </c>
      <c r="F955" s="124" t="str">
        <f>VLOOKUP(A955,BASE.!$A$1:$T$878,6,FALSE)</f>
        <v>Indefinida.</v>
      </c>
      <c r="G955" s="124" t="str">
        <f>VLOOKUP(A955,BASE.!$A$1:$T$878,7,FALSE)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55" s="124" t="str">
        <f>VLOOKUP(A955,BASE.!$A$1:$T$878,8,FALSE)</f>
        <v>no tiene</v>
      </c>
      <c r="I955" s="124">
        <f>VLOOKUP(A955,BASE.!$A$1:$T$878,9,FALSE)</f>
        <v>0</v>
      </c>
      <c r="J955" s="124">
        <f>VLOOKUP(A955,BASE.!$A$1:$T$878,10,FALSE)</f>
        <v>0</v>
      </c>
      <c r="K955" s="124" t="str">
        <f>VLOOKUP(A955,BASE.!$A$1:$T$878,11,FALSE)</f>
        <v xml:space="preserve">Gobernador Provincial Titular: 
Fabiola Andrea Rivero Rojas, 
</v>
      </c>
      <c r="L955" s="124" t="str">
        <f>VLOOKUP(A955,BASE.!$A$1:$T$878,12,FALSE)</f>
        <v>Calle Arturo Prat 384, Antofagasta, Región de Antofagasta</v>
      </c>
      <c r="M955" s="124" t="str">
        <f>VLOOKUP(A955,BASE.!$A$1:$T$878,13,FALSE)</f>
        <v>III</v>
      </c>
      <c r="N955" s="124" t="str">
        <f>VLOOKUP(A955,BASE.!$A$1:$T$878,14,FALSE)</f>
        <v>Antofagasta</v>
      </c>
      <c r="O955" s="124">
        <f>VLOOKUP(A955,BASE.!$A$1:$T$878,15,FALSE)</f>
        <v>0</v>
      </c>
      <c r="P955" s="124">
        <f>VLOOKUP(A955,BASE.!$A$1:$T$878,16,FALSE)</f>
        <v>0</v>
      </c>
      <c r="Q955" s="185">
        <f>VLOOKUP(A955,BASE.!$A$1:$T$878,17,FALSE)</f>
        <v>0</v>
      </c>
      <c r="R955" s="124">
        <f>VLOOKUP(A955,BASE.!$A$1:$T$878,18,FALSE)</f>
        <v>91001</v>
      </c>
      <c r="S955" s="124" t="str">
        <f>VLOOKUP(A955,BASE.!$A$1:$T$878,19,FALSE)</f>
        <v>No se acompañan. Aplica Informe Jurídico Nº 09, de  fecha 14 de marzo de 2011 del Departamento Jurídico y Dictamen Nº 070791, de 2009, de la Contraloría General de la República</v>
      </c>
      <c r="T955" s="182">
        <f>VLOOKUP(A955,BASE.!$A$1:$T$878,20,FALSE)</f>
        <v>42226</v>
      </c>
      <c r="U955" s="124">
        <v>7580</v>
      </c>
      <c r="V955" s="181">
        <v>0</v>
      </c>
      <c r="W955" s="181">
        <v>292160</v>
      </c>
      <c r="X955" s="183">
        <v>44255</v>
      </c>
      <c r="Y955" s="166" t="s">
        <v>7879</v>
      </c>
      <c r="Z955" s="166" t="s">
        <v>7880</v>
      </c>
      <c r="AA955" s="124" t="s">
        <v>7882</v>
      </c>
    </row>
    <row r="956" spans="1:27" x14ac:dyDescent="0.2">
      <c r="A956" s="124">
        <v>7583</v>
      </c>
      <c r="B956" s="124" t="s">
        <v>8652</v>
      </c>
      <c r="C956" s="185">
        <v>691804003</v>
      </c>
      <c r="D956" s="124" t="str">
        <f>VLOOKUP(A956,BASE.!$A$1:$T$878,4,FALSE)</f>
        <v>Municipalidad</v>
      </c>
      <c r="E956" s="124" t="str">
        <f>VLOOKUP(A956,BASE.!$A$1:$T$878,5,FALSE)</f>
        <v>Constitución Política de la República, artículo 118.</v>
      </c>
      <c r="F956" s="124" t="str">
        <f>VLOOKUP(A956,BASE.!$A$1:$T$878,6,FALSE)</f>
        <v>Indefinida.</v>
      </c>
      <c r="G956" s="124" t="str">
        <f>VLOOKUP(A956,BASE.!$A$1:$T$878,7,FALSE)</f>
        <v>Según Ley Orgánica Nº 18.695, artículos 1º al 4º.</v>
      </c>
      <c r="H956" s="124" t="str">
        <f>VLOOKUP(A956,BASE.!$A$1:$T$878,8,FALSE)</f>
        <v>no tiene</v>
      </c>
      <c r="I956" s="124">
        <f>VLOOKUP(A956,BASE.!$A$1:$T$878,9,FALSE)</f>
        <v>0</v>
      </c>
      <c r="J956" s="124">
        <f>VLOOKUP(A956,BASE.!$A$1:$T$878,10,FALSE)</f>
        <v>0</v>
      </c>
      <c r="K956" s="124" t="str">
        <f>VLOOKUP(A956,BASE.!$A$1:$T$878,11,FALSE)</f>
        <v xml:space="preserve">Juan Carlos Reinao Marilao. </v>
      </c>
      <c r="L956" s="124" t="str">
        <f>VLOOKUP(A956,BASE.!$A$1:$T$878,12,FALSE)</f>
        <v xml:space="preserve">Calle Comercio Nº 206, comuna de Renaico. Región de La Araucanía.
</v>
      </c>
      <c r="M956" s="124" t="str">
        <f>VLOOKUP(A956,BASE.!$A$1:$T$878,13,FALSE)</f>
        <v>IX</v>
      </c>
      <c r="N956" s="124" t="str">
        <f>VLOOKUP(A956,BASE.!$A$1:$T$878,14,FALSE)</f>
        <v xml:space="preserve"> Renaico</v>
      </c>
      <c r="O956" s="124" t="str">
        <f>VLOOKUP(A956,BASE.!$A$1:$T$878,15,FALSE)</f>
        <v>Fono: (65) 202800</v>
      </c>
      <c r="P956" s="124" t="str">
        <f>VLOOKUP(A956,BASE.!$A$1:$T$878,16,FALSE)</f>
        <v xml:space="preserve"> didecorenaico@yahoo.cl</v>
      </c>
      <c r="Q956" s="185">
        <f>VLOOKUP(A956,BASE.!$A$1:$T$878,17,FALSE)</f>
        <v>0</v>
      </c>
      <c r="R956" s="124">
        <f>VLOOKUP(A956,BASE.!$A$1:$T$878,18,FALSE)</f>
        <v>91001</v>
      </c>
      <c r="S956" s="124" t="str">
        <f>VLOOKUP(A956,BASE.!$A$1:$T$878,19,FALSE)</f>
        <v>No se acompañan. Aplica Informe Jurídico Nº 09, de  fecha 14 de marzo de 2011 del Departamento Jurídico y Dictamen Nº 070791, de 2009, de la Contraloría General de la República</v>
      </c>
      <c r="T956" s="182">
        <f>VLOOKUP(A956,BASE.!$A$1:$T$878,20,FALSE)</f>
        <v>42262</v>
      </c>
      <c r="U956" s="124">
        <v>7583</v>
      </c>
      <c r="V956" s="181">
        <v>4196397</v>
      </c>
      <c r="W956" s="181">
        <v>4196397</v>
      </c>
      <c r="X956" s="183">
        <v>44255</v>
      </c>
      <c r="Y956" s="166" t="s">
        <v>7879</v>
      </c>
      <c r="Z956" s="166" t="s">
        <v>7880</v>
      </c>
      <c r="AA956" s="124" t="s">
        <v>8661</v>
      </c>
    </row>
    <row r="957" spans="1:27" x14ac:dyDescent="0.2">
      <c r="A957" s="124">
        <v>7584</v>
      </c>
      <c r="B957" s="124" t="s">
        <v>8581</v>
      </c>
      <c r="C957" s="185">
        <v>690507005</v>
      </c>
      <c r="D957" s="124" t="str">
        <f>VLOOKUP(A957,BASE.!$A$1:$T$878,4,FALSE)</f>
        <v>Municipalidad</v>
      </c>
      <c r="E957" s="124" t="str">
        <f>VLOOKUP(A957,BASE.!$A$1:$T$878,5,FALSE)</f>
        <v>Constitución Política de la República, artículo 118.</v>
      </c>
      <c r="F957" s="124" t="str">
        <f>VLOOKUP(A957,BASE.!$A$1:$T$878,6,FALSE)</f>
        <v>Indefinida.</v>
      </c>
      <c r="G957" s="124" t="str">
        <f>VLOOKUP(A957,BASE.!$A$1:$T$878,7,FALSE)</f>
        <v>Según Ley Orgánica Nº 18.695, artículos 1º al 4º.</v>
      </c>
      <c r="H957" s="124" t="str">
        <f>VLOOKUP(A957,BASE.!$A$1:$T$878,8,FALSE)</f>
        <v>no tiene</v>
      </c>
      <c r="I957" s="124">
        <f>VLOOKUP(A957,BASE.!$A$1:$T$878,9,FALSE)</f>
        <v>0</v>
      </c>
      <c r="J957" s="124">
        <f>VLOOKUP(A957,BASE.!$A$1:$T$878,10,FALSE)</f>
        <v>0</v>
      </c>
      <c r="K957" s="124" t="str">
        <f>VLOOKUP(A957,BASE.!$A$1:$T$878,11,FALSE)</f>
        <v xml:space="preserve">Guillermo Heriberto Reyes Cortez, </v>
      </c>
      <c r="L957" s="124" t="str">
        <f>VLOOKUP(A957,BASE.!$A$1:$T$878,12,FALSE)</f>
        <v xml:space="preserve">Calle Prat Nº 1, Comuna de Putaendo, Región de Valparaíso.
</v>
      </c>
      <c r="M957" s="124" t="str">
        <f>VLOOKUP(A957,BASE.!$A$1:$T$878,13,FALSE)</f>
        <v>V</v>
      </c>
      <c r="N957" s="124" t="str">
        <f>VLOOKUP(A957,BASE.!$A$1:$T$878,14,FALSE)</f>
        <v>Putaendo</v>
      </c>
      <c r="O957" s="124" t="str">
        <f>VLOOKUP(A957,BASE.!$A$1:$T$878,15,FALSE)</f>
        <v>34-2-431510</v>
      </c>
      <c r="P957" s="124" t="str">
        <f>VLOOKUP(A957,BASE.!$A$1:$T$878,16,FALSE)</f>
        <v>http://www.putaendo.cl/muni/</v>
      </c>
      <c r="Q957" s="185">
        <f>VLOOKUP(A957,BASE.!$A$1:$T$878,17,FALSE)</f>
        <v>0</v>
      </c>
      <c r="R957" s="124">
        <f>VLOOKUP(A957,BASE.!$A$1:$T$878,18,FALSE)</f>
        <v>91001</v>
      </c>
      <c r="S957" s="124" t="str">
        <f>VLOOKUP(A957,BASE.!$A$1:$T$878,19,FALSE)</f>
        <v>No se acompañan. Aplica Informe Jurídico Nº 09, de  fecha 14 de marzo de 2011 del Departamento Jurídico y Dictamen Nº 070791, de 2009, de la Contraloría General de la República</v>
      </c>
      <c r="T957" s="182">
        <f>VLOOKUP(A957,BASE.!$A$1:$T$878,20,FALSE)</f>
        <v>38641</v>
      </c>
      <c r="U957" s="124">
        <v>7584</v>
      </c>
      <c r="V957" s="181">
        <v>0</v>
      </c>
      <c r="W957" s="181">
        <v>3577300</v>
      </c>
      <c r="X957" s="183">
        <v>44255</v>
      </c>
      <c r="Y957" s="166" t="s">
        <v>7879</v>
      </c>
      <c r="Z957" s="166" t="s">
        <v>7880</v>
      </c>
      <c r="AA957" s="124" t="s">
        <v>8030</v>
      </c>
    </row>
    <row r="958" spans="1:27" x14ac:dyDescent="0.2">
      <c r="A958" s="124">
        <v>7586</v>
      </c>
      <c r="B958" s="124" t="s">
        <v>8582</v>
      </c>
      <c r="C958" s="185">
        <v>690307006</v>
      </c>
      <c r="D958" s="124" t="str">
        <f>VLOOKUP(A958,BASE.!$A$1:$T$878,4,FALSE)</f>
        <v>Municipalidad</v>
      </c>
      <c r="E958" s="124" t="str">
        <f>VLOOKUP(A958,BASE.!$A$1:$T$878,5,FALSE)</f>
        <v>Constitución Política de la República, artículo 118.</v>
      </c>
      <c r="F958" s="124" t="str">
        <f>VLOOKUP(A958,BASE.!$A$1:$T$878,6,FALSE)</f>
        <v>Indefinida.</v>
      </c>
      <c r="G958" s="124" t="str">
        <f>VLOOKUP(A958,BASE.!$A$1:$T$878,7,FALSE)</f>
        <v>Según Ley Orgánica Nº 18.695, artículos 1º al 4º.</v>
      </c>
      <c r="H958" s="124" t="str">
        <f>VLOOKUP(A958,BASE.!$A$1:$T$878,8,FALSE)</f>
        <v>no tiene</v>
      </c>
      <c r="I958" s="124">
        <f>VLOOKUP(A958,BASE.!$A$1:$T$878,9,FALSE)</f>
        <v>0</v>
      </c>
      <c r="J958" s="124">
        <f>VLOOKUP(A958,BASE.!$A$1:$T$878,10,FALSE)</f>
        <v>0</v>
      </c>
      <c r="K958" s="124" t="str">
        <f>VLOOKUP(A958,BASE.!$A$1:$T$878,11,FALSE)</f>
        <v xml:space="preserve">Rodrigo Sebastián Loyola Morenilla, </v>
      </c>
      <c r="L958" s="124" t="str">
        <f>VLOOKUP(A958,BASE.!$A$1:$T$878,12,FALSE)</f>
        <v xml:space="preserve">Calle Graig Nª 530, comuna de Huasco, Región de Atacama
</v>
      </c>
      <c r="M958" s="124" t="str">
        <f>VLOOKUP(A958,BASE.!$A$1:$T$878,13,FALSE)</f>
        <v>III</v>
      </c>
      <c r="N958" s="124" t="str">
        <f>VLOOKUP(A958,BASE.!$A$1:$T$878,14,FALSE)</f>
        <v xml:space="preserve"> Huasco</v>
      </c>
      <c r="O958" s="124" t="str">
        <f>VLOOKUP(A958,BASE.!$A$1:$T$878,15,FALSE)</f>
        <v xml:space="preserve"> Teléfono: 051-531039-531042-531010</v>
      </c>
      <c r="P958" s="124" t="str">
        <f>VLOOKUP(A958,BASE.!$A$1:$T$878,16,FALSE)</f>
        <v>http://www.imhuasco.cl</v>
      </c>
      <c r="Q958" s="185">
        <f>VLOOKUP(A958,BASE.!$A$1:$T$878,17,FALSE)</f>
        <v>0</v>
      </c>
      <c r="R958" s="124">
        <f>VLOOKUP(A958,BASE.!$A$1:$T$878,18,FALSE)</f>
        <v>91001</v>
      </c>
      <c r="S958" s="124" t="str">
        <f>VLOOKUP(A958,BASE.!$A$1:$T$878,19,FALSE)</f>
        <v>No se acompañan. Aplica Informe Jurídico Nº 09, de  fecha 14 de marzo de 2011 del Departamento Jurídico y Dictamen Nº 070791, de 2009, de la Contraloría General de la República</v>
      </c>
      <c r="T958" s="182">
        <f>VLOOKUP(A958,BASE.!$A$1:$T$878,20,FALSE)</f>
        <v>42347</v>
      </c>
      <c r="U958" s="124">
        <v>7586</v>
      </c>
      <c r="V958" s="181">
        <v>3262498</v>
      </c>
      <c r="W958" s="181">
        <v>3357118</v>
      </c>
      <c r="X958" s="183">
        <v>44255</v>
      </c>
      <c r="Y958" s="166" t="s">
        <v>7879</v>
      </c>
      <c r="Z958" s="166" t="s">
        <v>7880</v>
      </c>
      <c r="AA958" s="124" t="s">
        <v>7976</v>
      </c>
    </row>
    <row r="959" spans="1:27" x14ac:dyDescent="0.2">
      <c r="A959" s="124">
        <v>7587</v>
      </c>
      <c r="B959" s="124" t="s">
        <v>8653</v>
      </c>
      <c r="C959" s="185">
        <v>605110533</v>
      </c>
      <c r="D959" s="124" t="str">
        <f>VLOOKUP(A959,BASE.!$A$1:$T$878,4,FALSE)</f>
        <v>Gobernación Provincial</v>
      </c>
      <c r="E959" s="124" t="str">
        <f>VLOOKUP(A959,BASE.!$A$1:$T$878,5,FALSE)</f>
        <v>Constitución Política de la República, artículo 116.</v>
      </c>
      <c r="F959" s="124" t="str">
        <f>VLOOKUP(A959,BASE.!$A$1:$T$878,6,FALSE)</f>
        <v>Indefinida.</v>
      </c>
      <c r="G959" s="124" t="str">
        <f>VLOOKUP(A959,BASE.!$A$1:$T$878,7,FALSE)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59" s="124" t="str">
        <f>VLOOKUP(A959,BASE.!$A$1:$T$878,8,FALSE)</f>
        <v>no tiene</v>
      </c>
      <c r="I959" s="124">
        <f>VLOOKUP(A959,BASE.!$A$1:$T$878,9,FALSE)</f>
        <v>0</v>
      </c>
      <c r="J959" s="124">
        <f>VLOOKUP(A959,BASE.!$A$1:$T$878,10,FALSE)</f>
        <v>0</v>
      </c>
      <c r="K959" s="124" t="str">
        <f>VLOOKUP(A959,BASE.!$A$1:$T$878,11,FALSE)</f>
        <v xml:space="preserve">Gobernadora Provincial Titular: 
Melania Carolina Hotu Hey 
</v>
      </c>
      <c r="L959" s="124" t="str">
        <f>VLOOKUP(A959,BASE.!$A$1:$T$878,12,FALSE)</f>
        <v xml:space="preserve">Kiri Reva S/N, Isla de Pascua. Región de Valparaíso. </v>
      </c>
      <c r="M959" s="124" t="str">
        <f>VLOOKUP(A959,BASE.!$A$1:$T$878,13,FALSE)</f>
        <v>V</v>
      </c>
      <c r="N959" s="124" t="str">
        <f>VLOOKUP(A959,BASE.!$A$1:$T$878,14,FALSE)</f>
        <v xml:space="preserve"> Isla de Pascua</v>
      </c>
      <c r="O959" s="124">
        <f>VLOOKUP(A959,BASE.!$A$1:$T$878,15,FALSE)</f>
        <v>0</v>
      </c>
      <c r="P959" s="124">
        <f>VLOOKUP(A959,BASE.!$A$1:$T$878,16,FALSE)</f>
        <v>0</v>
      </c>
      <c r="Q959" s="185">
        <f>VLOOKUP(A959,BASE.!$A$1:$T$878,17,FALSE)</f>
        <v>0</v>
      </c>
      <c r="R959" s="124">
        <f>VLOOKUP(A959,BASE.!$A$1:$T$878,18,FALSE)</f>
        <v>91001</v>
      </c>
      <c r="S959" s="124" t="str">
        <f>VLOOKUP(A959,BASE.!$A$1:$T$878,19,FALSE)</f>
        <v>No se acompañan. Aplica Informe Jurídico Nº 09, de  fecha 14 de marzo de 2011 del Departamento Jurídico y Dictamen Nº 070791, de 2009, de la Contraloría General de la República</v>
      </c>
      <c r="T959" s="182">
        <f>VLOOKUP(A959,BASE.!$A$1:$T$878,20,FALSE)</f>
        <v>42348</v>
      </c>
      <c r="U959" s="124">
        <v>7587</v>
      </c>
      <c r="V959" s="181">
        <v>0</v>
      </c>
      <c r="W959" s="181">
        <v>0</v>
      </c>
      <c r="X959" s="183">
        <v>44255</v>
      </c>
      <c r="Y959" s="166" t="s">
        <v>7879</v>
      </c>
      <c r="Z959" s="166" t="s">
        <v>7880</v>
      </c>
      <c r="AA959" s="124" t="s">
        <v>7987</v>
      </c>
    </row>
    <row r="960" spans="1:27" x14ac:dyDescent="0.2">
      <c r="A960" s="124">
        <v>7591</v>
      </c>
      <c r="B960" s="124" t="s">
        <v>8583</v>
      </c>
      <c r="C960" s="185">
        <v>691007006</v>
      </c>
      <c r="D960" s="124" t="str">
        <f>VLOOKUP(A960,BASE.!$A$1:$T$878,4,FALSE)</f>
        <v>Municipalidad</v>
      </c>
      <c r="E960" s="124" t="str">
        <f>VLOOKUP(A960,BASE.!$A$1:$T$878,5,FALSE)</f>
        <v>Constitución Política de la República, artículo 107.</v>
      </c>
      <c r="F960" s="124" t="str">
        <f>VLOOKUP(A960,BASE.!$A$1:$T$878,6,FALSE)</f>
        <v>Indefinida.</v>
      </c>
      <c r="G960" s="124" t="str">
        <f>VLOOKUP(A960,BASE.!$A$1:$T$878,7,FALSE)</f>
        <v>Según Ley Orgánica Nº 18.695, artículos 1º al 4º.</v>
      </c>
      <c r="H960" s="124" t="str">
        <f>VLOOKUP(A960,BASE.!$A$1:$T$878,8,FALSE)</f>
        <v>no tiene</v>
      </c>
      <c r="I960" s="124">
        <f>VLOOKUP(A960,BASE.!$A$1:$T$878,9,FALSE)</f>
        <v>0</v>
      </c>
      <c r="J960" s="124">
        <f>VLOOKUP(A960,BASE.!$A$1:$T$878,10,FALSE)</f>
        <v>0</v>
      </c>
      <c r="K960" s="124" t="str">
        <f>VLOOKUP(A960,BASE.!$A$1:$T$878,11,FALSE)</f>
        <v xml:space="preserve">Roberto Hernán Rivera Pino
</v>
      </c>
      <c r="L960" s="124" t="str">
        <f>VLOOKUP(A960,BASE.!$A$1:$T$878,12,FALSE)</f>
        <v xml:space="preserve">Manuel Rodríguez Nº 315, de la comuna de Vichuquén, Región del Maule.  
</v>
      </c>
      <c r="M960" s="124" t="str">
        <f>VLOOKUP(A960,BASE.!$A$1:$T$878,13,FALSE)</f>
        <v>VII</v>
      </c>
      <c r="N960" s="124" t="str">
        <f>VLOOKUP(A960,BASE.!$A$1:$T$878,14,FALSE)</f>
        <v>Vichuquén</v>
      </c>
      <c r="O960" s="124" t="str">
        <f>VLOOKUP(A960,BASE.!$A$1:$T$878,15,FALSE)</f>
        <v>Fono: (75) 2555516 – 2555501</v>
      </c>
      <c r="P960" s="124" t="str">
        <f>VLOOKUP(A960,BASE.!$A$1:$T$878,16,FALSE)</f>
        <v>munivichuquen@gmail.com</v>
      </c>
      <c r="Q960" s="185">
        <f>VLOOKUP(A960,BASE.!$A$1:$T$878,17,FALSE)</f>
        <v>0</v>
      </c>
      <c r="R960" s="124">
        <f>VLOOKUP(A960,BASE.!$A$1:$T$878,18,FALSE)</f>
        <v>91001</v>
      </c>
      <c r="S960" s="124" t="str">
        <f>VLOOKUP(A960,BASE.!$A$1:$T$878,19,FALSE)</f>
        <v>No se acompañan. Aplica Informe Jurídico Nº 09, de  fecha 14 de marzo de 2011 del Departamento Jurídico y Dictamen Nº 070791, de 2009, de la Contraloría General de la República</v>
      </c>
      <c r="T960" s="182">
        <f>VLOOKUP(A960,BASE.!$A$1:$T$878,20,FALSE)</f>
        <v>42383</v>
      </c>
      <c r="U960" s="124">
        <v>7591</v>
      </c>
      <c r="V960" s="181">
        <v>2861840</v>
      </c>
      <c r="W960" s="181">
        <v>2944840</v>
      </c>
      <c r="X960" s="183">
        <v>44255</v>
      </c>
      <c r="Y960" s="166" t="s">
        <v>7879</v>
      </c>
      <c r="Z960" s="166" t="s">
        <v>7880</v>
      </c>
      <c r="AA960" s="124" t="s">
        <v>8117</v>
      </c>
    </row>
    <row r="961" spans="1:27" x14ac:dyDescent="0.2">
      <c r="A961" s="124">
        <v>7592</v>
      </c>
      <c r="B961" s="124" t="s">
        <v>8584</v>
      </c>
      <c r="C961" s="185">
        <v>692645006</v>
      </c>
      <c r="D961" s="124" t="str">
        <f>VLOOKUP(A961,BASE.!$A$1:$T$878,4,FALSE)</f>
        <v>Municipalidad</v>
      </c>
      <c r="E961" s="124" t="str">
        <f>VLOOKUP(A961,BASE.!$A$1:$T$878,5,FALSE)</f>
        <v>Constitución Política de la República, artículo 107.</v>
      </c>
      <c r="F961" s="124" t="str">
        <f>VLOOKUP(A961,BASE.!$A$1:$T$878,6,FALSE)</f>
        <v>Indefinida.</v>
      </c>
      <c r="G961" s="124" t="str">
        <f>VLOOKUP(A961,BASE.!$A$1:$T$878,7,FALSE)</f>
        <v>Según Ley Orgánica Nº 18.695, artículos 1º al 4º.</v>
      </c>
      <c r="H961" s="124" t="str">
        <f>VLOOKUP(A961,BASE.!$A$1:$T$878,8,FALSE)</f>
        <v>no tiene</v>
      </c>
      <c r="I961" s="124">
        <f>VLOOKUP(A961,BASE.!$A$1:$T$878,9,FALSE)</f>
        <v>0</v>
      </c>
      <c r="J961" s="124">
        <f>VLOOKUP(A961,BASE.!$A$1:$T$878,10,FALSE)</f>
        <v>0</v>
      </c>
      <c r="K961" s="124" t="str">
        <f>VLOOKUP(A961,BASE.!$A$1:$T$878,11,FALSE)</f>
        <v xml:space="preserve">Claudia Alejandra Díaz Bravo, </v>
      </c>
      <c r="L961" s="124" t="str">
        <f>VLOOKUP(A961,BASE.!$A$1:$T$878,12,FALSE)</f>
        <v xml:space="preserve">Avenida Oriente Nº 2625, Comuna de San Rafael. Provincia de Talca. VII Región del Maule. 
</v>
      </c>
      <c r="M961" s="124" t="str">
        <f>VLOOKUP(A961,BASE.!$A$1:$T$878,13,FALSE)</f>
        <v>VII</v>
      </c>
      <c r="N961" s="124" t="str">
        <f>VLOOKUP(A961,BASE.!$A$1:$T$878,14,FALSE)</f>
        <v>San Rafael</v>
      </c>
      <c r="O961" s="124" t="str">
        <f>VLOOKUP(A961,BASE.!$A$1:$T$878,15,FALSE)</f>
        <v>(71) 2651012</v>
      </c>
      <c r="P961" s="124" t="str">
        <f>VLOOKUP(A961,BASE.!$A$1:$T$878,16,FALSE)</f>
        <v>Secre_alcaldia@hotmail.es rrpp@munisanrafael.cl</v>
      </c>
      <c r="Q961" s="185">
        <f>VLOOKUP(A961,BASE.!$A$1:$T$878,17,FALSE)</f>
        <v>0</v>
      </c>
      <c r="R961" s="124">
        <f>VLOOKUP(A961,BASE.!$A$1:$T$878,18,FALSE)</f>
        <v>91001</v>
      </c>
      <c r="S961" s="124" t="str">
        <f>VLOOKUP(A961,BASE.!$A$1:$T$878,19,FALSE)</f>
        <v>No se acompañan. Aplica Informe Jurídico Nº 09, de  fecha 14 de marzo de 2011 del Departamento Jurídico y Dictamen Nº 070791, de 2009, de la Contraloría General de la República</v>
      </c>
      <c r="T961" s="182">
        <f>VLOOKUP(A961,BASE.!$A$1:$T$878,20,FALSE)</f>
        <v>42397</v>
      </c>
      <c r="U961" s="124">
        <v>7592</v>
      </c>
      <c r="V961" s="181">
        <v>4722036</v>
      </c>
      <c r="W961" s="181">
        <v>4858986</v>
      </c>
      <c r="X961" s="183">
        <v>44255</v>
      </c>
      <c r="Y961" s="166" t="s">
        <v>7879</v>
      </c>
      <c r="Z961" s="166" t="s">
        <v>7880</v>
      </c>
      <c r="AA961" s="124" t="s">
        <v>8118</v>
      </c>
    </row>
    <row r="962" spans="1:27" x14ac:dyDescent="0.2">
      <c r="A962" s="124">
        <v>7593</v>
      </c>
      <c r="B962" s="124" t="s">
        <v>8585</v>
      </c>
      <c r="C962" s="185">
        <v>690513005</v>
      </c>
      <c r="D962" s="124" t="str">
        <f>VLOOKUP(A962,BASE.!$A$1:$T$878,4,FALSE)</f>
        <v>Municipalidad</v>
      </c>
      <c r="E962" s="124" t="str">
        <f>VLOOKUP(A962,BASE.!$A$1:$T$878,5,FALSE)</f>
        <v>Constitución Política de la República, artículo 107.</v>
      </c>
      <c r="F962" s="124" t="str">
        <f>VLOOKUP(A962,BASE.!$A$1:$T$878,6,FALSE)</f>
        <v>Indefinida.</v>
      </c>
      <c r="G962" s="124" t="str">
        <f>VLOOKUP(A962,BASE.!$A$1:$T$878,7,FALSE)</f>
        <v>Según Ley Orgánica Nº 18.695, artículos 1º al 4º.</v>
      </c>
      <c r="H962" s="124" t="str">
        <f>VLOOKUP(A962,BASE.!$A$1:$T$878,8,FALSE)</f>
        <v>no tiene</v>
      </c>
      <c r="I962" s="124">
        <f>VLOOKUP(A962,BASE.!$A$1:$T$878,9,FALSE)</f>
        <v>0</v>
      </c>
      <c r="J962" s="124">
        <f>VLOOKUP(A962,BASE.!$A$1:$T$878,10,FALSE)</f>
        <v>0</v>
      </c>
      <c r="K962" s="124" t="str">
        <f>VLOOKUP(A962,BASE.!$A$1:$T$878,11,FALSE)</f>
        <v xml:space="preserve">Pedro Antonio Caballería Díaz, </v>
      </c>
      <c r="L962" s="124" t="str">
        <f>VLOOKUP(A962,BASE.!$A$1:$T$878,12,FALSE)</f>
        <v xml:space="preserve">Carretera San Martín Nº 607, comuna de Rinconada, Región de Valparaíso. 
</v>
      </c>
      <c r="M962" s="124" t="str">
        <f>VLOOKUP(A962,BASE.!$A$1:$T$878,13,FALSE)</f>
        <v>V</v>
      </c>
      <c r="N962" s="124" t="str">
        <f>VLOOKUP(A962,BASE.!$A$1:$T$878,14,FALSE)</f>
        <v xml:space="preserve"> Rinconada</v>
      </c>
      <c r="O962" s="124" t="str">
        <f>VLOOKUP(A962,BASE.!$A$1:$T$878,15,FALSE)</f>
        <v>Teléfono: (34) 2509500</v>
      </c>
      <c r="P962" s="124">
        <f>VLOOKUP(A962,BASE.!$A$1:$T$878,16,FALSE)</f>
        <v>0</v>
      </c>
      <c r="Q962" s="185">
        <f>VLOOKUP(A962,BASE.!$A$1:$T$878,17,FALSE)</f>
        <v>0</v>
      </c>
      <c r="R962" s="124">
        <f>VLOOKUP(A962,BASE.!$A$1:$T$878,18,FALSE)</f>
        <v>91001</v>
      </c>
      <c r="S962" s="124" t="str">
        <f>VLOOKUP(A962,BASE.!$A$1:$T$878,19,FALSE)</f>
        <v>No se acompañan. Aplica Informe Jurídico Nº 09, de  fecha 14 de marzo de 2011 del Departamento Jurídico y Dictamen Nº 070791, de 2009, de la Contraloría General de la República</v>
      </c>
      <c r="T962" s="182">
        <f>VLOOKUP(A962,BASE.!$A$1:$T$878,20,FALSE)</f>
        <v>42402</v>
      </c>
      <c r="U962" s="124">
        <v>7593</v>
      </c>
      <c r="V962" s="181">
        <v>3577300</v>
      </c>
      <c r="W962" s="181">
        <v>3681050</v>
      </c>
      <c r="X962" s="183">
        <v>44255</v>
      </c>
      <c r="Y962" s="166" t="s">
        <v>7879</v>
      </c>
      <c r="Z962" s="166" t="s">
        <v>7880</v>
      </c>
      <c r="AA962" s="124" t="s">
        <v>8119</v>
      </c>
    </row>
    <row r="963" spans="1:27" x14ac:dyDescent="0.2">
      <c r="A963" s="124">
        <v>7594</v>
      </c>
      <c r="B963" s="124" t="s">
        <v>8586</v>
      </c>
      <c r="C963" s="185">
        <v>691002004</v>
      </c>
      <c r="D963" s="124" t="str">
        <f>VLOOKUP(A963,BASE.!$A$1:$T$878,4,FALSE)</f>
        <v>Municipalidad</v>
      </c>
      <c r="E963" s="124" t="str">
        <f>VLOOKUP(A963,BASE.!$A$1:$T$878,5,FALSE)</f>
        <v>Constitución Política de la República, artículo 107.</v>
      </c>
      <c r="F963" s="124" t="str">
        <f>VLOOKUP(A963,BASE.!$A$1:$T$878,6,FALSE)</f>
        <v>Indefinida.</v>
      </c>
      <c r="G963" s="124" t="str">
        <f>VLOOKUP(A963,BASE.!$A$1:$T$878,7,FALSE)</f>
        <v>Según Ley Orgánica Nº 18.695, artículos 1º al 4º.</v>
      </c>
      <c r="H963" s="124" t="str">
        <f>VLOOKUP(A963,BASE.!$A$1:$T$878,8,FALSE)</f>
        <v>no tiene</v>
      </c>
      <c r="I963" s="124">
        <f>VLOOKUP(A963,BASE.!$A$1:$T$878,9,FALSE)</f>
        <v>0</v>
      </c>
      <c r="J963" s="124">
        <f>VLOOKUP(A963,BASE.!$A$1:$T$878,10,FALSE)</f>
        <v>0</v>
      </c>
      <c r="K963" s="124" t="str">
        <f>VLOOKUP(A963,BASE.!$A$1:$T$878,11,FALSE)</f>
        <v xml:space="preserve">Carlos Vergara Zerega, </v>
      </c>
      <c r="L963" s="124" t="str">
        <f>VLOOKUP(A963,BASE.!$A$1:$T$878,12,FALSE)</f>
        <v xml:space="preserve">Calle Ignacio Carrera Pinto Nº 1213, comuna de Romeral. Región del Maule.- 
</v>
      </c>
      <c r="M963" s="124" t="str">
        <f>VLOOKUP(A963,BASE.!$A$1:$T$878,13,FALSE)</f>
        <v>VII</v>
      </c>
      <c r="N963" s="124" t="str">
        <f>VLOOKUP(A963,BASE.!$A$1:$T$878,14,FALSE)</f>
        <v>Romeral</v>
      </c>
      <c r="O963" s="124" t="str">
        <f>VLOOKUP(A963,BASE.!$A$1:$T$878,15,FALSE)</f>
        <v>Teléfono: 75-2576330</v>
      </c>
      <c r="P963" s="124" t="str">
        <f>VLOOKUP(A963,BASE.!$A$1:$T$878,16,FALSE)</f>
        <v xml:space="preserve">alcaldia@muniromeral.cl </v>
      </c>
      <c r="Q963" s="185">
        <f>VLOOKUP(A963,BASE.!$A$1:$T$878,17,FALSE)</f>
        <v>0</v>
      </c>
      <c r="R963" s="124">
        <f>VLOOKUP(A963,BASE.!$A$1:$T$878,18,FALSE)</f>
        <v>91001</v>
      </c>
      <c r="S963" s="124" t="str">
        <f>VLOOKUP(A963,BASE.!$A$1:$T$878,19,FALSE)</f>
        <v>No se acompañan. Aplica Informe Jurídico Nº 09, de  fecha 14 de marzo de 2011 del Departamento Jurídico y Dictamen Nº 070791, de 2009, de la Contraloría General de la República</v>
      </c>
      <c r="T963" s="182">
        <f>VLOOKUP(A963,BASE.!$A$1:$T$878,20,FALSE)</f>
        <v>42402</v>
      </c>
      <c r="U963" s="124">
        <v>7594</v>
      </c>
      <c r="V963" s="181">
        <v>3148024</v>
      </c>
      <c r="W963" s="181">
        <v>3239324</v>
      </c>
      <c r="X963" s="183">
        <v>44255</v>
      </c>
      <c r="Y963" s="166" t="s">
        <v>7879</v>
      </c>
      <c r="Z963" s="166" t="s">
        <v>7880</v>
      </c>
      <c r="AA963" s="124" t="s">
        <v>8120</v>
      </c>
    </row>
    <row r="964" spans="1:27" x14ac:dyDescent="0.2">
      <c r="A964" s="124">
        <v>7595</v>
      </c>
      <c r="B964" s="124" t="s">
        <v>8587</v>
      </c>
      <c r="C964" s="185">
        <v>605111211</v>
      </c>
      <c r="D964" s="124" t="str">
        <f>VLOOKUP(A964,BASE.!$A$1:$T$878,4,FALSE)</f>
        <v>Gobernación Provincial</v>
      </c>
      <c r="E964" s="124" t="str">
        <f>VLOOKUP(A964,BASE.!$A$1:$T$878,5,FALSE)</f>
        <v>Constitución Política de la República, artículo 116.</v>
      </c>
      <c r="F964" s="124" t="str">
        <f>VLOOKUP(A964,BASE.!$A$1:$T$878,6,FALSE)</f>
        <v>Indefinida.</v>
      </c>
      <c r="G964" s="124" t="str">
        <f>VLOOKUP(A964,BASE.!$A$1:$T$878,7,FALSE)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64" s="124" t="str">
        <f>VLOOKUP(A964,BASE.!$A$1:$T$878,8,FALSE)</f>
        <v>no tiene</v>
      </c>
      <c r="I964" s="124">
        <f>VLOOKUP(A964,BASE.!$A$1:$T$878,9,FALSE)</f>
        <v>0</v>
      </c>
      <c r="J964" s="124">
        <f>VLOOKUP(A964,BASE.!$A$1:$T$878,10,FALSE)</f>
        <v>0</v>
      </c>
      <c r="K964" s="124" t="str">
        <f>VLOOKUP(A964,BASE.!$A$1:$T$878,11,FALSE)</f>
        <v xml:space="preserve">Gobernadora Provincial Titular: 
Paola Andrea Fernández Gálvez,
</v>
      </c>
      <c r="L964" s="124" t="str">
        <f>VLOOKUP(A964,BASE.!$A$1:$T$878,12,FALSE)</f>
        <v xml:space="preserve">Presidente Julio Roca Nº 925, Punta Arenas. Región de Magallanes y la Antártica Chilena.
</v>
      </c>
      <c r="M964" s="124" t="str">
        <f>VLOOKUP(A964,BASE.!$A$1:$T$878,13,FALSE)</f>
        <v>XII</v>
      </c>
      <c r="N964" s="124" t="str">
        <f>VLOOKUP(A964,BASE.!$A$1:$T$878,14,FALSE)</f>
        <v>Punta Arenas</v>
      </c>
      <c r="O964" s="124" t="str">
        <f>VLOOKUP(A964,BASE.!$A$1:$T$878,15,FALSE)</f>
        <v>Teléfonos 61-222600, 225097, 242027</v>
      </c>
      <c r="P964" s="124">
        <f>VLOOKUP(A964,BASE.!$A$1:$T$878,16,FALSE)</f>
        <v>0</v>
      </c>
      <c r="Q964" s="185">
        <f>VLOOKUP(A964,BASE.!$A$1:$T$878,17,FALSE)</f>
        <v>0</v>
      </c>
      <c r="R964" s="124">
        <f>VLOOKUP(A964,BASE.!$A$1:$T$878,18,FALSE)</f>
        <v>91001</v>
      </c>
      <c r="S964" s="124" t="str">
        <f>VLOOKUP(A964,BASE.!$A$1:$T$878,19,FALSE)</f>
        <v>No se acompañan. Aplica Informe Jurídico Nº 09, de  fecha 14 de marzo de 2011 del Departamento Jurídico y Dictamen Nº 070791, de 2009, de la Contraloría General de la República</v>
      </c>
      <c r="T964" s="182">
        <f>VLOOKUP(A964,BASE.!$A$1:$T$878,20,FALSE)</f>
        <v>42405</v>
      </c>
      <c r="U964" s="124">
        <v>7595</v>
      </c>
      <c r="V964" s="181">
        <v>13616635</v>
      </c>
      <c r="W964" s="181">
        <v>14011549</v>
      </c>
      <c r="X964" s="183">
        <v>44255</v>
      </c>
      <c r="Y964" s="166" t="s">
        <v>7879</v>
      </c>
      <c r="Z964" s="166" t="s">
        <v>7880</v>
      </c>
      <c r="AA964" s="124" t="s">
        <v>7958</v>
      </c>
    </row>
    <row r="965" spans="1:27" x14ac:dyDescent="0.2">
      <c r="A965" s="124">
        <v>7596</v>
      </c>
      <c r="B965" s="124" t="s">
        <v>8588</v>
      </c>
      <c r="C965" s="185">
        <v>690737000</v>
      </c>
      <c r="D965" s="124" t="str">
        <f>VLOOKUP(A965,BASE.!$A$1:$T$878,4,FALSE)</f>
        <v>Municipalidad</v>
      </c>
      <c r="E965" s="124" t="str">
        <f>VLOOKUP(A965,BASE.!$A$1:$T$878,5,FALSE)</f>
        <v>Constitución Política de la República, artículo 107.</v>
      </c>
      <c r="F965" s="124" t="str">
        <f>VLOOKUP(A965,BASE.!$A$1:$T$878,6,FALSE)</f>
        <v>Indefinida.</v>
      </c>
      <c r="G965" s="124" t="str">
        <f>VLOOKUP(A965,BASE.!$A$1:$T$878,7,FALSE)</f>
        <v>Según Ley Orgánica Nº 18.695, artículos 1º al 4º.</v>
      </c>
      <c r="H965" s="124" t="str">
        <f>VLOOKUP(A965,BASE.!$A$1:$T$878,8,FALSE)</f>
        <v>no tiene</v>
      </c>
      <c r="I965" s="124">
        <f>VLOOKUP(A965,BASE.!$A$1:$T$878,9,FALSE)</f>
        <v>0</v>
      </c>
      <c r="J965" s="124">
        <f>VLOOKUP(A965,BASE.!$A$1:$T$878,10,FALSE)</f>
        <v>0</v>
      </c>
      <c r="K965" s="124" t="str">
        <f>VLOOKUP(A965,BASE.!$A$1:$T$878,11,FALSE)</f>
        <v xml:space="preserve">Emilio Osvaldo Jorquera Romero, </v>
      </c>
      <c r="L965" s="124" t="str">
        <f>VLOOKUP(A965,BASE.!$A$1:$T$878,12,FALSE)</f>
        <v xml:space="preserve">Las Cruces Norte Nº 401, comuna de El Tabo, Región de Valparaíso. 
</v>
      </c>
      <c r="M965" s="124" t="str">
        <f>VLOOKUP(A965,BASE.!$A$1:$T$878,13,FALSE)</f>
        <v>V</v>
      </c>
      <c r="N965" s="124" t="str">
        <f>VLOOKUP(A965,BASE.!$A$1:$T$878,14,FALSE)</f>
        <v>El Tabo</v>
      </c>
      <c r="O965" s="124" t="str">
        <f>VLOOKUP(A965,BASE.!$A$1:$T$878,15,FALSE)</f>
        <v xml:space="preserve">Teléfono: 35-2203500 </v>
      </c>
      <c r="P965" s="124">
        <f>VLOOKUP(A965,BASE.!$A$1:$T$878,16,FALSE)</f>
        <v>0</v>
      </c>
      <c r="Q965" s="185">
        <f>VLOOKUP(A965,BASE.!$A$1:$T$878,17,FALSE)</f>
        <v>0</v>
      </c>
      <c r="R965" s="124">
        <f>VLOOKUP(A965,BASE.!$A$1:$T$878,18,FALSE)</f>
        <v>91001</v>
      </c>
      <c r="S965" s="124" t="str">
        <f>VLOOKUP(A965,BASE.!$A$1:$T$878,19,FALSE)</f>
        <v>No se acompañan. Aplica Informe Jurídico Nº 09, de  fecha 14 de marzo de 2011 del Departamento Jurídico y Dictamen Nº 070791, de 2009, de la Contraloría General de la República</v>
      </c>
      <c r="T965" s="182">
        <f>VLOOKUP(A965,BASE.!$A$1:$T$878,20,FALSE)</f>
        <v>42410</v>
      </c>
      <c r="U965" s="124">
        <v>7596</v>
      </c>
      <c r="V965" s="181">
        <v>3577300</v>
      </c>
      <c r="W965" s="181">
        <v>3681050</v>
      </c>
      <c r="X965" s="183">
        <v>44255</v>
      </c>
      <c r="Y965" s="166" t="s">
        <v>7879</v>
      </c>
      <c r="Z965" s="166" t="s">
        <v>7880</v>
      </c>
      <c r="AA965" s="124" t="s">
        <v>8121</v>
      </c>
    </row>
    <row r="966" spans="1:27" x14ac:dyDescent="0.2">
      <c r="A966" s="124">
        <v>7598</v>
      </c>
      <c r="B966" s="124" t="s">
        <v>8589</v>
      </c>
      <c r="C966" s="185">
        <v>690406004</v>
      </c>
      <c r="D966" s="124" t="str">
        <f>VLOOKUP(A966,BASE.!$A$1:$T$878,4,FALSE)</f>
        <v>Municipalidad</v>
      </c>
      <c r="E966" s="124" t="str">
        <f>VLOOKUP(A966,BASE.!$A$1:$T$878,5,FALSE)</f>
        <v>Constitución Política de la República, artículo 118 y Siguientes.</v>
      </c>
      <c r="F966" s="124" t="str">
        <f>VLOOKUP(A966,BASE.!$A$1:$T$878,6,FALSE)</f>
        <v>Indefinida.</v>
      </c>
      <c r="G966" s="124" t="str">
        <f>VLOOKUP(A966,BASE.!$A$1:$T$878,7,FALSE)</f>
        <v>Según Ley Orgánica Nº 18.695, artículos 1º al 4º.</v>
      </c>
      <c r="H966" s="124" t="str">
        <f>VLOOKUP(A966,BASE.!$A$1:$T$878,8,FALSE)</f>
        <v>no tiene</v>
      </c>
      <c r="I966" s="124">
        <f>VLOOKUP(A966,BASE.!$A$1:$T$878,9,FALSE)</f>
        <v>0</v>
      </c>
      <c r="J966" s="124">
        <f>VLOOKUP(A966,BASE.!$A$1:$T$878,10,FALSE)</f>
        <v>0</v>
      </c>
      <c r="K966" s="124" t="str">
        <f>VLOOKUP(A966,BASE.!$A$1:$T$878,11,FALSE)</f>
        <v xml:space="preserve">Hernán Andres Ahumada Ahumada
</v>
      </c>
      <c r="L966" s="124" t="str">
        <f>VLOOKUP(A966,BASE.!$A$1:$T$878,12,FALSE)</f>
        <v xml:space="preserve">Balmaceda S/N, comuna de Paihuano, Región de Coquimbo.
</v>
      </c>
      <c r="M966" s="124" t="str">
        <f>VLOOKUP(A966,BASE.!$A$1:$T$878,13,FALSE)</f>
        <v>IV</v>
      </c>
      <c r="N966" s="124" t="str">
        <f>VLOOKUP(A966,BASE.!$A$1:$T$878,14,FALSE)</f>
        <v>Paihuano</v>
      </c>
      <c r="O966" s="124" t="str">
        <f>VLOOKUP(A966,BASE.!$A$1:$T$878,15,FALSE)</f>
        <v xml:space="preserve">Teléfono: (56)(51)451015 </v>
      </c>
      <c r="P966" s="124" t="str">
        <f>VLOOKUP(A966,BASE.!$A$1:$T$878,16,FALSE)</f>
        <v xml:space="preserve">alcalde@munipaihuani.cl 
jefe.gabinete@munipaihuano.cl
</v>
      </c>
      <c r="Q966" s="185">
        <f>VLOOKUP(A966,BASE.!$A$1:$T$878,17,FALSE)</f>
        <v>0</v>
      </c>
      <c r="R966" s="124">
        <f>VLOOKUP(A966,BASE.!$A$1:$T$878,18,FALSE)</f>
        <v>91001</v>
      </c>
      <c r="S966" s="124" t="str">
        <f>VLOOKUP(A966,BASE.!$A$1:$T$878,19,FALSE)</f>
        <v>No se acompañan. Aplica Informe Jurídico Nº 09, de  fecha 14 de marzo de 2011 del Departamento Jurídico y Dictamen Nº 070791, de 2009, de la Contraloría General de la República</v>
      </c>
      <c r="T966" s="182">
        <f>VLOOKUP(A966,BASE.!$A$1:$T$878,20,FALSE)</f>
        <v>42416</v>
      </c>
      <c r="U966" s="124">
        <v>7598</v>
      </c>
      <c r="V966" s="181">
        <v>0</v>
      </c>
      <c r="W966" s="181">
        <v>3262498</v>
      </c>
      <c r="X966" s="183">
        <v>44255</v>
      </c>
      <c r="Y966" s="166" t="s">
        <v>7879</v>
      </c>
      <c r="Z966" s="166" t="s">
        <v>7880</v>
      </c>
      <c r="AA966" s="124" t="s">
        <v>8122</v>
      </c>
    </row>
    <row r="967" spans="1:27" x14ac:dyDescent="0.2">
      <c r="A967" s="124">
        <v>7601</v>
      </c>
      <c r="B967" s="124" t="s">
        <v>8590</v>
      </c>
      <c r="C967" s="185">
        <v>690402009</v>
      </c>
      <c r="D967" s="124" t="str">
        <f>VLOOKUP(A967,BASE.!$A$1:$T$878,4,FALSE)</f>
        <v>Municipalidad</v>
      </c>
      <c r="E967" s="124" t="str">
        <f>VLOOKUP(A967,BASE.!$A$1:$T$878,5,FALSE)</f>
        <v>Constitución Política de la República, artículo 118 y siguientes.</v>
      </c>
      <c r="F967" s="124" t="str">
        <f>VLOOKUP(A967,BASE.!$A$1:$T$878,6,FALSE)</f>
        <v>Indefinida.</v>
      </c>
      <c r="G967" s="124" t="str">
        <f>VLOOKUP(A967,BASE.!$A$1:$T$878,7,FALSE)</f>
        <v>Según Ley Orgánica Nº 18.695, artículos 1º al 4º.</v>
      </c>
      <c r="H967" s="124" t="str">
        <f>VLOOKUP(A967,BASE.!$A$1:$T$878,8,FALSE)</f>
        <v>no tiene</v>
      </c>
      <c r="I967" s="124">
        <f>VLOOKUP(A967,BASE.!$A$1:$T$878,9,FALSE)</f>
        <v>0</v>
      </c>
      <c r="J967" s="124">
        <f>VLOOKUP(A967,BASE.!$A$1:$T$878,10,FALSE)</f>
        <v>0</v>
      </c>
      <c r="K967" s="124" t="str">
        <f>VLOOKUP(A967,BASE.!$A$1:$T$878,11,FALSE)</f>
        <v xml:space="preserve">Yerko Hernaldo Galleguillos Ossandón, 
</v>
      </c>
      <c r="L967" s="124" t="str">
        <f>VLOOKUP(A967,BASE.!$A$1:$T$878,12,FALSE)</f>
        <v xml:space="preserve">Avenida La Paz Nº 2, Comuna de La Higuera. Región de Coquimbo.
</v>
      </c>
      <c r="M967" s="124" t="str">
        <f>VLOOKUP(A967,BASE.!$A$1:$T$878,13,FALSE)</f>
        <v>IV</v>
      </c>
      <c r="N967" s="124" t="str">
        <f>VLOOKUP(A967,BASE.!$A$1:$T$878,14,FALSE)</f>
        <v>La Higuera.</v>
      </c>
      <c r="O967" s="124" t="str">
        <f>VLOOKUP(A967,BASE.!$A$1:$T$878,15,FALSE)</f>
        <v xml:space="preserve">Teléfono: 51-2-429902 </v>
      </c>
      <c r="P967" s="124">
        <f>VLOOKUP(A967,BASE.!$A$1:$T$878,16,FALSE)</f>
        <v>0</v>
      </c>
      <c r="Q967" s="185">
        <f>VLOOKUP(A967,BASE.!$A$1:$T$878,17,FALSE)</f>
        <v>0</v>
      </c>
      <c r="R967" s="124">
        <f>VLOOKUP(A967,BASE.!$A$1:$T$878,18,FALSE)</f>
        <v>91001</v>
      </c>
      <c r="S967" s="124" t="str">
        <f>VLOOKUP(A967,BASE.!$A$1:$T$878,19,FALSE)</f>
        <v>No se acompañan. Aplica Informe Jurídico Nº 09, de  fecha 14 de marzo de 2011 del Departamento Jurídico y Dictamen Nº 070791, de 2009, de la Contraloría General de la República</v>
      </c>
      <c r="T967" s="182">
        <f>VLOOKUP(A967,BASE.!$A$1:$T$878,20,FALSE)</f>
        <v>42422</v>
      </c>
      <c r="U967" s="124">
        <v>7601</v>
      </c>
      <c r="V967" s="181">
        <v>3823647</v>
      </c>
      <c r="W967" s="181">
        <v>3934541</v>
      </c>
      <c r="X967" s="183">
        <v>44255</v>
      </c>
      <c r="Y967" s="166" t="s">
        <v>7879</v>
      </c>
      <c r="Z967" s="166" t="s">
        <v>7880</v>
      </c>
      <c r="AA967" s="124" t="s">
        <v>8123</v>
      </c>
    </row>
    <row r="968" spans="1:27" x14ac:dyDescent="0.2">
      <c r="A968" s="124">
        <v>7603</v>
      </c>
      <c r="B968" s="124" t="s">
        <v>8654</v>
      </c>
      <c r="C968" s="185">
        <v>691913007</v>
      </c>
      <c r="D968" s="124" t="str">
        <f>VLOOKUP(A968,BASE.!$A$1:$T$878,4,FALSE)</f>
        <v>Municipalidad</v>
      </c>
      <c r="E968" s="124" t="str">
        <f>VLOOKUP(A968,BASE.!$A$1:$T$878,5,FALSE)</f>
        <v>Constitución Política de la República, art. 107.</v>
      </c>
      <c r="F968" s="124" t="str">
        <f>VLOOKUP(A968,BASE.!$A$1:$T$878,6,FALSE)</f>
        <v>Indefinida.</v>
      </c>
      <c r="G968" s="124" t="str">
        <f>VLOOKUP(A968,BASE.!$A$1:$T$878,7,FALSE)</f>
        <v>Según Ley Orgánica Nº 18.695, arts. 1º al 4º.</v>
      </c>
      <c r="H968" s="124" t="str">
        <f>VLOOKUP(A968,BASE.!$A$1:$T$878,8,FALSE)</f>
        <v>no tiene</v>
      </c>
      <c r="I968" s="124">
        <f>VLOOKUP(A968,BASE.!$A$1:$T$878,9,FALSE)</f>
        <v>0</v>
      </c>
      <c r="J968" s="124">
        <f>VLOOKUP(A968,BASE.!$A$1:$T$878,10,FALSE)</f>
        <v>0</v>
      </c>
      <c r="K968" s="124" t="str">
        <f>VLOOKUP(A968,BASE.!$A$1:$T$878,11,FALSE)</f>
        <v xml:space="preserve">JORGE JARAMILLO HOTT
</v>
      </c>
      <c r="L968" s="124" t="str">
        <f>VLOOKUP(A968,BASE.!$A$1:$T$878,12,FALSE)</f>
        <v xml:space="preserve">Francisco Bilbao N°593, comuna de Pitrufquen, región de La Araucanía. </v>
      </c>
      <c r="M968" s="124" t="str">
        <f>VLOOKUP(A968,BASE.!$A$1:$T$878,13,FALSE)</f>
        <v>IX</v>
      </c>
      <c r="N968" s="124" t="str">
        <f>VLOOKUP(A968,BASE.!$A$1:$T$878,14,FALSE)</f>
        <v>Pitrufquen</v>
      </c>
      <c r="O968" s="124" t="str">
        <f>VLOOKUP(A968,BASE.!$A$1:$T$878,15,FALSE)</f>
        <v>45275700-452757002</v>
      </c>
      <c r="P968" s="124" t="str">
        <f>VLOOKUP(A968,BASE.!$A$1:$T$878,16,FALSE)</f>
        <v xml:space="preserve">jjaramillo@mpitrufquen.cl
                            ichesta@mpitrusfquen.cl
</v>
      </c>
      <c r="Q968" s="185">
        <f>VLOOKUP(A968,BASE.!$A$1:$T$878,17,FALSE)</f>
        <v>0</v>
      </c>
      <c r="R968" s="124">
        <f>VLOOKUP(A968,BASE.!$A$1:$T$878,18,FALSE)</f>
        <v>91001</v>
      </c>
      <c r="S968" s="124" t="str">
        <f>VLOOKUP(A968,BASE.!$A$1:$T$878,19,FALSE)</f>
        <v xml:space="preserve">No se acompañan. Aplica Informe Jurídico Nº 09, de  fecha 14 de marzo de 2011 del Departamento Jurídico y Dictamen Nº 070791, de 2009, de la Contraloría General de la República.  
</v>
      </c>
      <c r="T968" s="182">
        <f>VLOOKUP(A968,BASE.!$A$1:$T$878,20,FALSE)</f>
        <v>42446</v>
      </c>
      <c r="U968" s="124">
        <v>7603</v>
      </c>
      <c r="V968" s="181">
        <v>5035676</v>
      </c>
      <c r="W968" s="181">
        <v>5035676</v>
      </c>
      <c r="X968" s="183">
        <v>44255</v>
      </c>
      <c r="Y968" s="166" t="s">
        <v>7879</v>
      </c>
      <c r="Z968" s="166" t="s">
        <v>7880</v>
      </c>
      <c r="AA968" s="124" t="s">
        <v>8050</v>
      </c>
    </row>
    <row r="969" spans="1:27" x14ac:dyDescent="0.2">
      <c r="A969" s="124">
        <v>7605</v>
      </c>
      <c r="B969" s="124" t="s">
        <v>8591</v>
      </c>
      <c r="C969" s="185">
        <v>651131154</v>
      </c>
      <c r="D969" s="124" t="str">
        <f>VLOOKUP(A969,BASE.!$A$1:$T$878,4,FALSE)</f>
        <v>Corporación de Derecho Privado.</v>
      </c>
      <c r="E969" s="124" t="str">
        <f>VLOOKUP(A969,BASE.!$A$1:$T$878,5,FALSE)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
      <c r="F969" s="124" t="str">
        <f>VLOOKUP(A969,BASE.!$A$1:$T$878,6,FALSE)</f>
        <v xml:space="preserve">CCertificado de Vigencia Folio N° 500255058789, emitido por el Servicio de Registro Civil e Identificación con fecha 11 de septiembre de 2019. 
</v>
      </c>
      <c r="G969" s="124" t="str">
        <f>VLOOKUP(A969,BASE.!$A$1:$T$878,7,FALSE)</f>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
      <c r="H969" s="124" t="str">
        <f>VLOOKUP(A969,BASE.!$A$1:$T$878,8,FALSE)</f>
        <v xml:space="preserve">Presidente: José Miguel Araya Garrido, 
Secretario: Stephania Alejandra Vivanco Zambrano
Tesorero: Alejandra Noemi Zambrano Alvarez,
Directores
Raúl Antonio Cancino Flores,
Loreto Isabel Valdés Castillo, 
Jimena Del Carmen Maldonado Verdugo,
</v>
      </c>
      <c r="I969" s="124" t="str">
        <f>VLOOKUP(A969,BASE.!$A$1:$T$878,9,FALSE)</f>
        <v>5 años.</v>
      </c>
      <c r="J969" s="124" t="str">
        <f>VLOOKUP(A969,BASE.!$A$1:$T$878,10,FALSE)</f>
        <v xml:space="preserve">03 de octubre de 2015 al 03 de octubre de 2020. </v>
      </c>
      <c r="K969" s="124" t="str">
        <f>VLOOKUP(A969,BASE.!$A$1:$T$878,11,FALSE)</f>
        <v xml:space="preserve">José Miguel Araya Garrido, </v>
      </c>
      <c r="L969" s="124" t="str">
        <f>VLOOKUP(A969,BASE.!$A$1:$T$878,12,FALSE)</f>
        <v xml:space="preserve">Calle 13 Sur 4 Poniente Nº 519, comuna de Talca, VII Región del Maule.
</v>
      </c>
      <c r="M969" s="124" t="str">
        <f>VLOOKUP(A969,BASE.!$A$1:$T$878,13,FALSE)</f>
        <v>VII</v>
      </c>
      <c r="N969" s="124" t="str">
        <f>VLOOKUP(A969,BASE.!$A$1:$T$878,14,FALSE)</f>
        <v>talca</v>
      </c>
      <c r="O969" s="124" t="str">
        <f>VLOOKUP(A969,BASE.!$A$1:$T$878,15,FALSE)</f>
        <v>Fono: 71 2 383436
Celular: 98694714</v>
      </c>
      <c r="P969" s="124" t="str">
        <f>VLOOKUP(A969,BASE.!$A$1:$T$878,16,FALSE)</f>
        <v>shalom-jany@hotmail.com</v>
      </c>
      <c r="Q969" s="185">
        <f>VLOOKUP(A969,BASE.!$A$1:$T$878,17,FALSE)</f>
        <v>0</v>
      </c>
      <c r="R969" s="124" t="str">
        <f>VLOOKUP(A969,BASE.!$A$1:$T$878,18,FALSE)</f>
        <v>93401: Institución de Asistencia Social</v>
      </c>
      <c r="S969" s="124" t="str">
        <f>VLOOKUP(A969,BASE.!$A$1:$T$878,19,FALSE)</f>
        <v xml:space="preserve">Certificado Financiero correspondiente al año 2019, aprobado por el Subdepartamento de Supervisión Financiera Nacional. </v>
      </c>
      <c r="T969" s="182">
        <f>VLOOKUP(A969,BASE.!$A$1:$T$878,20,FALSE)</f>
        <v>42472</v>
      </c>
      <c r="U969" s="124">
        <v>7605</v>
      </c>
      <c r="V969" s="181">
        <v>29813410</v>
      </c>
      <c r="W969" s="181">
        <v>42056347</v>
      </c>
      <c r="X969" s="183">
        <v>44255</v>
      </c>
      <c r="Y969" s="166" t="s">
        <v>7879</v>
      </c>
      <c r="Z969" s="166" t="s">
        <v>7880</v>
      </c>
      <c r="AA969" s="124" t="s">
        <v>7899</v>
      </c>
    </row>
    <row r="970" spans="1:27" x14ac:dyDescent="0.2">
      <c r="A970" s="124">
        <v>7609</v>
      </c>
      <c r="B970" s="124" t="s">
        <v>8592</v>
      </c>
      <c r="C970" s="185" t="s">
        <v>7802</v>
      </c>
      <c r="D970" s="124" t="str">
        <f>VLOOKUP(A970,BASE.!$A$1:$T$878,4,FALSE)</f>
        <v>Corporación de Derecho Privado</v>
      </c>
      <c r="E970" s="124" t="str">
        <f>VLOOKUP(A970,BASE.!$A$1:$T$878,5,FALSE)</f>
        <v>Inscripción N°216982 de fecha 13 de febrero de 2016, del Registro de Personas Jurídicas, del Servicio de Registro Civil e Identificación.</v>
      </c>
      <c r="F970" s="124" t="str">
        <f>VLOOKUP(A970,BASE.!$A$1:$T$878,6,FALSE)</f>
        <v>Certificado de Vigencia Folio Nº 500367181309, del Servicio de Registro Civil e Identificación, de fecha 20 de enero de 2021.</v>
      </c>
      <c r="G970" s="124" t="str">
        <f>VLOOKUP(A970,BASE.!$A$1:$T$878,7,FALSE)</f>
        <v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v>
      </c>
      <c r="H970" s="124" t="str">
        <f>VLOOKUP(A970,BASE.!$A$1:$T$878,8,FALSE)</f>
        <v>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500367181309, de fecha 20 de enero de 2021, del Servicio de Registro Civil e Identificación.</v>
      </c>
      <c r="I970" s="124" t="str">
        <f>VLOOKUP(A970,BASE.!$A$1:$T$878,9,FALSE)</f>
        <v xml:space="preserve">2 años. </v>
      </c>
      <c r="J970" s="124" t="str">
        <f>VLOOKUP(A970,BASE.!$A$1:$T$878,10,FALSE)</f>
        <v>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v>
      </c>
      <c r="K970" s="124" t="str">
        <f>VLOOKUP(A970,BASE.!$A$1:$T$878,11,FALSE)</f>
        <v xml:space="preserve">Representante legal: Amara Sonia Galvez Pujado,
</v>
      </c>
      <c r="L970" s="124" t="str">
        <f>VLOOKUP(A970,BASE.!$A$1:$T$878,12,FALSE)</f>
        <v xml:space="preserve">Julio Echeverria Nº 260, Salamanca. Región de Coquimbo. 
</v>
      </c>
      <c r="M970" s="124" t="str">
        <f>VLOOKUP(A970,BASE.!$A$1:$T$878,13,FALSE)</f>
        <v>IV</v>
      </c>
      <c r="N970" s="124" t="str">
        <f>VLOOKUP(A970,BASE.!$A$1:$T$878,14,FALSE)</f>
        <v xml:space="preserve"> Salamanca</v>
      </c>
      <c r="O970" s="124" t="str">
        <f>VLOOKUP(A970,BASE.!$A$1:$T$878,15,FALSE)</f>
        <v>Celular: 941659628</v>
      </c>
      <c r="P970" s="124" t="str">
        <f>VLOOKUP(A970,BASE.!$A$1:$T$878,16,FALSE)</f>
        <v xml:space="preserve"> amara.galvez@hotmail.com</v>
      </c>
      <c r="Q970" s="185">
        <f>VLOOKUP(A970,BASE.!$A$1:$T$878,17,FALSE)</f>
        <v>0</v>
      </c>
      <c r="R970" s="124" t="str">
        <f>VLOOKUP(A970,BASE.!$A$1:$T$878,18,FALSE)</f>
        <v>93401: Instituciones de Asistencia Social</v>
      </c>
      <c r="S970" s="124" t="str">
        <f>VLOOKUP(A970,BASE.!$A$1:$T$878,19,FALSE)</f>
        <v>Se acompaña Certificado de la Institución correspondiente a antecedentes financieros del año 2019, aprobados por el Sub Departamento de Supervisión Financiera.</v>
      </c>
      <c r="T970" s="182">
        <f>VLOOKUP(A970,BASE.!$A$1:$T$878,20,FALSE)</f>
        <v>42538</v>
      </c>
      <c r="U970" s="124">
        <v>7609</v>
      </c>
      <c r="V970" s="181">
        <v>32306135</v>
      </c>
      <c r="W970" s="181">
        <v>61816022</v>
      </c>
      <c r="X970" s="183">
        <v>44255</v>
      </c>
      <c r="Y970" s="166" t="s">
        <v>7879</v>
      </c>
      <c r="Z970" s="166" t="s">
        <v>7880</v>
      </c>
      <c r="AA970" s="124" t="s">
        <v>7916</v>
      </c>
    </row>
    <row r="971" spans="1:27" x14ac:dyDescent="0.2">
      <c r="A971" s="124">
        <v>7614</v>
      </c>
      <c r="B971" s="124" t="s">
        <v>8593</v>
      </c>
      <c r="C971" s="185">
        <v>651185149</v>
      </c>
      <c r="D971" s="124" t="str">
        <f>VLOOKUP(A971,BASE.!$A$1:$T$878,4,FALSE)</f>
        <v>Corporación de Derecho Privado.</v>
      </c>
      <c r="E971" s="124" t="str">
        <f>VLOOKUP(A971,BASE.!$A$1:$T$878,5,FALSE)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71" s="124" t="str">
        <f>VLOOKUP(A971,BASE.!$A$1:$T$878,6,FALSE)</f>
        <v xml:space="preserve"> Certificado de Vigencia Folio Nº500342113321, de fecha 24 de agosto de 2020, del Servicio de Registro Civil e Identificación.</v>
      </c>
      <c r="G971" s="124" t="str">
        <f>VLOOKUP(A971,BASE.!$A$1:$T$878,7,FALSE)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71" s="124" t="str">
        <f>VLOOKUP(A971,BASE.!$A$1:$T$878,8,FALSE)</f>
        <v xml:space="preserve">Presidente: 
Andrea Soledad Hidalgo Winkler
Secretario: 
Ingrid Lorena Sandoval Fuentes
Tesorero:
Marcelo Eduardo mansilla Gomez,
</v>
      </c>
      <c r="I971" s="124" t="str">
        <f>VLOOKUP(A971,BASE.!$A$1:$T$878,9,FALSE)</f>
        <v>01 año a 05 años</v>
      </c>
      <c r="J971" s="124" t="str">
        <f>VLOOKUP(A971,BASE.!$A$1:$T$878,10,FALSE)</f>
        <v>Del 13 de junio de 2016 al 13 de junio de 2021</v>
      </c>
      <c r="K971" s="124" t="str">
        <f>VLOOKUP(A971,BASE.!$A$1:$T$878,11,FALSE)</f>
        <v xml:space="preserve">Yonatan Alexis Bustamante Cárcamo
</v>
      </c>
      <c r="L971" s="124" t="str">
        <f>VLOOKUP(A971,BASE.!$A$1:$T$878,12,FALSE)</f>
        <v>Calle Benavente N° 820, Comuna de Puerto Montt, Región de los Lagos</v>
      </c>
      <c r="M971" s="124" t="str">
        <f>VLOOKUP(A971,BASE.!$A$1:$T$878,13,FALSE)</f>
        <v>X</v>
      </c>
      <c r="N971" s="124" t="str">
        <f>VLOOKUP(A971,BASE.!$A$1:$T$878,14,FALSE)</f>
        <v>Puerto Montt</v>
      </c>
      <c r="O971" s="124" t="str">
        <f>VLOOKUP(A971,BASE.!$A$1:$T$878,15,FALSE)</f>
        <v>(41) 3184949</v>
      </c>
      <c r="P971" s="124" t="str">
        <f>VLOOKUP(A971,BASE.!$A$1:$T$878,16,FALSE)</f>
        <v>Yonatan.bustamante@ongcoincide.cl; contabilidad@ongcoincide.cl</v>
      </c>
      <c r="Q971" s="185">
        <f>VLOOKUP(A971,BASE.!$A$1:$T$878,17,FALSE)</f>
        <v>0</v>
      </c>
      <c r="R971" s="124" t="str">
        <f>VLOOKUP(A971,BASE.!$A$1:$T$878,18,FALSE)</f>
        <v xml:space="preserve">93401: Institución de Asistencia Social </v>
      </c>
      <c r="S971" s="124" t="str">
        <f>VLOOKUP(A971,BASE.!$A$1:$T$878,19,FALSE)</f>
        <v>Antecedentes financieros correspondientes al año 2019, aprobados por el Sub Departamento de Supervisión Financiera Nacional</v>
      </c>
      <c r="T971" s="182">
        <f>VLOOKUP(A971,BASE.!$A$1:$T$878,20,FALSE)</f>
        <v>42599</v>
      </c>
      <c r="U971" s="124">
        <v>7614</v>
      </c>
      <c r="V971" s="181">
        <v>22735284</v>
      </c>
      <c r="W971" s="181">
        <v>45470568</v>
      </c>
      <c r="X971" s="183">
        <v>44255</v>
      </c>
      <c r="Y971" s="166" t="s">
        <v>7879</v>
      </c>
      <c r="Z971" s="166" t="s">
        <v>7880</v>
      </c>
      <c r="AA971" s="124" t="s">
        <v>7908</v>
      </c>
    </row>
    <row r="972" spans="1:27" x14ac:dyDescent="0.2">
      <c r="A972" s="124">
        <v>7614</v>
      </c>
      <c r="B972" s="124" t="s">
        <v>8593</v>
      </c>
      <c r="C972" s="185">
        <v>651185149</v>
      </c>
      <c r="D972" s="124" t="str">
        <f>VLOOKUP(A972,BASE.!$A$1:$T$878,4,FALSE)</f>
        <v>Corporación de Derecho Privado.</v>
      </c>
      <c r="E972" s="124" t="str">
        <f>VLOOKUP(A972,BASE.!$A$1:$T$878,5,FALSE)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72" s="124" t="str">
        <f>VLOOKUP(A972,BASE.!$A$1:$T$878,6,FALSE)</f>
        <v xml:space="preserve"> Certificado de Vigencia Folio Nº500342113321, de fecha 24 de agosto de 2020, del Servicio de Registro Civil e Identificación.</v>
      </c>
      <c r="G972" s="124" t="str">
        <f>VLOOKUP(A972,BASE.!$A$1:$T$878,7,FALSE)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72" s="124" t="str">
        <f>VLOOKUP(A972,BASE.!$A$1:$T$878,8,FALSE)</f>
        <v xml:space="preserve">Presidente: 
Andrea Soledad Hidalgo Winkler
Secretario: 
Ingrid Lorena Sandoval Fuentes
Tesorero:
Marcelo Eduardo mansilla Gomez,
</v>
      </c>
      <c r="I972" s="124" t="str">
        <f>VLOOKUP(A972,BASE.!$A$1:$T$878,9,FALSE)</f>
        <v>01 año a 05 años</v>
      </c>
      <c r="J972" s="124" t="str">
        <f>VLOOKUP(A972,BASE.!$A$1:$T$878,10,FALSE)</f>
        <v>Del 13 de junio de 2016 al 13 de junio de 2021</v>
      </c>
      <c r="K972" s="124" t="str">
        <f>VLOOKUP(A972,BASE.!$A$1:$T$878,11,FALSE)</f>
        <v xml:space="preserve">Yonatan Alexis Bustamante Cárcamo
</v>
      </c>
      <c r="L972" s="124" t="str">
        <f>VLOOKUP(A972,BASE.!$A$1:$T$878,12,FALSE)</f>
        <v>Calle Benavente N° 820, Comuna de Puerto Montt, Región de los Lagos</v>
      </c>
      <c r="M972" s="124" t="str">
        <f>VLOOKUP(A972,BASE.!$A$1:$T$878,13,FALSE)</f>
        <v>X</v>
      </c>
      <c r="N972" s="124" t="str">
        <f>VLOOKUP(A972,BASE.!$A$1:$T$878,14,FALSE)</f>
        <v>Puerto Montt</v>
      </c>
      <c r="O972" s="124" t="str">
        <f>VLOOKUP(A972,BASE.!$A$1:$T$878,15,FALSE)</f>
        <v>(41) 3184949</v>
      </c>
      <c r="P972" s="124" t="str">
        <f>VLOOKUP(A972,BASE.!$A$1:$T$878,16,FALSE)</f>
        <v>Yonatan.bustamante@ongcoincide.cl; contabilidad@ongcoincide.cl</v>
      </c>
      <c r="Q972" s="185">
        <f>VLOOKUP(A972,BASE.!$A$1:$T$878,17,FALSE)</f>
        <v>0</v>
      </c>
      <c r="R972" s="124" t="str">
        <f>VLOOKUP(A972,BASE.!$A$1:$T$878,18,FALSE)</f>
        <v xml:space="preserve">93401: Institución de Asistencia Social </v>
      </c>
      <c r="S972" s="124" t="str">
        <f>VLOOKUP(A972,BASE.!$A$1:$T$878,19,FALSE)</f>
        <v>Antecedentes financieros correspondientes al año 2019, aprobados por el Sub Departamento de Supervisión Financiera Nacional</v>
      </c>
      <c r="T972" s="182">
        <f>VLOOKUP(A972,BASE.!$A$1:$T$878,20,FALSE)</f>
        <v>42599</v>
      </c>
      <c r="U972" s="124">
        <v>7614</v>
      </c>
      <c r="V972" s="181">
        <v>35647076</v>
      </c>
      <c r="W972" s="181">
        <v>49390528</v>
      </c>
      <c r="X972" s="183">
        <v>44255</v>
      </c>
      <c r="Y972" s="166" t="s">
        <v>7879</v>
      </c>
      <c r="Z972" s="166" t="s">
        <v>7880</v>
      </c>
      <c r="AA972" s="124" t="s">
        <v>7924</v>
      </c>
    </row>
    <row r="973" spans="1:27" x14ac:dyDescent="0.2">
      <c r="A973" s="124">
        <v>7614</v>
      </c>
      <c r="B973" s="124" t="s">
        <v>8593</v>
      </c>
      <c r="C973" s="185">
        <v>651185149</v>
      </c>
      <c r="D973" s="124" t="str">
        <f>VLOOKUP(A973,BASE.!$A$1:$T$878,4,FALSE)</f>
        <v>Corporación de Derecho Privado.</v>
      </c>
      <c r="E973" s="124" t="str">
        <f>VLOOKUP(A973,BASE.!$A$1:$T$878,5,FALSE)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73" s="124" t="str">
        <f>VLOOKUP(A973,BASE.!$A$1:$T$878,6,FALSE)</f>
        <v xml:space="preserve"> Certificado de Vigencia Folio Nº500342113321, de fecha 24 de agosto de 2020, del Servicio de Registro Civil e Identificación.</v>
      </c>
      <c r="G973" s="124" t="str">
        <f>VLOOKUP(A973,BASE.!$A$1:$T$878,7,FALSE)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73" s="124" t="str">
        <f>VLOOKUP(A973,BASE.!$A$1:$T$878,8,FALSE)</f>
        <v xml:space="preserve">Presidente: 
Andrea Soledad Hidalgo Winkler
Secretario: 
Ingrid Lorena Sandoval Fuentes
Tesorero:
Marcelo Eduardo mansilla Gomez,
</v>
      </c>
      <c r="I973" s="124" t="str">
        <f>VLOOKUP(A973,BASE.!$A$1:$T$878,9,FALSE)</f>
        <v>01 año a 05 años</v>
      </c>
      <c r="J973" s="124" t="str">
        <f>VLOOKUP(A973,BASE.!$A$1:$T$878,10,FALSE)</f>
        <v>Del 13 de junio de 2016 al 13 de junio de 2021</v>
      </c>
      <c r="K973" s="124" t="str">
        <f>VLOOKUP(A973,BASE.!$A$1:$T$878,11,FALSE)</f>
        <v xml:space="preserve">Yonatan Alexis Bustamante Cárcamo
</v>
      </c>
      <c r="L973" s="124" t="str">
        <f>VLOOKUP(A973,BASE.!$A$1:$T$878,12,FALSE)</f>
        <v>Calle Benavente N° 820, Comuna de Puerto Montt, Región de los Lagos</v>
      </c>
      <c r="M973" s="124" t="str">
        <f>VLOOKUP(A973,BASE.!$A$1:$T$878,13,FALSE)</f>
        <v>X</v>
      </c>
      <c r="N973" s="124" t="str">
        <f>VLOOKUP(A973,BASE.!$A$1:$T$878,14,FALSE)</f>
        <v>Puerto Montt</v>
      </c>
      <c r="O973" s="124" t="str">
        <f>VLOOKUP(A973,BASE.!$A$1:$T$878,15,FALSE)</f>
        <v>(41) 3184949</v>
      </c>
      <c r="P973" s="124" t="str">
        <f>VLOOKUP(A973,BASE.!$A$1:$T$878,16,FALSE)</f>
        <v>Yonatan.bustamante@ongcoincide.cl; contabilidad@ongcoincide.cl</v>
      </c>
      <c r="Q973" s="185">
        <f>VLOOKUP(A973,BASE.!$A$1:$T$878,17,FALSE)</f>
        <v>0</v>
      </c>
      <c r="R973" s="124" t="str">
        <f>VLOOKUP(A973,BASE.!$A$1:$T$878,18,FALSE)</f>
        <v xml:space="preserve">93401: Institución de Asistencia Social </v>
      </c>
      <c r="S973" s="124" t="str">
        <f>VLOOKUP(A973,BASE.!$A$1:$T$878,19,FALSE)</f>
        <v>Antecedentes financieros correspondientes al año 2019, aprobados por el Sub Departamento de Supervisión Financiera Nacional</v>
      </c>
      <c r="T973" s="182">
        <f>VLOOKUP(A973,BASE.!$A$1:$T$878,20,FALSE)</f>
        <v>42599</v>
      </c>
      <c r="U973" s="124">
        <v>7614</v>
      </c>
      <c r="V973" s="181">
        <v>50971922</v>
      </c>
      <c r="W973" s="181">
        <v>112929727</v>
      </c>
      <c r="X973" s="183">
        <v>44255</v>
      </c>
      <c r="Y973" s="166" t="s">
        <v>7879</v>
      </c>
      <c r="Z973" s="166" t="s">
        <v>7880</v>
      </c>
      <c r="AA973" s="124" t="s">
        <v>7928</v>
      </c>
    </row>
    <row r="974" spans="1:27" x14ac:dyDescent="0.2">
      <c r="A974" s="124">
        <v>7614</v>
      </c>
      <c r="B974" s="124" t="s">
        <v>8593</v>
      </c>
      <c r="C974" s="185">
        <v>651185149</v>
      </c>
      <c r="D974" s="124" t="str">
        <f>VLOOKUP(A974,BASE.!$A$1:$T$878,4,FALSE)</f>
        <v>Corporación de Derecho Privado.</v>
      </c>
      <c r="E974" s="124" t="str">
        <f>VLOOKUP(A974,BASE.!$A$1:$T$878,5,FALSE)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74" s="124" t="str">
        <f>VLOOKUP(A974,BASE.!$A$1:$T$878,6,FALSE)</f>
        <v xml:space="preserve"> Certificado de Vigencia Folio Nº500342113321, de fecha 24 de agosto de 2020, del Servicio de Registro Civil e Identificación.</v>
      </c>
      <c r="G974" s="124" t="str">
        <f>VLOOKUP(A974,BASE.!$A$1:$T$878,7,FALSE)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74" s="124" t="str">
        <f>VLOOKUP(A974,BASE.!$A$1:$T$878,8,FALSE)</f>
        <v xml:space="preserve">Presidente: 
Andrea Soledad Hidalgo Winkler
Secretario: 
Ingrid Lorena Sandoval Fuentes
Tesorero:
Marcelo Eduardo mansilla Gomez,
</v>
      </c>
      <c r="I974" s="124" t="str">
        <f>VLOOKUP(A974,BASE.!$A$1:$T$878,9,FALSE)</f>
        <v>01 año a 05 años</v>
      </c>
      <c r="J974" s="124" t="str">
        <f>VLOOKUP(A974,BASE.!$A$1:$T$878,10,FALSE)</f>
        <v>Del 13 de junio de 2016 al 13 de junio de 2021</v>
      </c>
      <c r="K974" s="124" t="str">
        <f>VLOOKUP(A974,BASE.!$A$1:$T$878,11,FALSE)</f>
        <v xml:space="preserve">Yonatan Alexis Bustamante Cárcamo
</v>
      </c>
      <c r="L974" s="124" t="str">
        <f>VLOOKUP(A974,BASE.!$A$1:$T$878,12,FALSE)</f>
        <v>Calle Benavente N° 820, Comuna de Puerto Montt, Región de los Lagos</v>
      </c>
      <c r="M974" s="124" t="str">
        <f>VLOOKUP(A974,BASE.!$A$1:$T$878,13,FALSE)</f>
        <v>X</v>
      </c>
      <c r="N974" s="124" t="str">
        <f>VLOOKUP(A974,BASE.!$A$1:$T$878,14,FALSE)</f>
        <v>Puerto Montt</v>
      </c>
      <c r="O974" s="124" t="str">
        <f>VLOOKUP(A974,BASE.!$A$1:$T$878,15,FALSE)</f>
        <v>(41) 3184949</v>
      </c>
      <c r="P974" s="124" t="str">
        <f>VLOOKUP(A974,BASE.!$A$1:$T$878,16,FALSE)</f>
        <v>Yonatan.bustamante@ongcoincide.cl; contabilidad@ongcoincide.cl</v>
      </c>
      <c r="Q974" s="185">
        <f>VLOOKUP(A974,BASE.!$A$1:$T$878,17,FALSE)</f>
        <v>0</v>
      </c>
      <c r="R974" s="124" t="str">
        <f>VLOOKUP(A974,BASE.!$A$1:$T$878,18,FALSE)</f>
        <v xml:space="preserve">93401: Institución de Asistencia Social </v>
      </c>
      <c r="S974" s="124" t="str">
        <f>VLOOKUP(A974,BASE.!$A$1:$T$878,19,FALSE)</f>
        <v>Antecedentes financieros correspondientes al año 2019, aprobados por el Sub Departamento de Supervisión Financiera Nacional</v>
      </c>
      <c r="T974" s="182">
        <f>VLOOKUP(A974,BASE.!$A$1:$T$878,20,FALSE)</f>
        <v>42599</v>
      </c>
      <c r="U974" s="124">
        <v>7614</v>
      </c>
      <c r="V974" s="181">
        <v>12884486</v>
      </c>
      <c r="W974" s="181">
        <v>40371388</v>
      </c>
      <c r="X974" s="183">
        <v>44255</v>
      </c>
      <c r="Y974" s="166" t="s">
        <v>7879</v>
      </c>
      <c r="Z974" s="166" t="s">
        <v>7880</v>
      </c>
      <c r="AA974" s="124" t="s">
        <v>8019</v>
      </c>
    </row>
    <row r="975" spans="1:27" x14ac:dyDescent="0.2">
      <c r="A975" s="124">
        <v>7615</v>
      </c>
      <c r="B975" s="124" t="s">
        <v>8594</v>
      </c>
      <c r="C975" s="185" t="s">
        <v>7829</v>
      </c>
      <c r="D975" s="124" t="str">
        <f>VLOOKUP(A975,BASE.!$A$1:$T$878,4,FALSE)</f>
        <v>Municipalidad</v>
      </c>
      <c r="E975" s="124" t="str">
        <f>VLOOKUP(A975,BASE.!$A$1:$T$878,5,FALSE)</f>
        <v>Constitución Política de la República, art. 107.</v>
      </c>
      <c r="F975" s="124" t="str">
        <f>VLOOKUP(A975,BASE.!$A$1:$T$878,6,FALSE)</f>
        <v>Indefinida.</v>
      </c>
      <c r="G975" s="124" t="str">
        <f>VLOOKUP(A975,BASE.!$A$1:$T$878,7,FALSE)</f>
        <v>Según Ley Orgánica Nº 18.695, arts. 1º al 4º.</v>
      </c>
      <c r="H975" s="124" t="str">
        <f>VLOOKUP(A975,BASE.!$A$1:$T$878,8,FALSE)</f>
        <v>no tiene</v>
      </c>
      <c r="I975" s="124">
        <f>VLOOKUP(A975,BASE.!$A$1:$T$878,9,FALSE)</f>
        <v>0</v>
      </c>
      <c r="J975" s="124">
        <f>VLOOKUP(A975,BASE.!$A$1:$T$878,10,FALSE)</f>
        <v>0</v>
      </c>
      <c r="K975" s="124" t="str">
        <f>VLOOKUP(A975,BASE.!$A$1:$T$878,11,FALSE)</f>
        <v xml:space="preserve">Luis Huirilef Barra, 
</v>
      </c>
      <c r="L975" s="124" t="str">
        <f>VLOOKUP(A975,BASE.!$A$1:$T$878,12,FALSE)</f>
        <v xml:space="preserve">Calle Perez N° 449, comuna de Chol Chol. </v>
      </c>
      <c r="M975" s="124" t="str">
        <f>VLOOKUP(A975,BASE.!$A$1:$T$878,13,FALSE)</f>
        <v>IX</v>
      </c>
      <c r="N975" s="124" t="str">
        <f>VLOOKUP(A975,BASE.!$A$1:$T$878,14,FALSE)</f>
        <v>Chol Chol</v>
      </c>
      <c r="O975" s="124">
        <f>VLOOKUP(A975,BASE.!$A$1:$T$878,15,FALSE)</f>
        <v>0</v>
      </c>
      <c r="P975" s="124" t="str">
        <f>VLOOKUP(A975,BASE.!$A$1:$T$878,16,FALSE)</f>
        <v>opdcholchol@gmail.com</v>
      </c>
      <c r="Q975" s="185">
        <f>VLOOKUP(A975,BASE.!$A$1:$T$878,17,FALSE)</f>
        <v>0</v>
      </c>
      <c r="R975" s="124">
        <f>VLOOKUP(A975,BASE.!$A$1:$T$878,18,FALSE)</f>
        <v>91001</v>
      </c>
      <c r="S975" s="124" t="str">
        <f>VLOOKUP(A975,BASE.!$A$1:$T$878,19,FALSE)</f>
        <v xml:space="preserve">No se acompañan. Aplica Informe Jurídico Nº 09, de  fecha 14 de marzo de 2011 del Departamento Jurídico y Dictamen Nº 070791, de 2009, de la Contraloría General de la República.  
</v>
      </c>
      <c r="T975" s="182">
        <f>VLOOKUP(A975,BASE.!$A$1:$T$878,20,FALSE)</f>
        <v>42615</v>
      </c>
      <c r="U975" s="124">
        <v>7615</v>
      </c>
      <c r="V975" s="181">
        <v>4893746</v>
      </c>
      <c r="W975" s="181">
        <v>9787492</v>
      </c>
      <c r="X975" s="183">
        <v>44255</v>
      </c>
      <c r="Y975" s="166" t="s">
        <v>7879</v>
      </c>
      <c r="Z975" s="166" t="s">
        <v>7880</v>
      </c>
      <c r="AA975" s="124" t="s">
        <v>8093</v>
      </c>
    </row>
    <row r="976" spans="1:27" x14ac:dyDescent="0.2">
      <c r="A976" s="124">
        <v>7620</v>
      </c>
      <c r="B976" s="124" t="s">
        <v>8595</v>
      </c>
      <c r="C976" s="185">
        <v>732384006</v>
      </c>
      <c r="D976" s="124" t="str">
        <f>VLOOKUP(A976,BASE.!$A$1:$T$878,4,FALSE)</f>
        <v>Fundación de Derecho Privado.</v>
      </c>
      <c r="E976" s="124" t="str">
        <f>VLOOKUP(A976,BASE.!$A$1:$T$878,5,FALSE)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
      <c r="F976" s="124" t="str">
        <f>VLOOKUP(A976,BASE.!$A$1:$T$878,6,FALSE)</f>
        <v xml:space="preserve">Se acompañó Certificado de vigencia de Persona Jurídica sin fines de lucro folio N° 80456019, de fecha 11 de noviembre del año 2020, del Servicio de Registro Civil e Identificación.
</v>
      </c>
      <c r="G976" s="124" t="str">
        <f>VLOOKUP(A976,BASE.!$A$1:$T$878,7,FALSE)</f>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
      <c r="H976" s="124" t="str">
        <f>VLOOKUP(A976,BASE.!$A$1:$T$878,8,FALSE)</f>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
      <c r="I976" s="124" t="str">
        <f>VLOOKUP(A976,BASE.!$A$1:$T$878,9,FALSE)</f>
        <v xml:space="preserve">Indefinida, debiendo ser confirmados o reemplazados una vez al año. . </v>
      </c>
      <c r="J976" s="124" t="str">
        <f>VLOOKUP(A976,BASE.!$A$1:$T$878,10,FALSE)</f>
        <v>Del 04 de marzo de 2013.   Se solicitan antecedentes actualizados mediante correo electrónico y carta.(11.11.2020 CPM)</v>
      </c>
      <c r="K976" s="124" t="str">
        <f>VLOOKUP(A976,BASE.!$A$1:$T$878,11,FALSE)</f>
        <v xml:space="preserve">Maximiliano Sanchez Pérez 
</v>
      </c>
      <c r="L976" s="124" t="str">
        <f>VLOOKUP(A976,BASE.!$A$1:$T$878,12,FALSE)</f>
        <v xml:space="preserve">Avenida Pajaritos S/N, parcela 10-B. Malloco. Peñaflor </v>
      </c>
      <c r="M976" s="124" t="str">
        <f>VLOOKUP(A976,BASE.!$A$1:$T$878,13,FALSE)</f>
        <v>XIII</v>
      </c>
      <c r="N976" s="124" t="str">
        <f>VLOOKUP(A976,BASE.!$A$1:$T$878,14,FALSE)</f>
        <v>Peñaflor</v>
      </c>
      <c r="O976" s="124" t="str">
        <f>VLOOKUP(A976,BASE.!$A$1:$T$878,15,FALSE)</f>
        <v>228140697-228143164</v>
      </c>
      <c r="P976" s="124" t="str">
        <f>VLOOKUP(A976,BASE.!$A$1:$T$878,16,FALSE)</f>
        <v xml:space="preserve">hnkoinomadelfia@hotmail.com
monica@koinomadelfia.cl
</v>
      </c>
      <c r="Q976" s="185">
        <f>VLOOKUP(A976,BASE.!$A$1:$T$878,17,FALSE)</f>
        <v>0</v>
      </c>
      <c r="R976" s="124" t="str">
        <f>VLOOKUP(A976,BASE.!$A$1:$T$878,18,FALSE)</f>
        <v xml:space="preserve">93401: Institución de Asistencia Social </v>
      </c>
      <c r="S976" s="124" t="str">
        <f>VLOOKUP(A976,BASE.!$A$1:$T$878,19,FALSE)</f>
        <v xml:space="preserve">Antecedentes financieros correspondientes al año 2019  aprobados por el Subdepartamento de Supervisión Financiera  </v>
      </c>
      <c r="T976" s="182">
        <f>VLOOKUP(A976,BASE.!$A$1:$T$878,20,FALSE)</f>
        <v>42688</v>
      </c>
      <c r="U976" s="124">
        <v>7620</v>
      </c>
      <c r="V976" s="181">
        <v>62192448</v>
      </c>
      <c r="W976" s="181">
        <v>93987490</v>
      </c>
      <c r="X976" s="183">
        <v>44255</v>
      </c>
      <c r="Y976" s="166" t="s">
        <v>7879</v>
      </c>
      <c r="Z976" s="166" t="s">
        <v>7880</v>
      </c>
      <c r="AA976" s="124" t="s">
        <v>7925</v>
      </c>
    </row>
    <row r="977" spans="1:27" x14ac:dyDescent="0.2">
      <c r="A977" s="124">
        <v>7626</v>
      </c>
      <c r="B977" s="124" t="s">
        <v>8596</v>
      </c>
      <c r="C977" s="185" t="s">
        <v>7861</v>
      </c>
      <c r="D977" s="124" t="str">
        <f>VLOOKUP(A977,BASE.!$A$1:$T$878,4,FALSE)</f>
        <v>Corporación de Derecho Privado.</v>
      </c>
      <c r="E977" s="124" t="str">
        <f>VLOOKUP(A977,BASE.!$A$1:$T$878,5,FALSE)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
      <c r="F977" s="124" t="str">
        <f>VLOOKUP(A977,BASE.!$A$1:$T$878,6,FALSE)</f>
        <v>Certificado de Vigencia Folio Nº 500328480916, de fecha 10 de julio del 2020, del Servicio de Registro Civil e Identificación.</v>
      </c>
      <c r="G977" s="124" t="str">
        <f>VLOOKUP(A977,BASE.!$A$1:$T$878,7,FALSE)</f>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
      <c r="H977" s="124" t="str">
        <f>VLOOKUP(A977,BASE.!$A$1:$T$878,8,FALSE)</f>
        <v xml:space="preserve">Presidente: 
Rubén Eduardo Gutierrez Quiñones
Vice -Presidente: 
Jean Pierre Faundes Campos,
Secretario: 
Jessica María Gutierrez Quiñones
Tesorera:
Claudia Andrea Llancapan Fabundes
</v>
      </c>
      <c r="I977" s="124" t="str">
        <f>VLOOKUP(A977,BASE.!$A$1:$T$878,9,FALSE)</f>
        <v>03 años</v>
      </c>
      <c r="J977" s="124" t="str">
        <f>VLOOKUP(A977,BASE.!$A$1:$T$878,10,FALSE)</f>
        <v>15-02-2019 a 15.02.22</v>
      </c>
      <c r="K977" s="124" t="str">
        <f>VLOOKUP(A977,BASE.!$A$1:$T$878,11,FALSE)</f>
        <v xml:space="preserve">Presidente: Rubén Eduardo Gutierrez Quiñones
</v>
      </c>
      <c r="L977" s="124" t="str">
        <f>VLOOKUP(A977,BASE.!$A$1:$T$878,12,FALSE)</f>
        <v xml:space="preserve">Barros Arana N° 162, oficina 91, Concepción </v>
      </c>
      <c r="M977" s="124" t="str">
        <f>VLOOKUP(A977,BASE.!$A$1:$T$878,13,FALSE)</f>
        <v>VIII</v>
      </c>
      <c r="N977" s="124" t="str">
        <f>VLOOKUP(A977,BASE.!$A$1:$T$878,14,FALSE)</f>
        <v xml:space="preserve">Concepción </v>
      </c>
      <c r="O977" s="124" t="str">
        <f>VLOOKUP(A977,BASE.!$A$1:$T$878,15,FALSE)</f>
        <v>41-2767056/+56974305923 (cel. Representante Legal)</v>
      </c>
      <c r="P977" s="124" t="str">
        <f>VLOOKUP(A977,BASE.!$A$1:$T$878,16,FALSE)</f>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
      <c r="Q977" s="185">
        <f>VLOOKUP(A977,BASE.!$A$1:$T$878,17,FALSE)</f>
        <v>0</v>
      </c>
      <c r="R977" s="124" t="str">
        <f>VLOOKUP(A977,BASE.!$A$1:$T$878,18,FALSE)</f>
        <v xml:space="preserve">93401: Institución de Asistencia Social </v>
      </c>
      <c r="S977" s="124" t="str">
        <f>VLOOKUP(A977,BASE.!$A$1:$T$878,19,FALSE)</f>
        <v>Antecedentes financieros correspondientes al año 2019 pendientes de aprobación por el Sub Departamento de Supervisión Financiera.</v>
      </c>
      <c r="T977" s="182">
        <f>VLOOKUP(A977,BASE.!$A$1:$T$878,20,FALSE)</f>
        <v>42762</v>
      </c>
      <c r="U977" s="124">
        <v>7626</v>
      </c>
      <c r="V977" s="181">
        <v>0</v>
      </c>
      <c r="W977" s="181">
        <v>0</v>
      </c>
      <c r="X977" s="183">
        <v>44255</v>
      </c>
      <c r="Y977" s="166" t="s">
        <v>7879</v>
      </c>
      <c r="Z977" s="166" t="s">
        <v>7880</v>
      </c>
      <c r="AA977" s="124" t="s">
        <v>7943</v>
      </c>
    </row>
    <row r="978" spans="1:27" x14ac:dyDescent="0.2">
      <c r="A978" s="124">
        <v>7626</v>
      </c>
      <c r="B978" s="124" t="s">
        <v>8596</v>
      </c>
      <c r="C978" s="185" t="s">
        <v>7861</v>
      </c>
      <c r="D978" s="124" t="str">
        <f>VLOOKUP(A978,BASE.!$A$1:$T$878,4,FALSE)</f>
        <v>Corporación de Derecho Privado.</v>
      </c>
      <c r="E978" s="124" t="str">
        <f>VLOOKUP(A978,BASE.!$A$1:$T$878,5,FALSE)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
      <c r="F978" s="124" t="str">
        <f>VLOOKUP(A978,BASE.!$A$1:$T$878,6,FALSE)</f>
        <v>Certificado de Vigencia Folio Nº 500328480916, de fecha 10 de julio del 2020, del Servicio de Registro Civil e Identificación.</v>
      </c>
      <c r="G978" s="124" t="str">
        <f>VLOOKUP(A978,BASE.!$A$1:$T$878,7,FALSE)</f>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
      <c r="H978" s="124" t="str">
        <f>VLOOKUP(A978,BASE.!$A$1:$T$878,8,FALSE)</f>
        <v xml:space="preserve">Presidente: 
Rubén Eduardo Gutierrez Quiñones
Vice -Presidente: 
Jean Pierre Faundes Campos,
Secretario: 
Jessica María Gutierrez Quiñones
Tesorera:
Claudia Andrea Llancapan Fabundes
</v>
      </c>
      <c r="I978" s="124" t="str">
        <f>VLOOKUP(A978,BASE.!$A$1:$T$878,9,FALSE)</f>
        <v>03 años</v>
      </c>
      <c r="J978" s="124" t="str">
        <f>VLOOKUP(A978,BASE.!$A$1:$T$878,10,FALSE)</f>
        <v>15-02-2019 a 15.02.22</v>
      </c>
      <c r="K978" s="124" t="str">
        <f>VLOOKUP(A978,BASE.!$A$1:$T$878,11,FALSE)</f>
        <v xml:space="preserve">Presidente: Rubén Eduardo Gutierrez Quiñones
</v>
      </c>
      <c r="L978" s="124" t="str">
        <f>VLOOKUP(A978,BASE.!$A$1:$T$878,12,FALSE)</f>
        <v xml:space="preserve">Barros Arana N° 162, oficina 91, Concepción </v>
      </c>
      <c r="M978" s="124" t="str">
        <f>VLOOKUP(A978,BASE.!$A$1:$T$878,13,FALSE)</f>
        <v>VIII</v>
      </c>
      <c r="N978" s="124" t="str">
        <f>VLOOKUP(A978,BASE.!$A$1:$T$878,14,FALSE)</f>
        <v xml:space="preserve">Concepción </v>
      </c>
      <c r="O978" s="124" t="str">
        <f>VLOOKUP(A978,BASE.!$A$1:$T$878,15,FALSE)</f>
        <v>41-2767056/+56974305923 (cel. Representante Legal)</v>
      </c>
      <c r="P978" s="124" t="str">
        <f>VLOOKUP(A978,BASE.!$A$1:$T$878,16,FALSE)</f>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
      <c r="Q978" s="185">
        <f>VLOOKUP(A978,BASE.!$A$1:$T$878,17,FALSE)</f>
        <v>0</v>
      </c>
      <c r="R978" s="124" t="str">
        <f>VLOOKUP(A978,BASE.!$A$1:$T$878,18,FALSE)</f>
        <v xml:space="preserve">93401: Institución de Asistencia Social </v>
      </c>
      <c r="S978" s="124" t="str">
        <f>VLOOKUP(A978,BASE.!$A$1:$T$878,19,FALSE)</f>
        <v>Antecedentes financieros correspondientes al año 2019 pendientes de aprobación por el Sub Departamento de Supervisión Financiera.</v>
      </c>
      <c r="T978" s="182">
        <f>VLOOKUP(A978,BASE.!$A$1:$T$878,20,FALSE)</f>
        <v>42762</v>
      </c>
      <c r="U978" s="124">
        <v>7626</v>
      </c>
      <c r="V978" s="181">
        <v>37389674</v>
      </c>
      <c r="W978" s="181">
        <v>72679458</v>
      </c>
      <c r="X978" s="183">
        <v>44255</v>
      </c>
      <c r="Y978" s="166" t="s">
        <v>7879</v>
      </c>
      <c r="Z978" s="166" t="s">
        <v>7880</v>
      </c>
      <c r="AA978" s="124" t="s">
        <v>187</v>
      </c>
    </row>
    <row r="979" spans="1:27" x14ac:dyDescent="0.2">
      <c r="A979" s="124">
        <v>7638</v>
      </c>
      <c r="B979" s="124" t="s">
        <v>8597</v>
      </c>
      <c r="C979" s="185" t="s">
        <v>7800</v>
      </c>
      <c r="D979" s="124" t="str">
        <f>VLOOKUP(A979,BASE.!$A$1:$T$878,4,FALSE)</f>
        <v>Corporación de Derecho Privado, regida por sus propios estatutos y, en silencio de ellos, por el Título XXXIII, del Libro Primero del Código Civil y por el reglamento de Concesión de Personalidad Jurídica del Ministerio de Justicia.</v>
      </c>
      <c r="E979" s="124" t="str">
        <f>VLOOKUP(A979,BASE.!$A$1:$T$878,5,FALSE)</f>
        <v>Inscripción N° 245442, de fecha 23 de enero de 2017, del Registro de Personas Jurídicas, del Servicio de Registro Civil e Identificación.</v>
      </c>
      <c r="F979" s="124" t="str">
        <f>VLOOKUP(A979,BASE.!$A$1:$T$878,6,FALSE)</f>
        <v>Certificado de Vigencia, Folio Nº 500356266359, emitido con fecha 16 de noviembre de 2020, por el Servicio de Registro Civil e Identificación.</v>
      </c>
      <c r="G979" s="124" t="str">
        <f>VLOOKUP(A979,BASE.!$A$1:$T$878,7,FALSE)</f>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
      <c r="H979" s="124" t="str">
        <f>VLOOKUP(A979,BASE.!$A$1:$T$878,8,FALSE)</f>
        <v>Presidente: Amanda Belén Aceituno Quezada,
Tesorera: Tatiana del pilar Quezada Torres</v>
      </c>
      <c r="I979" s="124" t="str">
        <f>VLOOKUP(A979,BASE.!$A$1:$T$878,9,FALSE)</f>
        <v>02 años</v>
      </c>
      <c r="J979" s="124" t="str">
        <f>VLOOKUP(A979,BASE.!$A$1:$T$878,10,FALSE)</f>
        <v>Directorio provisorio de fecha 25 de julio de 2020, durará hasta nueva Asamblea General de socios</v>
      </c>
      <c r="K979" s="124" t="str">
        <f>VLOOKUP(A979,BASE.!$A$1:$T$878,11,FALSE)</f>
        <v xml:space="preserve">Presidente: Amanda Belén Aceituno Quezada, </v>
      </c>
      <c r="L979" s="124" t="str">
        <f>VLOOKUP(A979,BASE.!$A$1:$T$878,12,FALSE)</f>
        <v xml:space="preserve">Pasaje Agustín Barros N° 1834, Villa María del Valle, ciudad de Linares, Región del Maule
</v>
      </c>
      <c r="M979" s="124" t="str">
        <f>VLOOKUP(A979,BASE.!$A$1:$T$878,13,FALSE)</f>
        <v>VII</v>
      </c>
      <c r="N979" s="124" t="str">
        <f>VLOOKUP(A979,BASE.!$A$1:$T$878,14,FALSE)</f>
        <v>linares</v>
      </c>
      <c r="O979" s="124" t="str">
        <f>VLOOKUP(A979,BASE.!$A$1:$T$878,15,FALSE)</f>
        <v>Fono: +569 85973741; +569 78270672</v>
      </c>
      <c r="P979" s="124" t="str">
        <f>VLOOKUP(A979,BASE.!$A$1:$T$878,16,FALSE)</f>
        <v>corp.enbuscadeuncambio@hotmail.com</v>
      </c>
      <c r="Q979" s="185">
        <f>VLOOKUP(A979,BASE.!$A$1:$T$878,17,FALSE)</f>
        <v>0</v>
      </c>
      <c r="R979" s="124">
        <f>VLOOKUP(A979,BASE.!$A$1:$T$878,18,FALSE)</f>
        <v>93401</v>
      </c>
      <c r="S979" s="124" t="str">
        <f>VLOOKUP(A979,BASE.!$A$1:$T$878,19,FALSE)</f>
        <v xml:space="preserve">Se acompaña Certificado Financiero año 2019, aprobados por el Subdepartamento de Supervisión Financiera Nacional.
</v>
      </c>
      <c r="T979" s="182">
        <f>VLOOKUP(A979,BASE.!$A$1:$T$878,20,FALSE)</f>
        <v>43014</v>
      </c>
      <c r="U979" s="124">
        <v>7638</v>
      </c>
      <c r="V979" s="181">
        <v>17162364</v>
      </c>
      <c r="W979" s="181">
        <v>24415113</v>
      </c>
      <c r="X979" s="183">
        <v>44255</v>
      </c>
      <c r="Y979" s="166" t="s">
        <v>7879</v>
      </c>
      <c r="Z979" s="166" t="s">
        <v>7880</v>
      </c>
      <c r="AA979" s="124" t="s">
        <v>7993</v>
      </c>
    </row>
    <row r="980" spans="1:27" x14ac:dyDescent="0.2">
      <c r="A980" s="124">
        <v>7644</v>
      </c>
      <c r="B980" s="124" t="s">
        <v>8598</v>
      </c>
      <c r="C980" s="185">
        <v>651519810</v>
      </c>
      <c r="D980" s="124" t="str">
        <f>VLOOKUP(A980,BASE.!$A$1:$T$878,4,FALSE)</f>
        <v>Asociación de Derecho Privado.</v>
      </c>
      <c r="E980" s="124" t="str">
        <f>VLOOKUP(A980,BASE.!$A$1:$T$878,5,FALSE)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80" s="124" t="str">
        <f>VLOOKUP(A980,BASE.!$A$1:$T$878,6,FALSE)</f>
        <v xml:space="preserve">Certificado de Vigencia Folio Nº500184376928, otorgado el 04 de junio de 2018, del Servicio de Registro Civil e Identificación.
</v>
      </c>
      <c r="G980" s="124" t="str">
        <f>VLOOKUP(A980,BASE.!$A$1:$T$878,7,FALSE)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80" s="124" t="str">
        <f>VLOOKUP(A980,BASE.!$A$1:$T$878,8,FALSE)</f>
        <v xml:space="preserve">Presidente: 
LUIS RODRIGUEZ CABRERA, 
Secretaria: 
  TERESA FLORES MAZA, 
Tesorero:
MAURICIO REYES MELO, 
</v>
      </c>
      <c r="I980" s="124" t="str">
        <f>VLOOKUP(A980,BASE.!$A$1:$T$878,9,FALSE)</f>
        <v>04 años</v>
      </c>
      <c r="J980" s="124" t="str">
        <f>VLOOKUP(A980,BASE.!$A$1:$T$878,10,FALSE)</f>
        <v>Del 21 de diciembre de 2017 al 21 de diciembre de 2021.</v>
      </c>
      <c r="K980" s="124" t="str">
        <f>VLOOKUP(A980,BASE.!$A$1:$T$878,11,FALSE)</f>
        <v xml:space="preserve">Presidente: 
LUIS RODRIGUEZ CABRERA, 
</v>
      </c>
      <c r="L980" s="124" t="str">
        <f>VLOOKUP(A980,BASE.!$A$1:$T$878,12,FALSE)</f>
        <v xml:space="preserve"> Santa Teresa N°814, villa valles de Chile, comuna de Santa Barbara, Región del Bio Bio.
</v>
      </c>
      <c r="M980" s="124" t="str">
        <f>VLOOKUP(A980,BASE.!$A$1:$T$878,13,FALSE)</f>
        <v>VIII</v>
      </c>
      <c r="N980" s="124" t="str">
        <f>VLOOKUP(A980,BASE.!$A$1:$T$878,14,FALSE)</f>
        <v>Santa Barbara</v>
      </c>
      <c r="O980" s="124">
        <f>VLOOKUP(A980,BASE.!$A$1:$T$878,15,FALSE)</f>
        <v>0</v>
      </c>
      <c r="P980" s="124">
        <f>VLOOKUP(A980,BASE.!$A$1:$T$878,16,FALSE)</f>
        <v>0</v>
      </c>
      <c r="Q980" s="185">
        <f>VLOOKUP(A980,BASE.!$A$1:$T$878,17,FALSE)</f>
        <v>0</v>
      </c>
      <c r="R980" s="124" t="str">
        <f>VLOOKUP(A980,BASE.!$A$1:$T$878,18,FALSE)</f>
        <v xml:space="preserve">93401: Institución de Asistencia Social 
</v>
      </c>
      <c r="S980" s="124" t="str">
        <f>VLOOKUP(A980,BASE.!$A$1:$T$878,19,FALSE)</f>
        <v xml:space="preserve">Antecedentes financieros correspondientes al año 2019, aprobados por el Subdepartamento de Supervisión Nacional. </v>
      </c>
      <c r="T980" s="182">
        <f>VLOOKUP(A980,BASE.!$A$1:$T$878,20,FALSE)</f>
        <v>43165</v>
      </c>
      <c r="U980" s="124">
        <v>7644</v>
      </c>
      <c r="V980" s="181">
        <v>9930240</v>
      </c>
      <c r="W980" s="181">
        <v>33233203</v>
      </c>
      <c r="X980" s="183">
        <v>44255</v>
      </c>
      <c r="Y980" s="166" t="s">
        <v>7879</v>
      </c>
      <c r="Z980" s="166" t="s">
        <v>7880</v>
      </c>
      <c r="AA980" s="124" t="s">
        <v>7908</v>
      </c>
    </row>
    <row r="981" spans="1:27" x14ac:dyDescent="0.2">
      <c r="A981" s="124">
        <v>7644</v>
      </c>
      <c r="B981" s="124" t="s">
        <v>8598</v>
      </c>
      <c r="C981" s="185">
        <v>651519810</v>
      </c>
      <c r="D981" s="124" t="str">
        <f>VLOOKUP(A981,BASE.!$A$1:$T$878,4,FALSE)</f>
        <v>Asociación de Derecho Privado.</v>
      </c>
      <c r="E981" s="124" t="str">
        <f>VLOOKUP(A981,BASE.!$A$1:$T$878,5,FALSE)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81" s="124" t="str">
        <f>VLOOKUP(A981,BASE.!$A$1:$T$878,6,FALSE)</f>
        <v xml:space="preserve">Certificado de Vigencia Folio Nº500184376928, otorgado el 04 de junio de 2018, del Servicio de Registro Civil e Identificación.
</v>
      </c>
      <c r="G981" s="124" t="str">
        <f>VLOOKUP(A981,BASE.!$A$1:$T$878,7,FALSE)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81" s="124" t="str">
        <f>VLOOKUP(A981,BASE.!$A$1:$T$878,8,FALSE)</f>
        <v xml:space="preserve">Presidente: 
LUIS RODRIGUEZ CABRERA, 
Secretaria: 
  TERESA FLORES MAZA, 
Tesorero:
MAURICIO REYES MELO, 
</v>
      </c>
      <c r="I981" s="124" t="str">
        <f>VLOOKUP(A981,BASE.!$A$1:$T$878,9,FALSE)</f>
        <v>04 años</v>
      </c>
      <c r="J981" s="124" t="str">
        <f>VLOOKUP(A981,BASE.!$A$1:$T$878,10,FALSE)</f>
        <v>Del 21 de diciembre de 2017 al 21 de diciembre de 2021.</v>
      </c>
      <c r="K981" s="124" t="str">
        <f>VLOOKUP(A981,BASE.!$A$1:$T$878,11,FALSE)</f>
        <v xml:space="preserve">Presidente: 
LUIS RODRIGUEZ CABRERA, 
</v>
      </c>
      <c r="L981" s="124" t="str">
        <f>VLOOKUP(A981,BASE.!$A$1:$T$878,12,FALSE)</f>
        <v xml:space="preserve"> Santa Teresa N°814, villa valles de Chile, comuna de Santa Barbara, Región del Bio Bio.
</v>
      </c>
      <c r="M981" s="124" t="str">
        <f>VLOOKUP(A981,BASE.!$A$1:$T$878,13,FALSE)</f>
        <v>VIII</v>
      </c>
      <c r="N981" s="124" t="str">
        <f>VLOOKUP(A981,BASE.!$A$1:$T$878,14,FALSE)</f>
        <v>Santa Barbara</v>
      </c>
      <c r="O981" s="124">
        <f>VLOOKUP(A981,BASE.!$A$1:$T$878,15,FALSE)</f>
        <v>0</v>
      </c>
      <c r="P981" s="124">
        <f>VLOOKUP(A981,BASE.!$A$1:$T$878,16,FALSE)</f>
        <v>0</v>
      </c>
      <c r="Q981" s="185">
        <f>VLOOKUP(A981,BASE.!$A$1:$T$878,17,FALSE)</f>
        <v>0</v>
      </c>
      <c r="R981" s="124" t="str">
        <f>VLOOKUP(A981,BASE.!$A$1:$T$878,18,FALSE)</f>
        <v xml:space="preserve">93401: Institución de Asistencia Social 
</v>
      </c>
      <c r="S981" s="124" t="str">
        <f>VLOOKUP(A981,BASE.!$A$1:$T$878,19,FALSE)</f>
        <v xml:space="preserve">Antecedentes financieros correspondientes al año 2019, aprobados por el Subdepartamento de Supervisión Nacional. </v>
      </c>
      <c r="T981" s="182">
        <f>VLOOKUP(A981,BASE.!$A$1:$T$878,20,FALSE)</f>
        <v>43165</v>
      </c>
      <c r="U981" s="124">
        <v>7644</v>
      </c>
      <c r="V981" s="181">
        <v>8515077</v>
      </c>
      <c r="W981" s="181">
        <v>8515077</v>
      </c>
      <c r="X981" s="183">
        <v>44255</v>
      </c>
      <c r="Y981" s="166" t="s">
        <v>7879</v>
      </c>
      <c r="Z981" s="166" t="s">
        <v>7880</v>
      </c>
      <c r="AA981" s="124" t="s">
        <v>7935</v>
      </c>
    </row>
    <row r="982" spans="1:27" x14ac:dyDescent="0.2">
      <c r="A982" s="124">
        <v>7644</v>
      </c>
      <c r="B982" s="124" t="s">
        <v>8598</v>
      </c>
      <c r="C982" s="185">
        <v>651519810</v>
      </c>
      <c r="D982" s="124" t="str">
        <f>VLOOKUP(A982,BASE.!$A$1:$T$878,4,FALSE)</f>
        <v>Asociación de Derecho Privado.</v>
      </c>
      <c r="E982" s="124" t="str">
        <f>VLOOKUP(A982,BASE.!$A$1:$T$878,5,FALSE)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82" s="124" t="str">
        <f>VLOOKUP(A982,BASE.!$A$1:$T$878,6,FALSE)</f>
        <v xml:space="preserve">Certificado de Vigencia Folio Nº500184376928, otorgado el 04 de junio de 2018, del Servicio de Registro Civil e Identificación.
</v>
      </c>
      <c r="G982" s="124" t="str">
        <f>VLOOKUP(A982,BASE.!$A$1:$T$878,7,FALSE)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82" s="124" t="str">
        <f>VLOOKUP(A982,BASE.!$A$1:$T$878,8,FALSE)</f>
        <v xml:space="preserve">Presidente: 
LUIS RODRIGUEZ CABRERA, 
Secretaria: 
  TERESA FLORES MAZA, 
Tesorero:
MAURICIO REYES MELO, 
</v>
      </c>
      <c r="I982" s="124" t="str">
        <f>VLOOKUP(A982,BASE.!$A$1:$T$878,9,FALSE)</f>
        <v>04 años</v>
      </c>
      <c r="J982" s="124" t="str">
        <f>VLOOKUP(A982,BASE.!$A$1:$T$878,10,FALSE)</f>
        <v>Del 21 de diciembre de 2017 al 21 de diciembre de 2021.</v>
      </c>
      <c r="K982" s="124" t="str">
        <f>VLOOKUP(A982,BASE.!$A$1:$T$878,11,FALSE)</f>
        <v xml:space="preserve">Presidente: 
LUIS RODRIGUEZ CABRERA, 
</v>
      </c>
      <c r="L982" s="124" t="str">
        <f>VLOOKUP(A982,BASE.!$A$1:$T$878,12,FALSE)</f>
        <v xml:space="preserve"> Santa Teresa N°814, villa valles de Chile, comuna de Santa Barbara, Región del Bio Bio.
</v>
      </c>
      <c r="M982" s="124" t="str">
        <f>VLOOKUP(A982,BASE.!$A$1:$T$878,13,FALSE)</f>
        <v>VIII</v>
      </c>
      <c r="N982" s="124" t="str">
        <f>VLOOKUP(A982,BASE.!$A$1:$T$878,14,FALSE)</f>
        <v>Santa Barbara</v>
      </c>
      <c r="O982" s="124">
        <f>VLOOKUP(A982,BASE.!$A$1:$T$878,15,FALSE)</f>
        <v>0</v>
      </c>
      <c r="P982" s="124">
        <f>VLOOKUP(A982,BASE.!$A$1:$T$878,16,FALSE)</f>
        <v>0</v>
      </c>
      <c r="Q982" s="185">
        <f>VLOOKUP(A982,BASE.!$A$1:$T$878,17,FALSE)</f>
        <v>0</v>
      </c>
      <c r="R982" s="124" t="str">
        <f>VLOOKUP(A982,BASE.!$A$1:$T$878,18,FALSE)</f>
        <v xml:space="preserve">93401: Institución de Asistencia Social 
</v>
      </c>
      <c r="S982" s="124" t="str">
        <f>VLOOKUP(A982,BASE.!$A$1:$T$878,19,FALSE)</f>
        <v xml:space="preserve">Antecedentes financieros correspondientes al año 2019, aprobados por el Subdepartamento de Supervisión Nacional. </v>
      </c>
      <c r="T982" s="182">
        <f>VLOOKUP(A982,BASE.!$A$1:$T$878,20,FALSE)</f>
        <v>43165</v>
      </c>
      <c r="U982" s="124">
        <v>7644</v>
      </c>
      <c r="V982" s="181">
        <v>33622949</v>
      </c>
      <c r="W982" s="181">
        <v>47110234</v>
      </c>
      <c r="X982" s="183">
        <v>44255</v>
      </c>
      <c r="Y982" s="166" t="s">
        <v>7879</v>
      </c>
      <c r="Z982" s="166" t="s">
        <v>7880</v>
      </c>
      <c r="AA982" s="124" t="s">
        <v>8077</v>
      </c>
    </row>
    <row r="983" spans="1:27" x14ac:dyDescent="0.2">
      <c r="A983" s="124">
        <v>7644</v>
      </c>
      <c r="B983" s="124" t="s">
        <v>8598</v>
      </c>
      <c r="C983" s="185">
        <v>651519810</v>
      </c>
      <c r="D983" s="124" t="str">
        <f>VLOOKUP(A983,BASE.!$A$1:$T$878,4,FALSE)</f>
        <v>Asociación de Derecho Privado.</v>
      </c>
      <c r="E983" s="124" t="str">
        <f>VLOOKUP(A983,BASE.!$A$1:$T$878,5,FALSE)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83" s="124" t="str">
        <f>VLOOKUP(A983,BASE.!$A$1:$T$878,6,FALSE)</f>
        <v xml:space="preserve">Certificado de Vigencia Folio Nº500184376928, otorgado el 04 de junio de 2018, del Servicio de Registro Civil e Identificación.
</v>
      </c>
      <c r="G983" s="124" t="str">
        <f>VLOOKUP(A983,BASE.!$A$1:$T$878,7,FALSE)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83" s="124" t="str">
        <f>VLOOKUP(A983,BASE.!$A$1:$T$878,8,FALSE)</f>
        <v xml:space="preserve">Presidente: 
LUIS RODRIGUEZ CABRERA, 
Secretaria: 
  TERESA FLORES MAZA, 
Tesorero:
MAURICIO REYES MELO, 
</v>
      </c>
      <c r="I983" s="124" t="str">
        <f>VLOOKUP(A983,BASE.!$A$1:$T$878,9,FALSE)</f>
        <v>04 años</v>
      </c>
      <c r="J983" s="124" t="str">
        <f>VLOOKUP(A983,BASE.!$A$1:$T$878,10,FALSE)</f>
        <v>Del 21 de diciembre de 2017 al 21 de diciembre de 2021.</v>
      </c>
      <c r="K983" s="124" t="str">
        <f>VLOOKUP(A983,BASE.!$A$1:$T$878,11,FALSE)</f>
        <v xml:space="preserve">Presidente: 
LUIS RODRIGUEZ CABRERA, 
</v>
      </c>
      <c r="L983" s="124" t="str">
        <f>VLOOKUP(A983,BASE.!$A$1:$T$878,12,FALSE)</f>
        <v xml:space="preserve"> Santa Teresa N°814, villa valles de Chile, comuna de Santa Barbara, Región del Bio Bio.
</v>
      </c>
      <c r="M983" s="124" t="str">
        <f>VLOOKUP(A983,BASE.!$A$1:$T$878,13,FALSE)</f>
        <v>VIII</v>
      </c>
      <c r="N983" s="124" t="str">
        <f>VLOOKUP(A983,BASE.!$A$1:$T$878,14,FALSE)</f>
        <v>Santa Barbara</v>
      </c>
      <c r="O983" s="124">
        <f>VLOOKUP(A983,BASE.!$A$1:$T$878,15,FALSE)</f>
        <v>0</v>
      </c>
      <c r="P983" s="124">
        <f>VLOOKUP(A983,BASE.!$A$1:$T$878,16,FALSE)</f>
        <v>0</v>
      </c>
      <c r="Q983" s="185">
        <f>VLOOKUP(A983,BASE.!$A$1:$T$878,17,FALSE)</f>
        <v>0</v>
      </c>
      <c r="R983" s="124" t="str">
        <f>VLOOKUP(A983,BASE.!$A$1:$T$878,18,FALSE)</f>
        <v xml:space="preserve">93401: Institución de Asistencia Social 
</v>
      </c>
      <c r="S983" s="124" t="str">
        <f>VLOOKUP(A983,BASE.!$A$1:$T$878,19,FALSE)</f>
        <v xml:space="preserve">Antecedentes financieros correspondientes al año 2019, aprobados por el Subdepartamento de Supervisión Nacional. </v>
      </c>
      <c r="T983" s="182">
        <f>VLOOKUP(A983,BASE.!$A$1:$T$878,20,FALSE)</f>
        <v>43165</v>
      </c>
      <c r="U983" s="124">
        <v>7644</v>
      </c>
      <c r="V983" s="181">
        <v>13905372</v>
      </c>
      <c r="W983" s="181">
        <v>18467931</v>
      </c>
      <c r="X983" s="183">
        <v>44255</v>
      </c>
      <c r="Y983" s="166" t="s">
        <v>7879</v>
      </c>
      <c r="Z983" s="166" t="s">
        <v>7880</v>
      </c>
      <c r="AA983" s="124" t="s">
        <v>7938</v>
      </c>
    </row>
    <row r="984" spans="1:27" x14ac:dyDescent="0.2">
      <c r="A984" s="124">
        <v>7645</v>
      </c>
      <c r="B984" s="124" t="s">
        <v>8599</v>
      </c>
      <c r="C984" s="185">
        <v>651539161</v>
      </c>
      <c r="D984" s="124" t="str">
        <f>VLOOKUP(A984,BASE.!$A$1:$T$878,4,FALSE)</f>
        <v>Fundación de Derecho Privado</v>
      </c>
      <c r="E984" s="124" t="str">
        <f>VLOOKUP(A984,BASE.!$A$1:$T$878,5,FALSE)</f>
        <v xml:space="preserve">Inscripción N° 266596, de fecha 10 de noviembre de 2017. 
</v>
      </c>
      <c r="F984" s="124" t="str">
        <f>VLOOKUP(A984,BASE.!$A$1:$T$878,6,FALSE)</f>
        <v>Certificado de Vigencia, folio 500334276815, de fecha 29 de julio de 2020, emitido por el Servicio de Registro Civil e Identificación.</v>
      </c>
      <c r="G984" s="124" t="str">
        <f>VLOOKUP(A984,BASE.!$A$1:$T$878,7,FALSE)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84" s="124" t="str">
        <f>VLOOKUP(A984,BASE.!$A$1:$T$878,8,FALSE)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84" s="124" t="str">
        <f>VLOOKUP(A984,BASE.!$A$1:$T$878,9,FALSE)</f>
        <v xml:space="preserve">Durarán tres años en sus cargos. 
</v>
      </c>
      <c r="J984" s="124" t="str">
        <f>VLOOKUP(A984,BASE.!$A$1:$T$878,10,FALSE)</f>
        <v>19 de octubre de 2017 al 10 de noviembre de 2020. (Directorio elegido en el acta de constitución, señala en el artículo Primero Transitorio, que durarán 3 años a contar de la fecha de inscripción ante el Servicio de Registro Civil e Identificación</v>
      </c>
      <c r="K984" s="124" t="str">
        <f>VLOOKUP(A984,BASE.!$A$1:$T$878,11,FALSE)</f>
        <v xml:space="preserve">Presidente: 
Guillermo Alfonso Montecinos Rojas    
Poder especial: 
Evelyn Paola Garrote Jirón
</v>
      </c>
      <c r="L984" s="124" t="str">
        <f>VLOOKUP(A984,BASE.!$A$1:$T$878,12,FALSE)</f>
        <v xml:space="preserve">Av. Jorge Montt  N° 1630, departamento 211, comuna de Viña del Mar, Región de Valparaíso.
</v>
      </c>
      <c r="M984" s="124" t="str">
        <f>VLOOKUP(A984,BASE.!$A$1:$T$878,13,FALSE)</f>
        <v>V</v>
      </c>
      <c r="N984" s="124" t="str">
        <f>VLOOKUP(A984,BASE.!$A$1:$T$878,14,FALSE)</f>
        <v>Viña del Mar</v>
      </c>
      <c r="O984" s="124" t="str">
        <f>VLOOKUP(A984,BASE.!$A$1:$T$878,15,FALSE)</f>
        <v>32-211-0125</v>
      </c>
      <c r="P984" s="124" t="str">
        <f>VLOOKUP(A984,BASE.!$A$1:$T$878,16,FALSE)</f>
        <v xml:space="preserve"> 
fund.talitakum@gmail.com</v>
      </c>
      <c r="Q984" s="185">
        <f>VLOOKUP(A984,BASE.!$A$1:$T$878,17,FALSE)</f>
        <v>0</v>
      </c>
      <c r="R984" s="124" t="str">
        <f>VLOOKUP(A984,BASE.!$A$1:$T$878,18,FALSE)</f>
        <v>93401: Instituciones de asistencia social.</v>
      </c>
      <c r="S984" s="124" t="str">
        <f>VLOOKUP(A984,BASE.!$A$1:$T$878,19,FALSE)</f>
        <v xml:space="preserve">Certificado de antecedentes financieros correspondientes al año 2019, aprobados por el  Subdepartamento de Supervisión Financiera Nacional.
</v>
      </c>
      <c r="T984" s="182">
        <f>VLOOKUP(A984,BASE.!$A$1:$T$878,20,FALSE)</f>
        <v>43180</v>
      </c>
      <c r="U984" s="124">
        <v>7645</v>
      </c>
      <c r="V984" s="181">
        <v>82144406</v>
      </c>
      <c r="W984" s="181">
        <v>191206890</v>
      </c>
      <c r="X984" s="183">
        <v>44255</v>
      </c>
      <c r="Y984" s="166" t="s">
        <v>7879</v>
      </c>
      <c r="Z984" s="166" t="s">
        <v>7880</v>
      </c>
      <c r="AA984" s="124" t="s">
        <v>7900</v>
      </c>
    </row>
    <row r="985" spans="1:27" x14ac:dyDescent="0.2">
      <c r="A985" s="124">
        <v>7645</v>
      </c>
      <c r="B985" s="124" t="s">
        <v>8599</v>
      </c>
      <c r="C985" s="185">
        <v>651539161</v>
      </c>
      <c r="D985" s="124" t="str">
        <f>VLOOKUP(A985,BASE.!$A$1:$T$878,4,FALSE)</f>
        <v>Fundación de Derecho Privado</v>
      </c>
      <c r="E985" s="124" t="str">
        <f>VLOOKUP(A985,BASE.!$A$1:$T$878,5,FALSE)</f>
        <v xml:space="preserve">Inscripción N° 266596, de fecha 10 de noviembre de 2017. 
</v>
      </c>
      <c r="F985" s="124" t="str">
        <f>VLOOKUP(A985,BASE.!$A$1:$T$878,6,FALSE)</f>
        <v>Certificado de Vigencia, folio 500334276815, de fecha 29 de julio de 2020, emitido por el Servicio de Registro Civil e Identificación.</v>
      </c>
      <c r="G985" s="124" t="str">
        <f>VLOOKUP(A985,BASE.!$A$1:$T$878,7,FALSE)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85" s="124" t="str">
        <f>VLOOKUP(A985,BASE.!$A$1:$T$878,8,FALSE)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85" s="124" t="str">
        <f>VLOOKUP(A985,BASE.!$A$1:$T$878,9,FALSE)</f>
        <v xml:space="preserve">Durarán tres años en sus cargos. 
</v>
      </c>
      <c r="J985" s="124" t="str">
        <f>VLOOKUP(A985,BASE.!$A$1:$T$878,10,FALSE)</f>
        <v>19 de octubre de 2017 al 10 de noviembre de 2020. (Directorio elegido en el acta de constitución, señala en el artículo Primero Transitorio, que durarán 3 años a contar de la fecha de inscripción ante el Servicio de Registro Civil e Identificación</v>
      </c>
      <c r="K985" s="124" t="str">
        <f>VLOOKUP(A985,BASE.!$A$1:$T$878,11,FALSE)</f>
        <v xml:space="preserve">Presidente: 
Guillermo Alfonso Montecinos Rojas    
Poder especial: 
Evelyn Paola Garrote Jirón
</v>
      </c>
      <c r="L985" s="124" t="str">
        <f>VLOOKUP(A985,BASE.!$A$1:$T$878,12,FALSE)</f>
        <v xml:space="preserve">Av. Jorge Montt  N° 1630, departamento 211, comuna de Viña del Mar, Región de Valparaíso.
</v>
      </c>
      <c r="M985" s="124" t="str">
        <f>VLOOKUP(A985,BASE.!$A$1:$T$878,13,FALSE)</f>
        <v>V</v>
      </c>
      <c r="N985" s="124" t="str">
        <f>VLOOKUP(A985,BASE.!$A$1:$T$878,14,FALSE)</f>
        <v>Viña del Mar</v>
      </c>
      <c r="O985" s="124" t="str">
        <f>VLOOKUP(A985,BASE.!$A$1:$T$878,15,FALSE)</f>
        <v>32-211-0125</v>
      </c>
      <c r="P985" s="124" t="str">
        <f>VLOOKUP(A985,BASE.!$A$1:$T$878,16,FALSE)</f>
        <v xml:space="preserve"> 
fund.talitakum@gmail.com</v>
      </c>
      <c r="Q985" s="185">
        <f>VLOOKUP(A985,BASE.!$A$1:$T$878,17,FALSE)</f>
        <v>0</v>
      </c>
      <c r="R985" s="124" t="str">
        <f>VLOOKUP(A985,BASE.!$A$1:$T$878,18,FALSE)</f>
        <v>93401: Instituciones de asistencia social.</v>
      </c>
      <c r="S985" s="124" t="str">
        <f>VLOOKUP(A985,BASE.!$A$1:$T$878,19,FALSE)</f>
        <v xml:space="preserve">Certificado de antecedentes financieros correspondientes al año 2019, aprobados por el  Subdepartamento de Supervisión Financiera Nacional.
</v>
      </c>
      <c r="T985" s="182">
        <f>VLOOKUP(A985,BASE.!$A$1:$T$878,20,FALSE)</f>
        <v>43180</v>
      </c>
      <c r="U985" s="124">
        <v>7645</v>
      </c>
      <c r="V985" s="181">
        <v>27853082</v>
      </c>
      <c r="W985" s="181">
        <v>76542910</v>
      </c>
      <c r="X985" s="183">
        <v>44255</v>
      </c>
      <c r="Y985" s="166" t="s">
        <v>7879</v>
      </c>
      <c r="Z985" s="166" t="s">
        <v>7880</v>
      </c>
      <c r="AA985" s="124" t="s">
        <v>7954</v>
      </c>
    </row>
    <row r="986" spans="1:27" x14ac:dyDescent="0.2">
      <c r="A986" s="124">
        <v>7645</v>
      </c>
      <c r="B986" s="124" t="s">
        <v>8599</v>
      </c>
      <c r="C986" s="185">
        <v>651539161</v>
      </c>
      <c r="D986" s="124" t="str">
        <f>VLOOKUP(A986,BASE.!$A$1:$T$878,4,FALSE)</f>
        <v>Fundación de Derecho Privado</v>
      </c>
      <c r="E986" s="124" t="str">
        <f>VLOOKUP(A986,BASE.!$A$1:$T$878,5,FALSE)</f>
        <v xml:space="preserve">Inscripción N° 266596, de fecha 10 de noviembre de 2017. 
</v>
      </c>
      <c r="F986" s="124" t="str">
        <f>VLOOKUP(A986,BASE.!$A$1:$T$878,6,FALSE)</f>
        <v>Certificado de Vigencia, folio 500334276815, de fecha 29 de julio de 2020, emitido por el Servicio de Registro Civil e Identificación.</v>
      </c>
      <c r="G986" s="124" t="str">
        <f>VLOOKUP(A986,BASE.!$A$1:$T$878,7,FALSE)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86" s="124" t="str">
        <f>VLOOKUP(A986,BASE.!$A$1:$T$878,8,FALSE)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86" s="124" t="str">
        <f>VLOOKUP(A986,BASE.!$A$1:$T$878,9,FALSE)</f>
        <v xml:space="preserve">Durarán tres años en sus cargos. 
</v>
      </c>
      <c r="J986" s="124" t="str">
        <f>VLOOKUP(A986,BASE.!$A$1:$T$878,10,FALSE)</f>
        <v>19 de octubre de 2017 al 10 de noviembre de 2020. (Directorio elegido en el acta de constitución, señala en el artículo Primero Transitorio, que durarán 3 años a contar de la fecha de inscripción ante el Servicio de Registro Civil e Identificación</v>
      </c>
      <c r="K986" s="124" t="str">
        <f>VLOOKUP(A986,BASE.!$A$1:$T$878,11,FALSE)</f>
        <v xml:space="preserve">Presidente: 
Guillermo Alfonso Montecinos Rojas    
Poder especial: 
Evelyn Paola Garrote Jirón
</v>
      </c>
      <c r="L986" s="124" t="str">
        <f>VLOOKUP(A986,BASE.!$A$1:$T$878,12,FALSE)</f>
        <v xml:space="preserve">Av. Jorge Montt  N° 1630, departamento 211, comuna de Viña del Mar, Región de Valparaíso.
</v>
      </c>
      <c r="M986" s="124" t="str">
        <f>VLOOKUP(A986,BASE.!$A$1:$T$878,13,FALSE)</f>
        <v>V</v>
      </c>
      <c r="N986" s="124" t="str">
        <f>VLOOKUP(A986,BASE.!$A$1:$T$878,14,FALSE)</f>
        <v>Viña del Mar</v>
      </c>
      <c r="O986" s="124" t="str">
        <f>VLOOKUP(A986,BASE.!$A$1:$T$878,15,FALSE)</f>
        <v>32-211-0125</v>
      </c>
      <c r="P986" s="124" t="str">
        <f>VLOOKUP(A986,BASE.!$A$1:$T$878,16,FALSE)</f>
        <v xml:space="preserve"> 
fund.talitakum@gmail.com</v>
      </c>
      <c r="Q986" s="185">
        <f>VLOOKUP(A986,BASE.!$A$1:$T$878,17,FALSE)</f>
        <v>0</v>
      </c>
      <c r="R986" s="124" t="str">
        <f>VLOOKUP(A986,BASE.!$A$1:$T$878,18,FALSE)</f>
        <v>93401: Instituciones de asistencia social.</v>
      </c>
      <c r="S986" s="124" t="str">
        <f>VLOOKUP(A986,BASE.!$A$1:$T$878,19,FALSE)</f>
        <v xml:space="preserve">Certificado de antecedentes financieros correspondientes al año 2019, aprobados por el  Subdepartamento de Supervisión Financiera Nacional.
</v>
      </c>
      <c r="T986" s="182">
        <f>VLOOKUP(A986,BASE.!$A$1:$T$878,20,FALSE)</f>
        <v>43180</v>
      </c>
      <c r="U986" s="124">
        <v>7645</v>
      </c>
      <c r="V986" s="181">
        <v>16809000</v>
      </c>
      <c r="W986" s="181">
        <v>34135200</v>
      </c>
      <c r="X986" s="183">
        <v>44255</v>
      </c>
      <c r="Y986" s="166" t="s">
        <v>7879</v>
      </c>
      <c r="Z986" s="166" t="s">
        <v>7880</v>
      </c>
      <c r="AA986" s="124" t="s">
        <v>7960</v>
      </c>
    </row>
    <row r="987" spans="1:27" x14ac:dyDescent="0.2">
      <c r="A987" s="124">
        <v>7650</v>
      </c>
      <c r="B987" s="124" t="s">
        <v>8600</v>
      </c>
      <c r="C987" s="185">
        <v>651589657</v>
      </c>
      <c r="D987" s="124" t="str">
        <f>VLOOKUP(A987,BASE.!$A$1:$T$878,4,FALSE)</f>
        <v>Asociación de Derecho Privado, sin fines de lucro</v>
      </c>
      <c r="E987" s="124" t="str">
        <f>VLOOKUP(A987,BASE.!$A$1:$T$878,5,FALSE)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87" s="124" t="str">
        <f>VLOOKUP(A987,BASE.!$A$1:$T$878,6,FALSE)</f>
        <v xml:space="preserve">Certificado de Vigencia, folio Nº 354142488, de fecha 04 de noviembre de 2020, del Servicio del Registro Civil e Identificación.
</v>
      </c>
      <c r="G987" s="124" t="str">
        <f>VLOOKUP(A987,BASE.!$A$1:$T$878,7,FALSE)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87" s="124" t="str">
        <f>VLOOKUP(A987,BASE.!$A$1:$T$878,8,FALSE)</f>
        <v xml:space="preserve">Presidente: 
Felipe Andrés Medina Velásquez, 
Secretario:
Edson Brito Araya, RUT Nº                
Tesorera:
Cristina Jacqueline León Carvajal,                                                                         Directora:
Pamela Medina Velasquez RUN N° 16.785.972-0
</v>
      </c>
      <c r="I987" s="124" t="str">
        <f>VLOOKUP(A987,BASE.!$A$1:$T$878,9,FALSE)</f>
        <v>Durarán 3años en sus cargos por estatutos</v>
      </c>
      <c r="J987" s="124" t="str">
        <f>VLOOKUP(A987,BASE.!$A$1:$T$878,10,FALSE)</f>
        <v xml:space="preserve">De 17 de abril de 2020 a 17 de abril de 2023.
</v>
      </c>
      <c r="K987" s="124" t="str">
        <f>VLOOKUP(A987,BASE.!$A$1:$T$878,11,FALSE)</f>
        <v xml:space="preserve">Presidente: 
Felipe Andrés Medina Velásquez, 
</v>
      </c>
      <c r="L987" s="124" t="str">
        <f>VLOOKUP(A987,BASE.!$A$1:$T$878,12,FALSE)</f>
        <v xml:space="preserve">Tomás Moro N° 1431, comuna de Las Condes, Región Metropolitana.
</v>
      </c>
      <c r="M987" s="124" t="str">
        <f>VLOOKUP(A987,BASE.!$A$1:$T$878,13,FALSE)</f>
        <v>XIII</v>
      </c>
      <c r="N987" s="124" t="str">
        <f>VLOOKUP(A987,BASE.!$A$1:$T$878,14,FALSE)</f>
        <v>Las Condes</v>
      </c>
      <c r="O987" s="124" t="str">
        <f>VLOOKUP(A987,BASE.!$A$1:$T$878,15,FALSE)</f>
        <v>934105466- 971635538</v>
      </c>
      <c r="P987" s="124" t="str">
        <f>VLOOKUP(A987,BASE.!$A$1:$T$878,16,FALSE)</f>
        <v>info@juegatela.cl</v>
      </c>
      <c r="Q987" s="185">
        <f>VLOOKUP(A987,BASE.!$A$1:$T$878,17,FALSE)</f>
        <v>0</v>
      </c>
      <c r="R987" s="124" t="str">
        <f>VLOOKUP(A987,BASE.!$A$1:$T$878,18,FALSE)</f>
        <v>93401: Instituciones de Asistencia Social.</v>
      </c>
      <c r="S987" s="124" t="str">
        <f>VLOOKUP(A987,BASE.!$A$1:$T$878,19,FALSE)</f>
        <v xml:space="preserve">Antecedentes financieros correspondientes al año 2019, aprobados por el Subdepartamento de Supervisión Financiera
</v>
      </c>
      <c r="T987" s="182">
        <f>VLOOKUP(A987,BASE.!$A$1:$T$878,20,FALSE)</f>
        <v>43276</v>
      </c>
      <c r="U987" s="124">
        <v>7650</v>
      </c>
      <c r="V987" s="181">
        <v>8231762</v>
      </c>
      <c r="W987" s="181">
        <v>8231762</v>
      </c>
      <c r="X987" s="183">
        <v>44255</v>
      </c>
      <c r="Y987" s="166" t="s">
        <v>7879</v>
      </c>
      <c r="Z987" s="166" t="s">
        <v>7880</v>
      </c>
      <c r="AA987" s="124" t="s">
        <v>8662</v>
      </c>
    </row>
    <row r="988" spans="1:27" x14ac:dyDescent="0.2">
      <c r="A988" s="124">
        <v>7650</v>
      </c>
      <c r="B988" s="124" t="s">
        <v>8600</v>
      </c>
      <c r="C988" s="185">
        <v>651589657</v>
      </c>
      <c r="D988" s="124" t="str">
        <f>VLOOKUP(A988,BASE.!$A$1:$T$878,4,FALSE)</f>
        <v>Asociación de Derecho Privado, sin fines de lucro</v>
      </c>
      <c r="E988" s="124" t="str">
        <f>VLOOKUP(A988,BASE.!$A$1:$T$878,5,FALSE)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88" s="124" t="str">
        <f>VLOOKUP(A988,BASE.!$A$1:$T$878,6,FALSE)</f>
        <v xml:space="preserve">Certificado de Vigencia, folio Nº 354142488, de fecha 04 de noviembre de 2020, del Servicio del Registro Civil e Identificación.
</v>
      </c>
      <c r="G988" s="124" t="str">
        <f>VLOOKUP(A988,BASE.!$A$1:$T$878,7,FALSE)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88" s="124" t="str">
        <f>VLOOKUP(A988,BASE.!$A$1:$T$878,8,FALSE)</f>
        <v xml:space="preserve">Presidente: 
Felipe Andrés Medina Velásquez, 
Secretario:
Edson Brito Araya, RUT Nº                
Tesorera:
Cristina Jacqueline León Carvajal,                                                                         Directora:
Pamela Medina Velasquez RUN N° 16.785.972-0
</v>
      </c>
      <c r="I988" s="124" t="str">
        <f>VLOOKUP(A988,BASE.!$A$1:$T$878,9,FALSE)</f>
        <v>Durarán 3años en sus cargos por estatutos</v>
      </c>
      <c r="J988" s="124" t="str">
        <f>VLOOKUP(A988,BASE.!$A$1:$T$878,10,FALSE)</f>
        <v xml:space="preserve">De 17 de abril de 2020 a 17 de abril de 2023.
</v>
      </c>
      <c r="K988" s="124" t="str">
        <f>VLOOKUP(A988,BASE.!$A$1:$T$878,11,FALSE)</f>
        <v xml:space="preserve">Presidente: 
Felipe Andrés Medina Velásquez, 
</v>
      </c>
      <c r="L988" s="124" t="str">
        <f>VLOOKUP(A988,BASE.!$A$1:$T$878,12,FALSE)</f>
        <v xml:space="preserve">Tomás Moro N° 1431, comuna de Las Condes, Región Metropolitana.
</v>
      </c>
      <c r="M988" s="124" t="str">
        <f>VLOOKUP(A988,BASE.!$A$1:$T$878,13,FALSE)</f>
        <v>XIII</v>
      </c>
      <c r="N988" s="124" t="str">
        <f>VLOOKUP(A988,BASE.!$A$1:$T$878,14,FALSE)</f>
        <v>Las Condes</v>
      </c>
      <c r="O988" s="124" t="str">
        <f>VLOOKUP(A988,BASE.!$A$1:$T$878,15,FALSE)</f>
        <v>934105466- 971635538</v>
      </c>
      <c r="P988" s="124" t="str">
        <f>VLOOKUP(A988,BASE.!$A$1:$T$878,16,FALSE)</f>
        <v>info@juegatela.cl</v>
      </c>
      <c r="Q988" s="185">
        <f>VLOOKUP(A988,BASE.!$A$1:$T$878,17,FALSE)</f>
        <v>0</v>
      </c>
      <c r="R988" s="124" t="str">
        <f>VLOOKUP(A988,BASE.!$A$1:$T$878,18,FALSE)</f>
        <v>93401: Instituciones de Asistencia Social.</v>
      </c>
      <c r="S988" s="124" t="str">
        <f>VLOOKUP(A988,BASE.!$A$1:$T$878,19,FALSE)</f>
        <v xml:space="preserve">Antecedentes financieros correspondientes al año 2019, aprobados por el Subdepartamento de Supervisión Financiera
</v>
      </c>
      <c r="T988" s="182">
        <f>VLOOKUP(A988,BASE.!$A$1:$T$878,20,FALSE)</f>
        <v>43276</v>
      </c>
      <c r="U988" s="124">
        <v>7650</v>
      </c>
      <c r="V988" s="181">
        <v>6413280</v>
      </c>
      <c r="W988" s="181">
        <v>12826560</v>
      </c>
      <c r="X988" s="183">
        <v>44255</v>
      </c>
      <c r="Y988" s="166" t="s">
        <v>7879</v>
      </c>
      <c r="Z988" s="166" t="s">
        <v>7880</v>
      </c>
      <c r="AA988" s="124" t="s">
        <v>7950</v>
      </c>
    </row>
    <row r="989" spans="1:27" x14ac:dyDescent="0.2">
      <c r="A989" s="124">
        <v>7650</v>
      </c>
      <c r="B989" s="124" t="s">
        <v>8600</v>
      </c>
      <c r="C989" s="185">
        <v>651589657</v>
      </c>
      <c r="D989" s="124" t="str">
        <f>VLOOKUP(A989,BASE.!$A$1:$T$878,4,FALSE)</f>
        <v>Asociación de Derecho Privado, sin fines de lucro</v>
      </c>
      <c r="E989" s="124" t="str">
        <f>VLOOKUP(A989,BASE.!$A$1:$T$878,5,FALSE)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89" s="124" t="str">
        <f>VLOOKUP(A989,BASE.!$A$1:$T$878,6,FALSE)</f>
        <v xml:space="preserve">Certificado de Vigencia, folio Nº 354142488, de fecha 04 de noviembre de 2020, del Servicio del Registro Civil e Identificación.
</v>
      </c>
      <c r="G989" s="124" t="str">
        <f>VLOOKUP(A989,BASE.!$A$1:$T$878,7,FALSE)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89" s="124" t="str">
        <f>VLOOKUP(A989,BASE.!$A$1:$T$878,8,FALSE)</f>
        <v xml:space="preserve">Presidente: 
Felipe Andrés Medina Velásquez, 
Secretario:
Edson Brito Araya, RUT Nº                
Tesorera:
Cristina Jacqueline León Carvajal,                                                                         Directora:
Pamela Medina Velasquez RUN N° 16.785.972-0
</v>
      </c>
      <c r="I989" s="124" t="str">
        <f>VLOOKUP(A989,BASE.!$A$1:$T$878,9,FALSE)</f>
        <v>Durarán 3años en sus cargos por estatutos</v>
      </c>
      <c r="J989" s="124" t="str">
        <f>VLOOKUP(A989,BASE.!$A$1:$T$878,10,FALSE)</f>
        <v xml:space="preserve">De 17 de abril de 2020 a 17 de abril de 2023.
</v>
      </c>
      <c r="K989" s="124" t="str">
        <f>VLOOKUP(A989,BASE.!$A$1:$T$878,11,FALSE)</f>
        <v xml:space="preserve">Presidente: 
Felipe Andrés Medina Velásquez, 
</v>
      </c>
      <c r="L989" s="124" t="str">
        <f>VLOOKUP(A989,BASE.!$A$1:$T$878,12,FALSE)</f>
        <v xml:space="preserve">Tomás Moro N° 1431, comuna de Las Condes, Región Metropolitana.
</v>
      </c>
      <c r="M989" s="124" t="str">
        <f>VLOOKUP(A989,BASE.!$A$1:$T$878,13,FALSE)</f>
        <v>XIII</v>
      </c>
      <c r="N989" s="124" t="str">
        <f>VLOOKUP(A989,BASE.!$A$1:$T$878,14,FALSE)</f>
        <v>Las Condes</v>
      </c>
      <c r="O989" s="124" t="str">
        <f>VLOOKUP(A989,BASE.!$A$1:$T$878,15,FALSE)</f>
        <v>934105466- 971635538</v>
      </c>
      <c r="P989" s="124" t="str">
        <f>VLOOKUP(A989,BASE.!$A$1:$T$878,16,FALSE)</f>
        <v>info@juegatela.cl</v>
      </c>
      <c r="Q989" s="185">
        <f>VLOOKUP(A989,BASE.!$A$1:$T$878,17,FALSE)</f>
        <v>0</v>
      </c>
      <c r="R989" s="124" t="str">
        <f>VLOOKUP(A989,BASE.!$A$1:$T$878,18,FALSE)</f>
        <v>93401: Instituciones de Asistencia Social.</v>
      </c>
      <c r="S989" s="124" t="str">
        <f>VLOOKUP(A989,BASE.!$A$1:$T$878,19,FALSE)</f>
        <v xml:space="preserve">Antecedentes financieros correspondientes al año 2019, aprobados por el Subdepartamento de Supervisión Financiera
</v>
      </c>
      <c r="T989" s="182">
        <f>VLOOKUP(A989,BASE.!$A$1:$T$878,20,FALSE)</f>
        <v>43276</v>
      </c>
      <c r="U989" s="124">
        <v>7650</v>
      </c>
      <c r="V989" s="181">
        <v>6413280</v>
      </c>
      <c r="W989" s="181">
        <v>12826560</v>
      </c>
      <c r="X989" s="183">
        <v>44255</v>
      </c>
      <c r="Y989" s="166" t="s">
        <v>7879</v>
      </c>
      <c r="Z989" s="166" t="s">
        <v>7880</v>
      </c>
      <c r="AA989" s="124" t="s">
        <v>7948</v>
      </c>
    </row>
    <row r="990" spans="1:27" x14ac:dyDescent="0.2">
      <c r="A990" s="124">
        <v>7652</v>
      </c>
      <c r="B990" s="124" t="s">
        <v>8601</v>
      </c>
      <c r="C990" s="185">
        <v>659070006</v>
      </c>
      <c r="D990" s="124" t="str">
        <f>VLOOKUP(A990,BASE.!$A$1:$T$878,4,FALSE)</f>
        <v xml:space="preserve">Corporación de Derecho Privado. </v>
      </c>
      <c r="E990" s="124" t="str">
        <f>VLOOKUP(A990,BASE.!$A$1:$T$878,5,FALSE)</f>
        <v>Otorgada por Decreto Exento N° 716, de 22 de febrero de 2008, del Ministerio de Justicia y Derechos Humanos.</v>
      </c>
      <c r="F990" s="124" t="str">
        <f>VLOOKUP(A990,BASE.!$A$1:$T$878,6,FALSE)</f>
        <v>Certificado de Vigencia de Persona Jurídica sin Fines de Lucro, Folio N° 43413849, de 12 de enero de 2018, del Servicio de Registro Civil e Identificación.</v>
      </c>
      <c r="G990" s="124" t="str">
        <f>VLOOKUP(A990,BASE.!$A$1:$T$878,7,FALSE)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90" s="124" t="str">
        <f>VLOOKUP(A990,BASE.!$A$1:$T$878,8,FALSE)</f>
        <v xml:space="preserve">Presidente: 
John Paul Hernández, Pasaporte EEUU N° 546129340
Secretaria: 
Annette Viola Scifres, 
Tesorero: 
Marcelo Rodrigo Marcón, 
</v>
      </c>
      <c r="I990" s="124" t="str">
        <f>VLOOKUP(A990,BASE.!$A$1:$T$878,9,FALSE)</f>
        <v>anual</v>
      </c>
      <c r="J990" s="124" t="str">
        <f>VLOOKUP(A990,BASE.!$A$1:$T$878,10,FALSE)</f>
        <v>18 de mayo de 2020 al 18 de mayo de 2021</v>
      </c>
      <c r="K990" s="124" t="str">
        <f>VLOOKUP(A990,BASE.!$A$1:$T$878,11,FALSE)</f>
        <v xml:space="preserve">Presidente: 
John Paul Hernández, Pasaporte EEUU N° 546129340
Delegación de Poderes del Directorio (actúa individualmente):
Annette Viola Scifres, 
Facultades expresas de representante legal designado por Directorio
Marcelo Rodrigo Marcón
</v>
      </c>
      <c r="L990" s="124" t="str">
        <f>VLOOKUP(A990,BASE.!$A$1:$T$878,12,FALSE)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90" s="124" t="str">
        <f>VLOOKUP(A990,BASE.!$A$1:$T$878,13,FALSE)</f>
        <v>IV</v>
      </c>
      <c r="N990" s="124" t="str">
        <f>VLOOKUP(A990,BASE.!$A$1:$T$878,14,FALSE)</f>
        <v>vicuña</v>
      </c>
      <c r="O990" s="124" t="str">
        <f>VLOOKUP(A990,BASE.!$A$1:$T$878,15,FALSE)</f>
        <v>Teléfono: 51-2750123 y 56979374253</v>
      </c>
      <c r="P990" s="124" t="str">
        <f>VLOOKUP(A990,BASE.!$A$1:$T$878,16,FALSE)</f>
        <v>Correo electrónico: casamontana@yahoo.com                            mauricio.montero.ts@gmail.com</v>
      </c>
      <c r="Q990" s="185" t="str">
        <f>VLOOKUP(A990,BASE.!$A$1:$T$878,17,FALSE)</f>
        <v>Casilla 274</v>
      </c>
      <c r="R990" s="124" t="str">
        <f>VLOOKUP(A990,BASE.!$A$1:$T$878,18,FALSE)</f>
        <v xml:space="preserve">93401: Institución de Asistencia Social </v>
      </c>
      <c r="S990" s="124" t="str">
        <f>VLOOKUP(A990,BASE.!$A$1:$T$878,19,FALSE)</f>
        <v xml:space="preserve">Antecedentes financieros correspondientes al año 2019, aprobados por el Subdepartamento de Supervisión Financiera Nacional. </v>
      </c>
      <c r="T990" s="182">
        <f>VLOOKUP(A990,BASE.!$A$1:$T$878,20,FALSE)</f>
        <v>43307</v>
      </c>
      <c r="U990" s="124">
        <v>7652</v>
      </c>
      <c r="V990" s="181">
        <v>10980141</v>
      </c>
      <c r="W990" s="181">
        <v>17405367</v>
      </c>
      <c r="X990" s="183">
        <v>44255</v>
      </c>
      <c r="Y990" s="166" t="s">
        <v>7879</v>
      </c>
      <c r="Z990" s="166" t="s">
        <v>7880</v>
      </c>
      <c r="AA990" s="124" t="s">
        <v>7892</v>
      </c>
    </row>
    <row r="991" spans="1:27" x14ac:dyDescent="0.2">
      <c r="A991" s="124">
        <v>7652</v>
      </c>
      <c r="B991" s="124" t="s">
        <v>8601</v>
      </c>
      <c r="C991" s="185">
        <v>659070006</v>
      </c>
      <c r="D991" s="124" t="str">
        <f>VLOOKUP(A991,BASE.!$A$1:$T$878,4,FALSE)</f>
        <v xml:space="preserve">Corporación de Derecho Privado. </v>
      </c>
      <c r="E991" s="124" t="str">
        <f>VLOOKUP(A991,BASE.!$A$1:$T$878,5,FALSE)</f>
        <v>Otorgada por Decreto Exento N° 716, de 22 de febrero de 2008, del Ministerio de Justicia y Derechos Humanos.</v>
      </c>
      <c r="F991" s="124" t="str">
        <f>VLOOKUP(A991,BASE.!$A$1:$T$878,6,FALSE)</f>
        <v>Certificado de Vigencia de Persona Jurídica sin Fines de Lucro, Folio N° 43413849, de 12 de enero de 2018, del Servicio de Registro Civil e Identificación.</v>
      </c>
      <c r="G991" s="124" t="str">
        <f>VLOOKUP(A991,BASE.!$A$1:$T$878,7,FALSE)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91" s="124" t="str">
        <f>VLOOKUP(A991,BASE.!$A$1:$T$878,8,FALSE)</f>
        <v xml:space="preserve">Presidente: 
John Paul Hernández, Pasaporte EEUU N° 546129340
Secretaria: 
Annette Viola Scifres, 
Tesorero: 
Marcelo Rodrigo Marcón, 
</v>
      </c>
      <c r="I991" s="124" t="str">
        <f>VLOOKUP(A991,BASE.!$A$1:$T$878,9,FALSE)</f>
        <v>anual</v>
      </c>
      <c r="J991" s="124" t="str">
        <f>VLOOKUP(A991,BASE.!$A$1:$T$878,10,FALSE)</f>
        <v>18 de mayo de 2020 al 18 de mayo de 2021</v>
      </c>
      <c r="K991" s="124" t="str">
        <f>VLOOKUP(A991,BASE.!$A$1:$T$878,11,FALSE)</f>
        <v xml:space="preserve">Presidente: 
John Paul Hernández, Pasaporte EEUU N° 546129340
Delegación de Poderes del Directorio (actúa individualmente):
Annette Viola Scifres, 
Facultades expresas de representante legal designado por Directorio
Marcelo Rodrigo Marcón
</v>
      </c>
      <c r="L991" s="124" t="str">
        <f>VLOOKUP(A991,BASE.!$A$1:$T$878,12,FALSE)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91" s="124" t="str">
        <f>VLOOKUP(A991,BASE.!$A$1:$T$878,13,FALSE)</f>
        <v>IV</v>
      </c>
      <c r="N991" s="124" t="str">
        <f>VLOOKUP(A991,BASE.!$A$1:$T$878,14,FALSE)</f>
        <v>vicuña</v>
      </c>
      <c r="O991" s="124" t="str">
        <f>VLOOKUP(A991,BASE.!$A$1:$T$878,15,FALSE)</f>
        <v>Teléfono: 51-2750123 y 56979374253</v>
      </c>
      <c r="P991" s="124" t="str">
        <f>VLOOKUP(A991,BASE.!$A$1:$T$878,16,FALSE)</f>
        <v>Correo electrónico: casamontana@yahoo.com                            mauricio.montero.ts@gmail.com</v>
      </c>
      <c r="Q991" s="185" t="str">
        <f>VLOOKUP(A991,BASE.!$A$1:$T$878,17,FALSE)</f>
        <v>Casilla 274</v>
      </c>
      <c r="R991" s="124" t="str">
        <f>VLOOKUP(A991,BASE.!$A$1:$T$878,18,FALSE)</f>
        <v xml:space="preserve">93401: Institución de Asistencia Social </v>
      </c>
      <c r="S991" s="124" t="str">
        <f>VLOOKUP(A991,BASE.!$A$1:$T$878,19,FALSE)</f>
        <v xml:space="preserve">Antecedentes financieros correspondientes al año 2019, aprobados por el Subdepartamento de Supervisión Financiera Nacional. </v>
      </c>
      <c r="T991" s="182">
        <f>VLOOKUP(A991,BASE.!$A$1:$T$878,20,FALSE)</f>
        <v>43307</v>
      </c>
      <c r="U991" s="124">
        <v>7652</v>
      </c>
      <c r="V991" s="181">
        <v>27088734</v>
      </c>
      <c r="W991" s="181">
        <v>43489927</v>
      </c>
      <c r="X991" s="183">
        <v>44255</v>
      </c>
      <c r="Y991" s="166" t="s">
        <v>7879</v>
      </c>
      <c r="Z991" s="166" t="s">
        <v>7880</v>
      </c>
      <c r="AA991" s="124" t="s">
        <v>7917</v>
      </c>
    </row>
    <row r="992" spans="1:27" x14ac:dyDescent="0.2">
      <c r="A992" s="124">
        <v>7655</v>
      </c>
      <c r="B992" s="124" t="s">
        <v>8655</v>
      </c>
      <c r="C992" s="185">
        <v>652942806</v>
      </c>
      <c r="D992" s="124" t="str">
        <f>VLOOKUP(A992,BASE.!$A$1:$T$878,4,FALSE)</f>
        <v>Fundación de Derecho Privado</v>
      </c>
      <c r="E992" s="124" t="str">
        <f>VLOOKUP(A992,BASE.!$A$1:$T$878,5,FALSE)</f>
        <v xml:space="preserve">Otorgada por el Decreto Exento N° 1152, de 18 de diciembre de 2003, del Ministerio de Justicia y Derechos Humanos.
</v>
      </c>
      <c r="F992" s="124" t="str">
        <f>VLOOKUP(A992,BASE.!$A$1:$T$878,6,FALSE)</f>
        <v xml:space="preserve">Certificado de Vigencia Folio N° 500355131945, de 09 de noviembre de 2020, emitido por el Servicio de Registro Civil e Identificación.
</v>
      </c>
      <c r="G992" s="124" t="str">
        <f>VLOOKUP(A992,BASE.!$A$1:$T$878,7,FALSE)</f>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
      <c r="H992" s="124" t="str">
        <f>VLOOKUP(A992,BASE.!$A$1:$T$878,8,FALSE)</f>
        <v>Presidente: 
José Eleno Lagos Ortiz, 
Vicepresidente:
Flavio Félix Hitschfeld Ruiz, 
Secretaria:
María Patricia Muñoz Maureira
Tesorero:
Lorenzo Gálmez Elgueta, 
Directora Ejecutiva:
Ana María Leal Ugalde, 
De acuerdo a Acta de Sesión Extraordinaria de Directorio, de fecha 13 de mayo de 2020, reducida a escritura pública de fecha 15 de mayo de 2020, en la Notaría de Santiago, de doña Nancy de la Fuente Hernández.</v>
      </c>
      <c r="I992" s="124" t="str">
        <f>VLOOKUP(A992,BASE.!$A$1:$T$878,9,FALSE)</f>
        <v>Durarán cinco años en sus cargos</v>
      </c>
      <c r="J992" s="124" t="str">
        <f>VLOOKUP(A992,BASE.!$A$1:$T$878,10,FALSE)</f>
        <v xml:space="preserve">13 de mayo de 2020 al 13 de mayo de 2025.
</v>
      </c>
      <c r="K992" s="124" t="str">
        <f>VLOOKUP(A992,BASE.!$A$1:$T$878,11,FALSE)</f>
        <v>Presidente: 
José Eleno Lagos Ortiz,
Poderes para actuar individualmente:
José Lagos Ortiz, 
Lorenzo Gálmez Elgueta, María Lucía Gálmez Elgueta</v>
      </c>
      <c r="L992" s="124" t="str">
        <f>VLOOKUP(A992,BASE.!$A$1:$T$878,12,FALSE)</f>
        <v>Huelén N° 85, Oficina 301</v>
      </c>
      <c r="M992" s="124" t="str">
        <f>VLOOKUP(A992,BASE.!$A$1:$T$878,13,FALSE)</f>
        <v>XIII</v>
      </c>
      <c r="N992" s="124" t="str">
        <f>VLOOKUP(A992,BASE.!$A$1:$T$878,14,FALSE)</f>
        <v xml:space="preserve">Providencia
</v>
      </c>
      <c r="O992" s="124" t="str">
        <f>VLOOKUP(A992,BASE.!$A$1:$T$878,15,FALSE)</f>
        <v xml:space="preserve">56 - 229833243
</v>
      </c>
      <c r="P992" s="124" t="str">
        <f>VLOOKUP(A992,BASE.!$A$1:$T$878,16,FALSE)</f>
        <v xml:space="preserve">anita.leal@pleyades.cl
</v>
      </c>
      <c r="Q992" s="185">
        <f>VLOOKUP(A992,BASE.!$A$1:$T$878,17,FALSE)</f>
        <v>0</v>
      </c>
      <c r="R992" s="124" t="str">
        <f>VLOOKUP(A992,BASE.!$A$1:$T$878,18,FALSE)</f>
        <v>93401: Instituciones de asistencia social.</v>
      </c>
      <c r="S992" s="124" t="str">
        <f>VLOOKUP(A992,BASE.!$A$1:$T$878,19,FALSE)</f>
        <v>Certificado de antecedentes financieros correspondientes al año 2019  aprobado por el Subdepartamento de Supervisión  Financiera Nacional.</v>
      </c>
      <c r="T992" s="182">
        <f>VLOOKUP(A992,BASE.!$A$1:$T$878,20,FALSE)</f>
        <v>43353</v>
      </c>
      <c r="U992" s="124">
        <v>7655</v>
      </c>
      <c r="V992" s="181">
        <v>19873664</v>
      </c>
      <c r="W992" s="181">
        <v>19873664</v>
      </c>
      <c r="X992" s="183">
        <v>44255</v>
      </c>
      <c r="Y992" s="166" t="s">
        <v>7879</v>
      </c>
      <c r="Z992" s="166" t="s">
        <v>7880</v>
      </c>
      <c r="AA992" s="124" t="s">
        <v>6479</v>
      </c>
    </row>
    <row r="993" spans="1:27" x14ac:dyDescent="0.2">
      <c r="A993" s="124">
        <v>7657</v>
      </c>
      <c r="B993" s="124" t="s">
        <v>8602</v>
      </c>
      <c r="C993" s="185">
        <v>651354765</v>
      </c>
      <c r="D993" s="124" t="str">
        <f>VLOOKUP(A993,BASE.!$A$1:$T$878,4,FALSE)</f>
        <v>Asociación de Derecho Privado.</v>
      </c>
      <c r="E993" s="124" t="str">
        <f>VLOOKUP(A993,BASE.!$A$1:$T$878,5,FALSE)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93" s="124" t="str">
        <f>VLOOKUP(A993,BASE.!$A$1:$T$878,6,FALSE)</f>
        <v>Certificado de Vigencia, folio Nº 500230986939, de fecha 04 de Junio de 2019, del Servicio del Registro Civil e Identificación</v>
      </c>
      <c r="G993" s="124" t="str">
        <f>VLOOKUP(A993,BASE.!$A$1:$T$878,7,FALSE)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93" s="124" t="str">
        <f>VLOOKUP(A993,BASE.!$A$1:$T$878,8,FALSE)</f>
        <v xml:space="preserve">Presidente: 
Carolina Murgas Reinoso, 
Secretario: 
Álvaro Manterola Lazcano,           
Tesorero
Adrian Alexander Vergara Baygorria, 
1era Directora:
Olga Serey Vidal, 
</v>
      </c>
      <c r="I993" s="124" t="str">
        <f>VLOOKUP(A993,BASE.!$A$1:$T$878,9,FALSE)</f>
        <v xml:space="preserve">Durarán dos años en sus cargos por estatutos.  </v>
      </c>
      <c r="J993" s="124" t="str">
        <f>VLOOKUP(A993,BASE.!$A$1:$T$878,10,FALSE)</f>
        <v xml:space="preserve">De 03 de febrero de 2020 al 03 de febrero de 2022.
</v>
      </c>
      <c r="K993" s="124" t="str">
        <f>VLOOKUP(A993,BASE.!$A$1:$T$878,11,FALSE)</f>
        <v xml:space="preserve">Presidente: 
Carolina Murgas Reinoso, </v>
      </c>
      <c r="L993" s="124" t="str">
        <f>VLOOKUP(A993,BASE.!$A$1:$T$878,12,FALSE)</f>
        <v>Calle Santiago Nº 851, Oficina 31, tercer piso, Comuna de Villa Alemana, Región de Valparaíso.</v>
      </c>
      <c r="M993" s="124" t="str">
        <f>VLOOKUP(A993,BASE.!$A$1:$T$878,13,FALSE)</f>
        <v>V</v>
      </c>
      <c r="N993" s="124" t="str">
        <f>VLOOKUP(A993,BASE.!$A$1:$T$878,14,FALSE)</f>
        <v>villa alemana</v>
      </c>
      <c r="O993" s="124">
        <f>VLOOKUP(A993,BASE.!$A$1:$T$878,15,FALSE)</f>
        <v>984478316</v>
      </c>
      <c r="P993" s="124" t="str">
        <f>VLOOKUP(A993,BASE.!$A$1:$T$878,16,FALSE)</f>
        <v xml:space="preserve">contacto@corporacionacogida.cl </v>
      </c>
      <c r="Q993" s="185">
        <f>VLOOKUP(A993,BASE.!$A$1:$T$878,17,FALSE)</f>
        <v>0</v>
      </c>
      <c r="R993" s="124" t="str">
        <f>VLOOKUP(A993,BASE.!$A$1:$T$878,18,FALSE)</f>
        <v>93401: Instituciones de Asistencia Social.</v>
      </c>
      <c r="S993" s="124" t="str">
        <f>VLOOKUP(A993,BASE.!$A$1:$T$878,19,FALSE)</f>
        <v>Se acompaña n antecedentes financieros año 2019 aprobado por el  Sub Departamento de Supervisión Financiera Nacional.</v>
      </c>
      <c r="T993" s="182">
        <f>VLOOKUP(A993,BASE.!$A$1:$T$878,20,FALSE)</f>
        <v>43374</v>
      </c>
      <c r="U993" s="124">
        <v>7657</v>
      </c>
      <c r="V993" s="181">
        <v>16033200</v>
      </c>
      <c r="W993" s="181">
        <v>32066400</v>
      </c>
      <c r="X993" s="183">
        <v>44255</v>
      </c>
      <c r="Y993" s="166" t="s">
        <v>7879</v>
      </c>
      <c r="Z993" s="166" t="s">
        <v>7880</v>
      </c>
      <c r="AA993" s="124" t="s">
        <v>7942</v>
      </c>
    </row>
    <row r="994" spans="1:27" x14ac:dyDescent="0.2">
      <c r="A994" s="124">
        <v>7657</v>
      </c>
      <c r="B994" s="124" t="s">
        <v>8602</v>
      </c>
      <c r="C994" s="185">
        <v>651354765</v>
      </c>
      <c r="D994" s="124" t="str">
        <f>VLOOKUP(A994,BASE.!$A$1:$T$878,4,FALSE)</f>
        <v>Asociación de Derecho Privado.</v>
      </c>
      <c r="E994" s="124" t="str">
        <f>VLOOKUP(A994,BASE.!$A$1:$T$878,5,FALSE)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94" s="124" t="str">
        <f>VLOOKUP(A994,BASE.!$A$1:$T$878,6,FALSE)</f>
        <v>Certificado de Vigencia, folio Nº 500230986939, de fecha 04 de Junio de 2019, del Servicio del Registro Civil e Identificación</v>
      </c>
      <c r="G994" s="124" t="str">
        <f>VLOOKUP(A994,BASE.!$A$1:$T$878,7,FALSE)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94" s="124" t="str">
        <f>VLOOKUP(A994,BASE.!$A$1:$T$878,8,FALSE)</f>
        <v xml:space="preserve">Presidente: 
Carolina Murgas Reinoso, 
Secretario: 
Álvaro Manterola Lazcano,           
Tesorero
Adrian Alexander Vergara Baygorria, 
1era Directora:
Olga Serey Vidal, 
</v>
      </c>
      <c r="I994" s="124" t="str">
        <f>VLOOKUP(A994,BASE.!$A$1:$T$878,9,FALSE)</f>
        <v xml:space="preserve">Durarán dos años en sus cargos por estatutos.  </v>
      </c>
      <c r="J994" s="124" t="str">
        <f>VLOOKUP(A994,BASE.!$A$1:$T$878,10,FALSE)</f>
        <v xml:space="preserve">De 03 de febrero de 2020 al 03 de febrero de 2022.
</v>
      </c>
      <c r="K994" s="124" t="str">
        <f>VLOOKUP(A994,BASE.!$A$1:$T$878,11,FALSE)</f>
        <v xml:space="preserve">Presidente: 
Carolina Murgas Reinoso, </v>
      </c>
      <c r="L994" s="124" t="str">
        <f>VLOOKUP(A994,BASE.!$A$1:$T$878,12,FALSE)</f>
        <v>Calle Santiago Nº 851, Oficina 31, tercer piso, Comuna de Villa Alemana, Región de Valparaíso.</v>
      </c>
      <c r="M994" s="124" t="str">
        <f>VLOOKUP(A994,BASE.!$A$1:$T$878,13,FALSE)</f>
        <v>V</v>
      </c>
      <c r="N994" s="124" t="str">
        <f>VLOOKUP(A994,BASE.!$A$1:$T$878,14,FALSE)</f>
        <v>villa alemana</v>
      </c>
      <c r="O994" s="124">
        <f>VLOOKUP(A994,BASE.!$A$1:$T$878,15,FALSE)</f>
        <v>984478316</v>
      </c>
      <c r="P994" s="124" t="str">
        <f>VLOOKUP(A994,BASE.!$A$1:$T$878,16,FALSE)</f>
        <v xml:space="preserve">contacto@corporacionacogida.cl </v>
      </c>
      <c r="Q994" s="185">
        <f>VLOOKUP(A994,BASE.!$A$1:$T$878,17,FALSE)</f>
        <v>0</v>
      </c>
      <c r="R994" s="124" t="str">
        <f>VLOOKUP(A994,BASE.!$A$1:$T$878,18,FALSE)</f>
        <v>93401: Instituciones de Asistencia Social.</v>
      </c>
      <c r="S994" s="124" t="str">
        <f>VLOOKUP(A994,BASE.!$A$1:$T$878,19,FALSE)</f>
        <v>Se acompaña n antecedentes financieros año 2019 aprobado por el  Sub Departamento de Supervisión Financiera Nacional.</v>
      </c>
      <c r="T994" s="182">
        <f>VLOOKUP(A994,BASE.!$A$1:$T$878,20,FALSE)</f>
        <v>43374</v>
      </c>
      <c r="U994" s="124">
        <v>7657</v>
      </c>
      <c r="V994" s="181">
        <v>32707728</v>
      </c>
      <c r="W994" s="181">
        <v>48740928</v>
      </c>
      <c r="X994" s="183">
        <v>44255</v>
      </c>
      <c r="Y994" s="166" t="s">
        <v>7879</v>
      </c>
      <c r="Z994" s="166" t="s">
        <v>7880</v>
      </c>
      <c r="AA994" s="124" t="s">
        <v>7949</v>
      </c>
    </row>
    <row r="995" spans="1:27" x14ac:dyDescent="0.2">
      <c r="A995" s="124">
        <v>7657</v>
      </c>
      <c r="B995" s="124" t="s">
        <v>8602</v>
      </c>
      <c r="C995" s="185">
        <v>651354765</v>
      </c>
      <c r="D995" s="124" t="str">
        <f>VLOOKUP(A995,BASE.!$A$1:$T$878,4,FALSE)</f>
        <v>Asociación de Derecho Privado.</v>
      </c>
      <c r="E995" s="124" t="str">
        <f>VLOOKUP(A995,BASE.!$A$1:$T$878,5,FALSE)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95" s="124" t="str">
        <f>VLOOKUP(A995,BASE.!$A$1:$T$878,6,FALSE)</f>
        <v>Certificado de Vigencia, folio Nº 500230986939, de fecha 04 de Junio de 2019, del Servicio del Registro Civil e Identificación</v>
      </c>
      <c r="G995" s="124" t="str">
        <f>VLOOKUP(A995,BASE.!$A$1:$T$878,7,FALSE)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95" s="124" t="str">
        <f>VLOOKUP(A995,BASE.!$A$1:$T$878,8,FALSE)</f>
        <v xml:space="preserve">Presidente: 
Carolina Murgas Reinoso, 
Secretario: 
Álvaro Manterola Lazcano,           
Tesorero
Adrian Alexander Vergara Baygorria, 
1era Directora:
Olga Serey Vidal, 
</v>
      </c>
      <c r="I995" s="124" t="str">
        <f>VLOOKUP(A995,BASE.!$A$1:$T$878,9,FALSE)</f>
        <v xml:space="preserve">Durarán dos años en sus cargos por estatutos.  </v>
      </c>
      <c r="J995" s="124" t="str">
        <f>VLOOKUP(A995,BASE.!$A$1:$T$878,10,FALSE)</f>
        <v xml:space="preserve">De 03 de febrero de 2020 al 03 de febrero de 2022.
</v>
      </c>
      <c r="K995" s="124" t="str">
        <f>VLOOKUP(A995,BASE.!$A$1:$T$878,11,FALSE)</f>
        <v xml:space="preserve">Presidente: 
Carolina Murgas Reinoso, </v>
      </c>
      <c r="L995" s="124" t="str">
        <f>VLOOKUP(A995,BASE.!$A$1:$T$878,12,FALSE)</f>
        <v>Calle Santiago Nº 851, Oficina 31, tercer piso, Comuna de Villa Alemana, Región de Valparaíso.</v>
      </c>
      <c r="M995" s="124" t="str">
        <f>VLOOKUP(A995,BASE.!$A$1:$T$878,13,FALSE)</f>
        <v>V</v>
      </c>
      <c r="N995" s="124" t="str">
        <f>VLOOKUP(A995,BASE.!$A$1:$T$878,14,FALSE)</f>
        <v>villa alemana</v>
      </c>
      <c r="O995" s="124">
        <f>VLOOKUP(A995,BASE.!$A$1:$T$878,15,FALSE)</f>
        <v>984478316</v>
      </c>
      <c r="P995" s="124" t="str">
        <f>VLOOKUP(A995,BASE.!$A$1:$T$878,16,FALSE)</f>
        <v xml:space="preserve">contacto@corporacionacogida.cl </v>
      </c>
      <c r="Q995" s="185">
        <f>VLOOKUP(A995,BASE.!$A$1:$T$878,17,FALSE)</f>
        <v>0</v>
      </c>
      <c r="R995" s="124" t="str">
        <f>VLOOKUP(A995,BASE.!$A$1:$T$878,18,FALSE)</f>
        <v>93401: Instituciones de Asistencia Social.</v>
      </c>
      <c r="S995" s="124" t="str">
        <f>VLOOKUP(A995,BASE.!$A$1:$T$878,19,FALSE)</f>
        <v>Se acompaña n antecedentes financieros año 2019 aprobado por el  Sub Departamento de Supervisión Financiera Nacional.</v>
      </c>
      <c r="T995" s="182">
        <f>VLOOKUP(A995,BASE.!$A$1:$T$878,20,FALSE)</f>
        <v>43374</v>
      </c>
      <c r="U995" s="124">
        <v>7657</v>
      </c>
      <c r="V995" s="181">
        <v>1923984</v>
      </c>
      <c r="W995" s="181">
        <v>3329028</v>
      </c>
      <c r="X995" s="183">
        <v>44255</v>
      </c>
      <c r="Y995" s="166" t="s">
        <v>7879</v>
      </c>
      <c r="Z995" s="166" t="s">
        <v>7880</v>
      </c>
      <c r="AA995" s="124" t="s">
        <v>7946</v>
      </c>
    </row>
    <row r="996" spans="1:27" x14ac:dyDescent="0.2">
      <c r="A996" s="124">
        <v>7657</v>
      </c>
      <c r="B996" s="124" t="s">
        <v>8602</v>
      </c>
      <c r="C996" s="185">
        <v>651354765</v>
      </c>
      <c r="D996" s="124" t="str">
        <f>VLOOKUP(A996,BASE.!$A$1:$T$878,4,FALSE)</f>
        <v>Asociación de Derecho Privado.</v>
      </c>
      <c r="E996" s="124" t="str">
        <f>VLOOKUP(A996,BASE.!$A$1:$T$878,5,FALSE)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96" s="124" t="str">
        <f>VLOOKUP(A996,BASE.!$A$1:$T$878,6,FALSE)</f>
        <v>Certificado de Vigencia, folio Nº 500230986939, de fecha 04 de Junio de 2019, del Servicio del Registro Civil e Identificación</v>
      </c>
      <c r="G996" s="124" t="str">
        <f>VLOOKUP(A996,BASE.!$A$1:$T$878,7,FALSE)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96" s="124" t="str">
        <f>VLOOKUP(A996,BASE.!$A$1:$T$878,8,FALSE)</f>
        <v xml:space="preserve">Presidente: 
Carolina Murgas Reinoso, 
Secretario: 
Álvaro Manterola Lazcano,           
Tesorero
Adrian Alexander Vergara Baygorria, 
1era Directora:
Olga Serey Vidal, 
</v>
      </c>
      <c r="I996" s="124" t="str">
        <f>VLOOKUP(A996,BASE.!$A$1:$T$878,9,FALSE)</f>
        <v xml:space="preserve">Durarán dos años en sus cargos por estatutos.  </v>
      </c>
      <c r="J996" s="124" t="str">
        <f>VLOOKUP(A996,BASE.!$A$1:$T$878,10,FALSE)</f>
        <v xml:space="preserve">De 03 de febrero de 2020 al 03 de febrero de 2022.
</v>
      </c>
      <c r="K996" s="124" t="str">
        <f>VLOOKUP(A996,BASE.!$A$1:$T$878,11,FALSE)</f>
        <v xml:space="preserve">Presidente: 
Carolina Murgas Reinoso, </v>
      </c>
      <c r="L996" s="124" t="str">
        <f>VLOOKUP(A996,BASE.!$A$1:$T$878,12,FALSE)</f>
        <v>Calle Santiago Nº 851, Oficina 31, tercer piso, Comuna de Villa Alemana, Región de Valparaíso.</v>
      </c>
      <c r="M996" s="124" t="str">
        <f>VLOOKUP(A996,BASE.!$A$1:$T$878,13,FALSE)</f>
        <v>V</v>
      </c>
      <c r="N996" s="124" t="str">
        <f>VLOOKUP(A996,BASE.!$A$1:$T$878,14,FALSE)</f>
        <v>villa alemana</v>
      </c>
      <c r="O996" s="124">
        <f>VLOOKUP(A996,BASE.!$A$1:$T$878,15,FALSE)</f>
        <v>984478316</v>
      </c>
      <c r="P996" s="124" t="str">
        <f>VLOOKUP(A996,BASE.!$A$1:$T$878,16,FALSE)</f>
        <v xml:space="preserve">contacto@corporacionacogida.cl </v>
      </c>
      <c r="Q996" s="185">
        <f>VLOOKUP(A996,BASE.!$A$1:$T$878,17,FALSE)</f>
        <v>0</v>
      </c>
      <c r="R996" s="124" t="str">
        <f>VLOOKUP(A996,BASE.!$A$1:$T$878,18,FALSE)</f>
        <v>93401: Instituciones de Asistencia Social.</v>
      </c>
      <c r="S996" s="124" t="str">
        <f>VLOOKUP(A996,BASE.!$A$1:$T$878,19,FALSE)</f>
        <v>Se acompaña n antecedentes financieros año 2019 aprobado por el  Sub Departamento de Supervisión Financiera Nacional.</v>
      </c>
      <c r="T996" s="182">
        <f>VLOOKUP(A996,BASE.!$A$1:$T$878,20,FALSE)</f>
        <v>43374</v>
      </c>
      <c r="U996" s="124">
        <v>7657</v>
      </c>
      <c r="V996" s="181">
        <v>48934878</v>
      </c>
      <c r="W996" s="181">
        <v>85539708</v>
      </c>
      <c r="X996" s="183">
        <v>44255</v>
      </c>
      <c r="Y996" s="166" t="s">
        <v>7879</v>
      </c>
      <c r="Z996" s="166" t="s">
        <v>7880</v>
      </c>
      <c r="AA996" s="124" t="s">
        <v>7951</v>
      </c>
    </row>
    <row r="997" spans="1:27" x14ac:dyDescent="0.2">
      <c r="A997" s="124">
        <v>7657</v>
      </c>
      <c r="B997" s="124" t="s">
        <v>8602</v>
      </c>
      <c r="C997" s="185">
        <v>651354765</v>
      </c>
      <c r="D997" s="124" t="str">
        <f>VLOOKUP(A997,BASE.!$A$1:$T$878,4,FALSE)</f>
        <v>Asociación de Derecho Privado.</v>
      </c>
      <c r="E997" s="124" t="str">
        <f>VLOOKUP(A997,BASE.!$A$1:$T$878,5,FALSE)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97" s="124" t="str">
        <f>VLOOKUP(A997,BASE.!$A$1:$T$878,6,FALSE)</f>
        <v>Certificado de Vigencia, folio Nº 500230986939, de fecha 04 de Junio de 2019, del Servicio del Registro Civil e Identificación</v>
      </c>
      <c r="G997" s="124" t="str">
        <f>VLOOKUP(A997,BASE.!$A$1:$T$878,7,FALSE)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97" s="124" t="str">
        <f>VLOOKUP(A997,BASE.!$A$1:$T$878,8,FALSE)</f>
        <v xml:space="preserve">Presidente: 
Carolina Murgas Reinoso, 
Secretario: 
Álvaro Manterola Lazcano,           
Tesorero
Adrian Alexander Vergara Baygorria, 
1era Directora:
Olga Serey Vidal, 
</v>
      </c>
      <c r="I997" s="124" t="str">
        <f>VLOOKUP(A997,BASE.!$A$1:$T$878,9,FALSE)</f>
        <v xml:space="preserve">Durarán dos años en sus cargos por estatutos.  </v>
      </c>
      <c r="J997" s="124" t="str">
        <f>VLOOKUP(A997,BASE.!$A$1:$T$878,10,FALSE)</f>
        <v xml:space="preserve">De 03 de febrero de 2020 al 03 de febrero de 2022.
</v>
      </c>
      <c r="K997" s="124" t="str">
        <f>VLOOKUP(A997,BASE.!$A$1:$T$878,11,FALSE)</f>
        <v xml:space="preserve">Presidente: 
Carolina Murgas Reinoso, </v>
      </c>
      <c r="L997" s="124" t="str">
        <f>VLOOKUP(A997,BASE.!$A$1:$T$878,12,FALSE)</f>
        <v>Calle Santiago Nº 851, Oficina 31, tercer piso, Comuna de Villa Alemana, Región de Valparaíso.</v>
      </c>
      <c r="M997" s="124" t="str">
        <f>VLOOKUP(A997,BASE.!$A$1:$T$878,13,FALSE)</f>
        <v>V</v>
      </c>
      <c r="N997" s="124" t="str">
        <f>VLOOKUP(A997,BASE.!$A$1:$T$878,14,FALSE)</f>
        <v>villa alemana</v>
      </c>
      <c r="O997" s="124">
        <f>VLOOKUP(A997,BASE.!$A$1:$T$878,15,FALSE)</f>
        <v>984478316</v>
      </c>
      <c r="P997" s="124" t="str">
        <f>VLOOKUP(A997,BASE.!$A$1:$T$878,16,FALSE)</f>
        <v xml:space="preserve">contacto@corporacionacogida.cl </v>
      </c>
      <c r="Q997" s="185">
        <f>VLOOKUP(A997,BASE.!$A$1:$T$878,17,FALSE)</f>
        <v>0</v>
      </c>
      <c r="R997" s="124" t="str">
        <f>VLOOKUP(A997,BASE.!$A$1:$T$878,18,FALSE)</f>
        <v>93401: Instituciones de Asistencia Social.</v>
      </c>
      <c r="S997" s="124" t="str">
        <f>VLOOKUP(A997,BASE.!$A$1:$T$878,19,FALSE)</f>
        <v>Se acompaña n antecedentes financieros año 2019 aprobado por el  Sub Departamento de Supervisión Financiera Nacional.</v>
      </c>
      <c r="T997" s="182">
        <f>VLOOKUP(A997,BASE.!$A$1:$T$878,20,FALSE)</f>
        <v>43374</v>
      </c>
      <c r="U997" s="124">
        <v>7657</v>
      </c>
      <c r="V997" s="181">
        <v>46819947</v>
      </c>
      <c r="W997" s="181">
        <v>57584374</v>
      </c>
      <c r="X997" s="183">
        <v>44255</v>
      </c>
      <c r="Y997" s="166" t="s">
        <v>7879</v>
      </c>
      <c r="Z997" s="166" t="s">
        <v>7880</v>
      </c>
      <c r="AA997" s="124" t="s">
        <v>78</v>
      </c>
    </row>
    <row r="998" spans="1:27" x14ac:dyDescent="0.2">
      <c r="A998" s="124">
        <v>7657</v>
      </c>
      <c r="B998" s="124" t="s">
        <v>8602</v>
      </c>
      <c r="C998" s="185">
        <v>651354765</v>
      </c>
      <c r="D998" s="124" t="str">
        <f>VLOOKUP(A998,BASE.!$A$1:$T$878,4,FALSE)</f>
        <v>Asociación de Derecho Privado.</v>
      </c>
      <c r="E998" s="124" t="str">
        <f>VLOOKUP(A998,BASE.!$A$1:$T$878,5,FALSE)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98" s="124" t="str">
        <f>VLOOKUP(A998,BASE.!$A$1:$T$878,6,FALSE)</f>
        <v>Certificado de Vigencia, folio Nº 500230986939, de fecha 04 de Junio de 2019, del Servicio del Registro Civil e Identificación</v>
      </c>
      <c r="G998" s="124" t="str">
        <f>VLOOKUP(A998,BASE.!$A$1:$T$878,7,FALSE)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98" s="124" t="str">
        <f>VLOOKUP(A998,BASE.!$A$1:$T$878,8,FALSE)</f>
        <v xml:space="preserve">Presidente: 
Carolina Murgas Reinoso, 
Secretario: 
Álvaro Manterola Lazcano,           
Tesorero
Adrian Alexander Vergara Baygorria, 
1era Directora:
Olga Serey Vidal, 
</v>
      </c>
      <c r="I998" s="124" t="str">
        <f>VLOOKUP(A998,BASE.!$A$1:$T$878,9,FALSE)</f>
        <v xml:space="preserve">Durarán dos años en sus cargos por estatutos.  </v>
      </c>
      <c r="J998" s="124" t="str">
        <f>VLOOKUP(A998,BASE.!$A$1:$T$878,10,FALSE)</f>
        <v xml:space="preserve">De 03 de febrero de 2020 al 03 de febrero de 2022.
</v>
      </c>
      <c r="K998" s="124" t="str">
        <f>VLOOKUP(A998,BASE.!$A$1:$T$878,11,FALSE)</f>
        <v xml:space="preserve">Presidente: 
Carolina Murgas Reinoso, </v>
      </c>
      <c r="L998" s="124" t="str">
        <f>VLOOKUP(A998,BASE.!$A$1:$T$878,12,FALSE)</f>
        <v>Calle Santiago Nº 851, Oficina 31, tercer piso, Comuna de Villa Alemana, Región de Valparaíso.</v>
      </c>
      <c r="M998" s="124" t="str">
        <f>VLOOKUP(A998,BASE.!$A$1:$T$878,13,FALSE)</f>
        <v>V</v>
      </c>
      <c r="N998" s="124" t="str">
        <f>VLOOKUP(A998,BASE.!$A$1:$T$878,14,FALSE)</f>
        <v>villa alemana</v>
      </c>
      <c r="O998" s="124">
        <f>VLOOKUP(A998,BASE.!$A$1:$T$878,15,FALSE)</f>
        <v>984478316</v>
      </c>
      <c r="P998" s="124" t="str">
        <f>VLOOKUP(A998,BASE.!$A$1:$T$878,16,FALSE)</f>
        <v xml:space="preserve">contacto@corporacionacogida.cl </v>
      </c>
      <c r="Q998" s="185">
        <f>VLOOKUP(A998,BASE.!$A$1:$T$878,17,FALSE)</f>
        <v>0</v>
      </c>
      <c r="R998" s="124" t="str">
        <f>VLOOKUP(A998,BASE.!$A$1:$T$878,18,FALSE)</f>
        <v>93401: Instituciones de Asistencia Social.</v>
      </c>
      <c r="S998" s="124" t="str">
        <f>VLOOKUP(A998,BASE.!$A$1:$T$878,19,FALSE)</f>
        <v>Se acompaña n antecedentes financieros año 2019 aprobado por el  Sub Departamento de Supervisión Financiera Nacional.</v>
      </c>
      <c r="T998" s="182">
        <f>VLOOKUP(A998,BASE.!$A$1:$T$878,20,FALSE)</f>
        <v>43374</v>
      </c>
      <c r="U998" s="124">
        <v>7657</v>
      </c>
      <c r="V998" s="181">
        <v>7623750</v>
      </c>
      <c r="W998" s="181">
        <v>17967750</v>
      </c>
      <c r="X998" s="183">
        <v>44255</v>
      </c>
      <c r="Y998" s="166" t="s">
        <v>7879</v>
      </c>
      <c r="Z998" s="166" t="s">
        <v>7880</v>
      </c>
      <c r="AA998" s="124" t="s">
        <v>8000</v>
      </c>
    </row>
    <row r="999" spans="1:27" x14ac:dyDescent="0.2">
      <c r="A999" s="124">
        <v>7658</v>
      </c>
      <c r="B999" s="124" t="s">
        <v>8603</v>
      </c>
      <c r="C999" s="185">
        <v>650964950</v>
      </c>
      <c r="D999" s="124" t="str">
        <f>VLOOKUP(A999,BASE.!$A$1:$T$878,4,FALSE)</f>
        <v>Fundación de Derecho Privado.</v>
      </c>
      <c r="E999" s="124" t="str">
        <f>VLOOKUP(A999,BASE.!$A$1:$T$878,5,FALSE)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
      <c r="F999" s="124" t="str">
        <f>VLOOKUP(A999,BASE.!$A$1:$T$878,6,FALSE)</f>
        <v xml:space="preserve">Certificado de Vigencia, folio Nº 500180037875, de fecha 12 de abril de 2018, del  Servicio del Registro Civil e Identificación.
</v>
      </c>
      <c r="G999" s="124" t="str">
        <f>VLOOKUP(A999,BASE.!$A$1:$T$878,7,FALSE)</f>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
      <c r="H999" s="124" t="str">
        <f>VLOOKUP(A999,BASE.!$A$1:$T$878,8,FALSE)</f>
        <v xml:space="preserve">Presidente: 
Jorge Mardones Cancino, 
Vice-Presidenta 
Clara Sepúlveda Ferrada, 
Secretario: 
Rosauro Palma Umanzor,            
Tesorera:
Norma Borquez Orellana,
Director:
Ariel Orrego Vallejos,
Directora:
Rosa Cerda Rubilar, 
</v>
      </c>
      <c r="I999" s="124" t="str">
        <f>VLOOKUP(A999,BASE.!$A$1:$T$878,9,FALSE)</f>
        <v>Durarán cinco años en sus cargos por estatutos</v>
      </c>
      <c r="J999" s="124" t="str">
        <f>VLOOKUP(A999,BASE.!$A$1:$T$878,10,FALSE)</f>
        <v xml:space="preserve">De 15 de noviembre de 2016 a 15 de noviembre de 2021.
</v>
      </c>
      <c r="K999" s="124" t="str">
        <f>VLOOKUP(A999,BASE.!$A$1:$T$878,11,FALSE)</f>
        <v xml:space="preserve">Vice-Presidenta: 
Clara Sepúlveda Ferrada, 
</v>
      </c>
      <c r="L999" s="124" t="str">
        <f>VLOOKUP(A999,BASE.!$A$1:$T$878,12,FALSE)</f>
        <v xml:space="preserve">Balmaceda Nº 477, Comuna de El Carmen
</v>
      </c>
      <c r="M999" s="124" t="str">
        <f>VLOOKUP(A999,BASE.!$A$1:$T$878,13,FALSE)</f>
        <v>XVI</v>
      </c>
      <c r="N999" s="124" t="str">
        <f>VLOOKUP(A999,BASE.!$A$1:$T$878,14,FALSE)</f>
        <v>El Carmen</v>
      </c>
      <c r="O999" s="124">
        <f>VLOOKUP(A999,BASE.!$A$1:$T$878,15,FALSE)</f>
        <v>0</v>
      </c>
      <c r="P999" s="124" t="str">
        <f>VLOOKUP(A999,BASE.!$A$1:$T$878,16,FALSE)</f>
        <v xml:space="preserve"> fundacionmadrevictoria@gmail.com</v>
      </c>
      <c r="Q999" s="185">
        <f>VLOOKUP(A999,BASE.!$A$1:$T$878,17,FALSE)</f>
        <v>0</v>
      </c>
      <c r="R999" s="124" t="str">
        <f>VLOOKUP(A999,BASE.!$A$1:$T$878,18,FALSE)</f>
        <v>93401: Instituciones de Asistencia Social.</v>
      </c>
      <c r="S999" s="124" t="str">
        <f>VLOOKUP(A999,BASE.!$A$1:$T$878,19,FALSE)</f>
        <v>Se acompaña certificado financiero , correspondiente al año 2019, APROBADOS del  Sub Departamento de Supervisión Financiera Nacional.</v>
      </c>
      <c r="T999" s="182">
        <f>VLOOKUP(A999,BASE.!$A$1:$T$878,20,FALSE)</f>
        <v>43374</v>
      </c>
      <c r="U999" s="124">
        <v>7658</v>
      </c>
      <c r="V999" s="181">
        <v>26854848</v>
      </c>
      <c r="W999" s="181">
        <v>37574226</v>
      </c>
      <c r="X999" s="183">
        <v>44255</v>
      </c>
      <c r="Y999" s="166" t="s">
        <v>7879</v>
      </c>
      <c r="Z999" s="166" t="s">
        <v>7880</v>
      </c>
      <c r="AA999" s="124" t="s">
        <v>8124</v>
      </c>
    </row>
    <row r="1000" spans="1:27" x14ac:dyDescent="0.2">
      <c r="A1000" s="124">
        <v>7666</v>
      </c>
      <c r="B1000" s="124" t="s">
        <v>8656</v>
      </c>
      <c r="C1000" s="185">
        <v>651746019</v>
      </c>
      <c r="D1000" s="124" t="str">
        <f>VLOOKUP(A1000,BASE.!$A$1:$T$878,4,FALSE)</f>
        <v>Corporación de Derecho Privado.</v>
      </c>
      <c r="E1000" s="124" t="str">
        <f>VLOOKUP(A1000,BASE.!$A$1:$T$878,5,FALSE)</f>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v>
      </c>
      <c r="F1000" s="124" t="str">
        <f>VLOOKUP(A1000,BASE.!$A$1:$T$878,6,FALSE)</f>
        <v xml:space="preserve">Certificado de Vigencia de Persona Jurídica sin Fines de Lucro, Folio Nº500202525780, otorgado el 03 de diciembre de 2018, del Servicio de Registro Civil e Identificación.
</v>
      </c>
      <c r="G1000" s="124" t="str">
        <f>VLOOKUP(A1000,BASE.!$A$1:$T$878,7,FALSE)</f>
        <v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v>
      </c>
      <c r="H1000" s="124" t="str">
        <f>VLOOKUP(A1000,BASE.!$A$1:$T$878,8,FALSE)</f>
        <v xml:space="preserve">Presidente: 
MAYDEL SANTAMARIA GONGORA, 
Secretario: 
PHILIP CHRISTIAN TIMMERMANN SALTER, 
Vicepresidente:
IGNACIO ANDRES CELEDON BULNES,
Tesorero:
MARIA FERNANDA GOMEZ BAEZ, 
</v>
      </c>
      <c r="I1000" s="124" t="str">
        <f>VLOOKUP(A1000,BASE.!$A$1:$T$878,9,FALSE)</f>
        <v>05 años</v>
      </c>
      <c r="J1000" s="124" t="str">
        <f>VLOOKUP(A1000,BASE.!$A$1:$T$878,10,FALSE)</f>
        <v>Directorio provisorio 90 días posteriores al 03 de diciembre de 2018.</v>
      </c>
      <c r="K1000" s="124" t="str">
        <f>VLOOKUP(A1000,BASE.!$A$1:$T$878,11,FALSE)</f>
        <v xml:space="preserve">MAYDEL SANTAMARIA GONGORA, 
</v>
      </c>
      <c r="L1000" s="124" t="str">
        <f>VLOOKUP(A1000,BASE.!$A$1:$T$878,12,FALSE)</f>
        <v xml:space="preserve">Paseo Phillips N°16, piso 5, Oficina X, Santiago, Región Metropolitana.
</v>
      </c>
      <c r="M1000" s="124" t="str">
        <f>VLOOKUP(A1000,BASE.!$A$1:$T$878,13,FALSE)</f>
        <v>XIII</v>
      </c>
      <c r="N1000" s="124" t="str">
        <f>VLOOKUP(A1000,BASE.!$A$1:$T$878,14,FALSE)</f>
        <v xml:space="preserve">Santiago
</v>
      </c>
      <c r="O1000" s="124" t="str">
        <f>VLOOKUP(A1000,BASE.!$A$1:$T$878,15,FALSE)</f>
        <v xml:space="preserve">56 9 96305224
56 9 94372326
</v>
      </c>
      <c r="P1000" s="124" t="str">
        <f>VLOOKUP(A1000,BASE.!$A$1:$T$878,16,FALSE)</f>
        <v xml:space="preserve">meysantamaria@oikoschile.org 
</v>
      </c>
      <c r="Q1000" s="185">
        <f>VLOOKUP(A1000,BASE.!$A$1:$T$878,17,FALSE)</f>
        <v>0</v>
      </c>
      <c r="R1000" s="124" t="str">
        <f>VLOOKUP(A1000,BASE.!$A$1:$T$878,18,FALSE)</f>
        <v xml:space="preserve">93401: Institución de Asistencia Social 
</v>
      </c>
      <c r="S1000" s="124" t="str">
        <f>VLOOKUP(A1000,BASE.!$A$1:$T$878,19,FALSE)</f>
        <v xml:space="preserve">Antecedentes financieros correspondientes al año 2018, aprobados por el Departamento de Administración y Finanzas. </v>
      </c>
      <c r="T1000" s="182">
        <f>VLOOKUP(A1000,BASE.!$A$1:$T$878,20,FALSE)</f>
        <v>43461</v>
      </c>
      <c r="U1000" s="124">
        <v>7666</v>
      </c>
      <c r="V1000" s="181">
        <v>0</v>
      </c>
      <c r="W1000" s="181">
        <v>0</v>
      </c>
      <c r="X1000" s="183">
        <v>44255</v>
      </c>
      <c r="Y1000" s="166" t="s">
        <v>7879</v>
      </c>
      <c r="Z1000" s="166" t="s">
        <v>7880</v>
      </c>
      <c r="AA1000" s="124" t="s">
        <v>7966</v>
      </c>
    </row>
    <row r="1001" spans="1:27" x14ac:dyDescent="0.2">
      <c r="A1001" s="124">
        <v>7670</v>
      </c>
      <c r="B1001" s="124" t="s">
        <v>8604</v>
      </c>
      <c r="C1001" s="185">
        <v>651747023</v>
      </c>
      <c r="D1001" s="124" t="str">
        <f>VLOOKUP(A1001,BASE.!$A$1:$T$878,4,FALSE)</f>
        <v>Corporación de Derecho Privado.</v>
      </c>
      <c r="E1001" s="124" t="str">
        <f>VLOOKUP(A1001,BASE.!$A$1:$T$878,5,FALSE)</f>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
      <c r="F1001" s="124" t="str">
        <f>VLOOKUP(A1001,BASE.!$A$1:$T$878,6,FALSE)</f>
        <v xml:space="preserve">Certificado de Vigencia de Persona Jurídica sin Fines de Lucro, Folio N° 500344517569, emitido por el Servicio de Registro Civil e Identificación, con fecha 07 de septiembre de 2020.
</v>
      </c>
      <c r="G1001" s="124" t="str">
        <f>VLOOKUP(A1001,BASE.!$A$1:$T$878,7,FALSE)</f>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
      <c r="H1001" s="124" t="str">
        <f>VLOOKUP(A1001,BASE.!$A$1:$T$878,8,FALSE)</f>
        <v xml:space="preserve">Presidenta: 
MARÍA CAROLINA BEZMALINOVIC MORALES, 
Secretaria: 
MARÍA ISABEL ELENA BAZAN ACRDENAS, 
Tesorera:
CAROLINA IRENE ETERONOVIC SUDY,
</v>
      </c>
      <c r="I1001" s="124" t="str">
        <f>VLOOKUP(A1001,BASE.!$A$1:$T$878,9,FALSE)</f>
        <v>03 años</v>
      </c>
      <c r="J1001" s="124" t="str">
        <f>VLOOKUP(A1001,BASE.!$A$1:$T$878,10,FALSE)</f>
        <v>Del 04 de octubre de 2018 al 04 de octubre de 2021.</v>
      </c>
      <c r="K1001" s="124" t="str">
        <f>VLOOKUP(A1001,BASE.!$A$1:$T$878,11,FALSE)</f>
        <v xml:space="preserve">MARÍA CAROLINA BEZMALINOVIC MORALES, 
</v>
      </c>
      <c r="L1001" s="124" t="str">
        <f>VLOOKUP(A1001,BASE.!$A$1:$T$878,12,FALSE)</f>
        <v xml:space="preserve">Avenida Andrés Bello N°2867, piso 20, Comuna de Las Condes, Región Metropolitana.                                                                                                                                                                                                                                                        </v>
      </c>
      <c r="M1001" s="124" t="str">
        <f>VLOOKUP(A1001,BASE.!$A$1:$T$878,13,FALSE)</f>
        <v>XIII</v>
      </c>
      <c r="N1001" s="124" t="str">
        <f>VLOOKUP(A1001,BASE.!$A$1:$T$878,14,FALSE)</f>
        <v>Las Condes</v>
      </c>
      <c r="O1001" s="124">
        <f>VLOOKUP(A1001,BASE.!$A$1:$T$878,15,FALSE)</f>
        <v>226698697</v>
      </c>
      <c r="P1001" s="124" t="str">
        <f>VLOOKUP(A1001,BASE.!$A$1:$T$878,16,FALSE)</f>
        <v xml:space="preserve">guadalupeacoge@gmail.com
</v>
      </c>
      <c r="Q1001" s="185">
        <f>VLOOKUP(A1001,BASE.!$A$1:$T$878,17,FALSE)</f>
        <v>0</v>
      </c>
      <c r="R1001" s="124" t="str">
        <f>VLOOKUP(A1001,BASE.!$A$1:$T$878,18,FALSE)</f>
        <v xml:space="preserve">93401: Institución de Asistencia Social 
</v>
      </c>
      <c r="S1001" s="124" t="str">
        <f>VLOOKUP(A1001,BASE.!$A$1:$T$878,19,FALSE)</f>
        <v>Antecedentes financieros correspondientes al año 2019 aprobados por el Sub Departamento de Supervisión Financiera Nacional.</v>
      </c>
      <c r="T1001" s="182">
        <f>VLOOKUP(A1001,BASE.!$A$1:$T$878,20,FALSE)</f>
        <v>43503</v>
      </c>
      <c r="U1001" s="124">
        <v>7670</v>
      </c>
      <c r="V1001" s="181">
        <v>9466713</v>
      </c>
      <c r="W1001" s="181">
        <v>24938003</v>
      </c>
      <c r="X1001" s="183">
        <v>44255</v>
      </c>
      <c r="Y1001" s="166" t="s">
        <v>7879</v>
      </c>
      <c r="Z1001" s="166" t="s">
        <v>7880</v>
      </c>
      <c r="AA1001" s="124" t="s">
        <v>6479</v>
      </c>
    </row>
    <row r="1002" spans="1:27" x14ac:dyDescent="0.2">
      <c r="A1002" s="124">
        <v>7672</v>
      </c>
      <c r="B1002" s="124" t="s">
        <v>8605</v>
      </c>
      <c r="C1002" s="185">
        <v>605110436</v>
      </c>
      <c r="D1002" s="124" t="str">
        <f>VLOOKUP(A1002,BASE.!$A$1:$T$878,4,FALSE)</f>
        <v>Gobernación Provincial</v>
      </c>
      <c r="E1002" s="124" t="str">
        <f>VLOOKUP(A1002,BASE.!$A$1:$T$878,5,FALSE)</f>
        <v>Constitución Política de la República, artículo 105.</v>
      </c>
      <c r="F1002" s="124" t="str">
        <f>VLOOKUP(A1002,BASE.!$A$1:$T$878,6,FALSE)</f>
        <v>Indefinida.</v>
      </c>
      <c r="G1002" s="124" t="str">
        <f>VLOOKUP(A1002,BASE.!$A$1:$T$878,7,FALSE)</f>
        <v xml:space="preserve">D.F.L. Nº 19.175, que fija el texto refundido, coordinado, sistematizado y actualizado de la Ley Orgánica Constitucional sobre Gobierno y Administración Regional, específicamente los artículos 4º, letra a), 13, 14, 19 letras a) y b.
</v>
      </c>
      <c r="H1002" s="124" t="str">
        <f>VLOOKUP(A1002,BASE.!$A$1:$T$878,8,FALSE)</f>
        <v>no tiene</v>
      </c>
      <c r="I1002" s="124">
        <f>VLOOKUP(A1002,BASE.!$A$1:$T$878,9,FALSE)</f>
        <v>0</v>
      </c>
      <c r="J1002" s="124">
        <f>VLOOKUP(A1002,BASE.!$A$1:$T$878,10,FALSE)</f>
        <v>0</v>
      </c>
      <c r="K1002" s="124" t="str">
        <f>VLOOKUP(A1002,BASE.!$A$1:$T$878,11,FALSE)</f>
        <v xml:space="preserve">Gobernador Provincial Titular: Juan Pablo Gálvez Lillo, 
</v>
      </c>
      <c r="L1002" s="124" t="str">
        <f>VLOOKUP(A1002,BASE.!$A$1:$T$878,12,FALSE)</f>
        <v xml:space="preserve">Calle Ecuador N° 220, comuna de Illapel, Región de Coquimbo.
</v>
      </c>
      <c r="M1002" s="124" t="str">
        <f>VLOOKUP(A1002,BASE.!$A$1:$T$878,13,FALSE)</f>
        <v>IV</v>
      </c>
      <c r="N1002" s="124" t="str">
        <f>VLOOKUP(A1002,BASE.!$A$1:$T$878,14,FALSE)</f>
        <v>Illapel</v>
      </c>
      <c r="O1002" s="124" t="str">
        <f>VLOOKUP(A1002,BASE.!$A$1:$T$878,15,FALSE)</f>
        <v>Fono: 53 - 2422040</v>
      </c>
      <c r="P1002" s="124">
        <f>VLOOKUP(A1002,BASE.!$A$1:$T$878,16,FALSE)</f>
        <v>0</v>
      </c>
      <c r="Q1002" s="185">
        <f>VLOOKUP(A1002,BASE.!$A$1:$T$878,17,FALSE)</f>
        <v>0</v>
      </c>
      <c r="R1002" s="124">
        <f>VLOOKUP(A1002,BASE.!$A$1:$T$878,18,FALSE)</f>
        <v>91001</v>
      </c>
      <c r="S1002" s="124" t="str">
        <f>VLOOKUP(A1002,BASE.!$A$1:$T$878,19,FALSE)</f>
        <v>No se acompañan. Aplica Informe Jurídico Nº 09, de  fecha 14 de marzo de 2011 del Departamento Jurídico y Dictamen Nº 070791, de 2009, de la Contraloría General de la República.</v>
      </c>
      <c r="T1002" s="182">
        <f>VLOOKUP(A1002,BASE.!$A$1:$T$878,20,FALSE)</f>
        <v>43553</v>
      </c>
      <c r="U1002" s="124">
        <v>7672</v>
      </c>
      <c r="V1002" s="181">
        <v>16139950</v>
      </c>
      <c r="W1002" s="181">
        <v>21729346</v>
      </c>
      <c r="X1002" s="183">
        <v>44255</v>
      </c>
      <c r="Y1002" s="166" t="s">
        <v>7879</v>
      </c>
      <c r="Z1002" s="166" t="s">
        <v>7880</v>
      </c>
      <c r="AA1002" s="124" t="s">
        <v>7916</v>
      </c>
    </row>
    <row r="1003" spans="1:27" x14ac:dyDescent="0.2">
      <c r="A1003" s="124">
        <v>7672</v>
      </c>
      <c r="B1003" s="124" t="s">
        <v>8605</v>
      </c>
      <c r="C1003" s="185">
        <v>605110436</v>
      </c>
      <c r="D1003" s="124" t="str">
        <f>VLOOKUP(A1003,BASE.!$A$1:$T$878,4,FALSE)</f>
        <v>Gobernación Provincial</v>
      </c>
      <c r="E1003" s="124" t="str">
        <f>VLOOKUP(A1003,BASE.!$A$1:$T$878,5,FALSE)</f>
        <v>Constitución Política de la República, artículo 105.</v>
      </c>
      <c r="F1003" s="124" t="str">
        <f>VLOOKUP(A1003,BASE.!$A$1:$T$878,6,FALSE)</f>
        <v>Indefinida.</v>
      </c>
      <c r="G1003" s="124" t="str">
        <f>VLOOKUP(A1003,BASE.!$A$1:$T$878,7,FALSE)</f>
        <v xml:space="preserve">D.F.L. Nº 19.175, que fija el texto refundido, coordinado, sistematizado y actualizado de la Ley Orgánica Constitucional sobre Gobierno y Administración Regional, específicamente los artículos 4º, letra a), 13, 14, 19 letras a) y b.
</v>
      </c>
      <c r="H1003" s="124" t="str">
        <f>VLOOKUP(A1003,BASE.!$A$1:$T$878,8,FALSE)</f>
        <v>no tiene</v>
      </c>
      <c r="I1003" s="124">
        <f>VLOOKUP(A1003,BASE.!$A$1:$T$878,9,FALSE)</f>
        <v>0</v>
      </c>
      <c r="J1003" s="124">
        <f>VLOOKUP(A1003,BASE.!$A$1:$T$878,10,FALSE)</f>
        <v>0</v>
      </c>
      <c r="K1003" s="124" t="str">
        <f>VLOOKUP(A1003,BASE.!$A$1:$T$878,11,FALSE)</f>
        <v xml:space="preserve">Gobernador Provincial Titular: Juan Pablo Gálvez Lillo, 
</v>
      </c>
      <c r="L1003" s="124" t="str">
        <f>VLOOKUP(A1003,BASE.!$A$1:$T$878,12,FALSE)</f>
        <v xml:space="preserve">Calle Ecuador N° 220, comuna de Illapel, Región de Coquimbo.
</v>
      </c>
      <c r="M1003" s="124" t="str">
        <f>VLOOKUP(A1003,BASE.!$A$1:$T$878,13,FALSE)</f>
        <v>IV</v>
      </c>
      <c r="N1003" s="124" t="str">
        <f>VLOOKUP(A1003,BASE.!$A$1:$T$878,14,FALSE)</f>
        <v>Illapel</v>
      </c>
      <c r="O1003" s="124" t="str">
        <f>VLOOKUP(A1003,BASE.!$A$1:$T$878,15,FALSE)</f>
        <v>Fono: 53 - 2422040</v>
      </c>
      <c r="P1003" s="124">
        <f>VLOOKUP(A1003,BASE.!$A$1:$T$878,16,FALSE)</f>
        <v>0</v>
      </c>
      <c r="Q1003" s="185">
        <f>VLOOKUP(A1003,BASE.!$A$1:$T$878,17,FALSE)</f>
        <v>0</v>
      </c>
      <c r="R1003" s="124">
        <f>VLOOKUP(A1003,BASE.!$A$1:$T$878,18,FALSE)</f>
        <v>91001</v>
      </c>
      <c r="S1003" s="124" t="str">
        <f>VLOOKUP(A1003,BASE.!$A$1:$T$878,19,FALSE)</f>
        <v>No se acompañan. Aplica Informe Jurídico Nº 09, de  fecha 14 de marzo de 2011 del Departamento Jurídico y Dictamen Nº 070791, de 2009, de la Contraloría General de la República.</v>
      </c>
      <c r="T1003" s="182">
        <f>VLOOKUP(A1003,BASE.!$A$1:$T$878,20,FALSE)</f>
        <v>43553</v>
      </c>
      <c r="U1003" s="124">
        <v>7672</v>
      </c>
      <c r="V1003" s="181">
        <v>0</v>
      </c>
      <c r="W1003" s="181">
        <v>0</v>
      </c>
      <c r="X1003" s="183">
        <v>44255</v>
      </c>
      <c r="Y1003" s="166" t="s">
        <v>7879</v>
      </c>
      <c r="Z1003" s="166" t="s">
        <v>7880</v>
      </c>
      <c r="AA1003" s="124" t="s">
        <v>8041</v>
      </c>
    </row>
    <row r="1004" spans="1:27" x14ac:dyDescent="0.2">
      <c r="A1004" s="124">
        <v>7706</v>
      </c>
      <c r="B1004" s="124" t="s">
        <v>8606</v>
      </c>
      <c r="C1004" s="185">
        <v>650837746</v>
      </c>
      <c r="D1004" s="124">
        <f>VLOOKUP(A1004,BASE.!$A$1:$T$878,4,FALSE)</f>
        <v>0</v>
      </c>
      <c r="E1004" s="124" t="str">
        <f>VLOOKUP(A1004,BASE.!$A$1:$T$878,5,FALSE)</f>
        <v>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1004" s="124" t="str">
        <f>VLOOKUP(A1004,BASE.!$A$1:$T$878,6,FALSE)</f>
        <v>Certificado de Vigencia Folio Nº 500288385067, otorgado el 14 de enero de 2020, del Servicio de Registro Civil e Identificación.</v>
      </c>
      <c r="G1004" s="124" t="str">
        <f>VLOOKUP(A1004,BASE.!$A$1:$T$878,7,FALSE)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1004" s="124" t="str">
        <f>VLOOKUP(A1004,BASE.!$A$1:$T$878,8,FALSE)</f>
        <v xml:space="preserve">Presidente: 
Amanda Elizabeth Alarcón Herrera
 Vicepresidente:
Fernando Rodrigo Valdivia Muñóz
Secretario:
Claudia Vlaeska Valdes Olave
Tesorero:
Christian Enrique Assis González
</v>
      </c>
      <c r="I1004" s="124" t="str">
        <f>VLOOKUP(A1004,BASE.!$A$1:$T$878,9,FALSE)</f>
        <v>5 AÑOS</v>
      </c>
      <c r="J1004" s="124" t="str">
        <f>VLOOKUP(A1004,BASE.!$A$1:$T$878,10,FALSE)</f>
        <v>20.05.20 al 20.05.25</v>
      </c>
      <c r="K1004" s="124" t="str">
        <f>VLOOKUP(A1004,BASE.!$A$1:$T$878,11,FALSE)</f>
        <v xml:space="preserve">Amanda Elizabeth Alarcón Herrera
</v>
      </c>
      <c r="L1004" s="124" t="str">
        <f>VLOOKUP(A1004,BASE.!$A$1:$T$878,12,FALSE)</f>
        <v xml:space="preserve">Calle Merino Jarpa N°46, comuna de Curicó, región del Maule.
</v>
      </c>
      <c r="M1004" s="124" t="str">
        <f>VLOOKUP(A1004,BASE.!$A$1:$T$878,13,FALSE)</f>
        <v>VII</v>
      </c>
      <c r="N1004" s="124" t="str">
        <f>VLOOKUP(A1004,BASE.!$A$1:$T$878,14,FALSE)</f>
        <v>Curicó</v>
      </c>
      <c r="O1004" s="124" t="str">
        <f>VLOOKUP(A1004,BASE.!$A$1:$T$878,15,FALSE)</f>
        <v xml:space="preserve">Teléfono: 75-23111132/ 0990174873
</v>
      </c>
      <c r="P1004" s="124" t="str">
        <f>VLOOKUP(A1004,BASE.!$A$1:$T$878,16,FALSE)</f>
        <v xml:space="preserve">Correo electrónico: altatierraong@gmail.com </v>
      </c>
      <c r="Q1004" s="185">
        <f>VLOOKUP(A1004,BASE.!$A$1:$T$878,17,FALSE)</f>
        <v>0</v>
      </c>
      <c r="R1004" s="124">
        <f>VLOOKUP(A1004,BASE.!$A$1:$T$878,18,FALSE)</f>
        <v>93401</v>
      </c>
      <c r="S1004" s="124" t="str">
        <f>VLOOKUP(A1004,BASE.!$A$1:$T$878,19,FALSE)</f>
        <v xml:space="preserve">Antecedentes financieros correspondientes al año 2019, aprobados por el Sub Depto de Supervisión Financiera Nacional. </v>
      </c>
      <c r="T1004" s="182">
        <f>VLOOKUP(A1004,BASE.!$A$1:$T$878,20,FALSE)</f>
        <v>43990</v>
      </c>
      <c r="U1004" s="124">
        <v>7706</v>
      </c>
      <c r="V1004" s="181">
        <v>10008517</v>
      </c>
      <c r="W1004" s="181">
        <v>15399516</v>
      </c>
      <c r="X1004" s="183">
        <v>44255</v>
      </c>
      <c r="Y1004" s="166" t="s">
        <v>7879</v>
      </c>
      <c r="Z1004" s="166" t="s">
        <v>7880</v>
      </c>
      <c r="AA1004" s="124" t="s">
        <v>7914</v>
      </c>
    </row>
    <row r="1005" spans="1:27" x14ac:dyDescent="0.2">
      <c r="A1005" s="124">
        <v>7706</v>
      </c>
      <c r="B1005" s="124" t="s">
        <v>8606</v>
      </c>
      <c r="C1005" s="185">
        <v>650837746</v>
      </c>
      <c r="D1005" s="124">
        <f>VLOOKUP(A1005,BASE.!$A$1:$T$878,4,FALSE)</f>
        <v>0</v>
      </c>
      <c r="E1005" s="124" t="str">
        <f>VLOOKUP(A1005,BASE.!$A$1:$T$878,5,FALSE)</f>
        <v>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1005" s="124" t="str">
        <f>VLOOKUP(A1005,BASE.!$A$1:$T$878,6,FALSE)</f>
        <v>Certificado de Vigencia Folio Nº 500288385067, otorgado el 14 de enero de 2020, del Servicio de Registro Civil e Identificación.</v>
      </c>
      <c r="G1005" s="124" t="str">
        <f>VLOOKUP(A1005,BASE.!$A$1:$T$878,7,FALSE)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1005" s="124" t="str">
        <f>VLOOKUP(A1005,BASE.!$A$1:$T$878,8,FALSE)</f>
        <v xml:space="preserve">Presidente: 
Amanda Elizabeth Alarcón Herrera
 Vicepresidente:
Fernando Rodrigo Valdivia Muñóz
Secretario:
Claudia Vlaeska Valdes Olave
Tesorero:
Christian Enrique Assis González
</v>
      </c>
      <c r="I1005" s="124" t="str">
        <f>VLOOKUP(A1005,BASE.!$A$1:$T$878,9,FALSE)</f>
        <v>5 AÑOS</v>
      </c>
      <c r="J1005" s="124" t="str">
        <f>VLOOKUP(A1005,BASE.!$A$1:$T$878,10,FALSE)</f>
        <v>20.05.20 al 20.05.25</v>
      </c>
      <c r="K1005" s="124" t="str">
        <f>VLOOKUP(A1005,BASE.!$A$1:$T$878,11,FALSE)</f>
        <v xml:space="preserve">Amanda Elizabeth Alarcón Herrera
</v>
      </c>
      <c r="L1005" s="124" t="str">
        <f>VLOOKUP(A1005,BASE.!$A$1:$T$878,12,FALSE)</f>
        <v xml:space="preserve">Calle Merino Jarpa N°46, comuna de Curicó, región del Maule.
</v>
      </c>
      <c r="M1005" s="124" t="str">
        <f>VLOOKUP(A1005,BASE.!$A$1:$T$878,13,FALSE)</f>
        <v>VII</v>
      </c>
      <c r="N1005" s="124" t="str">
        <f>VLOOKUP(A1005,BASE.!$A$1:$T$878,14,FALSE)</f>
        <v>Curicó</v>
      </c>
      <c r="O1005" s="124" t="str">
        <f>VLOOKUP(A1005,BASE.!$A$1:$T$878,15,FALSE)</f>
        <v xml:space="preserve">Teléfono: 75-23111132/ 0990174873
</v>
      </c>
      <c r="P1005" s="124" t="str">
        <f>VLOOKUP(A1005,BASE.!$A$1:$T$878,16,FALSE)</f>
        <v xml:space="preserve">Correo electrónico: altatierraong@gmail.com </v>
      </c>
      <c r="Q1005" s="185">
        <f>VLOOKUP(A1005,BASE.!$A$1:$T$878,17,FALSE)</f>
        <v>0</v>
      </c>
      <c r="R1005" s="124">
        <f>VLOOKUP(A1005,BASE.!$A$1:$T$878,18,FALSE)</f>
        <v>93401</v>
      </c>
      <c r="S1005" s="124" t="str">
        <f>VLOOKUP(A1005,BASE.!$A$1:$T$878,19,FALSE)</f>
        <v xml:space="preserve">Antecedentes financieros correspondientes al año 2019, aprobados por el Sub Depto de Supervisión Financiera Nacional. </v>
      </c>
      <c r="T1005" s="182">
        <f>VLOOKUP(A1005,BASE.!$A$1:$T$878,20,FALSE)</f>
        <v>43990</v>
      </c>
      <c r="U1005" s="124">
        <v>7706</v>
      </c>
      <c r="V1005" s="181">
        <v>19508784</v>
      </c>
      <c r="W1005" s="181">
        <v>19508784</v>
      </c>
      <c r="X1005" s="183">
        <v>44255</v>
      </c>
      <c r="Y1005" s="166" t="s">
        <v>7879</v>
      </c>
      <c r="Z1005" s="166" t="s">
        <v>7880</v>
      </c>
      <c r="AA1005" s="124" t="s">
        <v>7899</v>
      </c>
    </row>
  </sheetData>
  <autoFilter ref="A7:AA7"/>
  <mergeCells count="4">
    <mergeCell ref="B1:P1"/>
    <mergeCell ref="B2:P2"/>
    <mergeCell ref="B3:P3"/>
    <mergeCell ref="B4:P4"/>
  </mergeCells>
  <pageMargins left="0.70866141732283472" right="0.70866141732283472" top="0.74803149606299213" bottom="0.74803149606299213" header="0.31496062992125984" footer="0.31496062992125984"/>
  <pageSetup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84"/>
  <sheetViews>
    <sheetView topLeftCell="E856" workbookViewId="0">
      <selection activeCell="T879" sqref="T879"/>
    </sheetView>
  </sheetViews>
  <sheetFormatPr baseColWidth="10" defaultRowHeight="18.75" customHeight="1" x14ac:dyDescent="0.2"/>
  <cols>
    <col min="1" max="1" width="11.5703125" style="160" bestFit="1" customWidth="1"/>
    <col min="2" max="2" width="11.42578125" style="94"/>
    <col min="3" max="3" width="11.42578125" style="143"/>
    <col min="4" max="4" width="69.7109375" style="94" customWidth="1"/>
    <col min="5" max="8" width="11.42578125" style="94"/>
    <col min="9" max="10" width="11.5703125" style="94" bestFit="1" customWidth="1"/>
    <col min="11" max="14" width="11.42578125" style="94"/>
    <col min="15" max="15" width="12" style="94" bestFit="1" customWidth="1"/>
    <col min="16" max="17" width="11.42578125" style="94"/>
    <col min="18" max="18" width="11.5703125" style="94" bestFit="1" customWidth="1"/>
    <col min="19" max="19" width="11.42578125" style="94"/>
    <col min="20" max="20" width="11.85546875" style="94" bestFit="1" customWidth="1"/>
    <col min="21" max="16384" width="11.42578125" style="94"/>
  </cols>
  <sheetData>
    <row r="1" spans="1:20" s="95" customFormat="1" ht="18.75" customHeight="1" x14ac:dyDescent="0.2">
      <c r="A1" s="144" t="s">
        <v>18</v>
      </c>
      <c r="B1" s="96" t="s">
        <v>2</v>
      </c>
      <c r="C1" s="127" t="s">
        <v>8613</v>
      </c>
      <c r="D1" s="96" t="s">
        <v>4</v>
      </c>
      <c r="E1" s="97" t="s">
        <v>5</v>
      </c>
      <c r="F1" s="97" t="s">
        <v>6</v>
      </c>
      <c r="G1" s="97" t="s">
        <v>7</v>
      </c>
      <c r="H1" s="97" t="s">
        <v>8</v>
      </c>
      <c r="I1" s="97" t="s">
        <v>10</v>
      </c>
      <c r="J1" s="97" t="s">
        <v>22</v>
      </c>
      <c r="K1" s="97" t="s">
        <v>9</v>
      </c>
      <c r="L1" s="97" t="s">
        <v>11</v>
      </c>
      <c r="M1" s="97" t="s">
        <v>12</v>
      </c>
      <c r="N1" s="97" t="s">
        <v>13</v>
      </c>
      <c r="O1" s="97" t="s">
        <v>23</v>
      </c>
      <c r="P1" s="98" t="s">
        <v>14</v>
      </c>
      <c r="Q1" s="98" t="s">
        <v>0</v>
      </c>
      <c r="R1" s="97" t="s">
        <v>15</v>
      </c>
      <c r="S1" s="97" t="s">
        <v>16</v>
      </c>
      <c r="T1" s="97" t="s">
        <v>17</v>
      </c>
    </row>
    <row r="2" spans="1:20" s="16" customFormat="1" ht="18.75" customHeight="1" x14ac:dyDescent="0.2">
      <c r="A2" s="145">
        <v>25</v>
      </c>
      <c r="B2" s="101" t="s">
        <v>130</v>
      </c>
      <c r="C2" s="128">
        <v>712763000</v>
      </c>
      <c r="D2" s="104" t="s">
        <v>81</v>
      </c>
      <c r="E2" s="104" t="s">
        <v>131</v>
      </c>
      <c r="F2" s="105" t="s">
        <v>132</v>
      </c>
      <c r="G2" s="105" t="s">
        <v>133</v>
      </c>
      <c r="H2" s="105" t="s">
        <v>134</v>
      </c>
      <c r="I2" s="104" t="s">
        <v>135</v>
      </c>
      <c r="J2" s="104" t="s">
        <v>136</v>
      </c>
      <c r="K2" s="104" t="s">
        <v>137</v>
      </c>
      <c r="L2" s="104" t="s">
        <v>138</v>
      </c>
      <c r="M2" s="101" t="s">
        <v>898</v>
      </c>
      <c r="N2" s="99" t="s">
        <v>139</v>
      </c>
      <c r="O2" s="99" t="s">
        <v>63</v>
      </c>
      <c r="P2" s="113" t="s">
        <v>63</v>
      </c>
      <c r="Q2" s="99"/>
      <c r="R2" s="113" t="s">
        <v>92</v>
      </c>
      <c r="S2" s="113" t="s">
        <v>140</v>
      </c>
      <c r="T2" s="123">
        <v>37970</v>
      </c>
    </row>
    <row r="3" spans="1:20" s="16" customFormat="1" ht="18.75" customHeight="1" x14ac:dyDescent="0.2">
      <c r="A3" s="146">
        <v>50</v>
      </c>
      <c r="B3" s="24" t="s">
        <v>94</v>
      </c>
      <c r="C3" s="129">
        <v>706357009</v>
      </c>
      <c r="D3" s="22" t="s">
        <v>53</v>
      </c>
      <c r="E3" s="22" t="s">
        <v>95</v>
      </c>
      <c r="F3" s="23" t="s">
        <v>96</v>
      </c>
      <c r="G3" s="23" t="s">
        <v>97</v>
      </c>
      <c r="H3" s="23" t="s">
        <v>98</v>
      </c>
      <c r="I3" s="22" t="s">
        <v>99</v>
      </c>
      <c r="J3" s="22" t="s">
        <v>100</v>
      </c>
      <c r="K3" s="22" t="s">
        <v>101</v>
      </c>
      <c r="L3" s="22" t="s">
        <v>103</v>
      </c>
      <c r="M3" s="24" t="s">
        <v>51</v>
      </c>
      <c r="N3" s="25" t="s">
        <v>78</v>
      </c>
      <c r="O3" s="25" t="s">
        <v>102</v>
      </c>
      <c r="P3" s="26" t="s">
        <v>63</v>
      </c>
      <c r="Q3" s="25"/>
      <c r="R3" s="26" t="s">
        <v>48</v>
      </c>
      <c r="S3" s="26" t="s">
        <v>104</v>
      </c>
      <c r="T3" s="27">
        <v>37970</v>
      </c>
    </row>
    <row r="4" spans="1:20" s="16" customFormat="1" ht="18.75" customHeight="1" x14ac:dyDescent="0.2">
      <c r="A4" s="146">
        <v>100</v>
      </c>
      <c r="B4" s="24" t="s">
        <v>164</v>
      </c>
      <c r="C4" s="129">
        <v>702085004</v>
      </c>
      <c r="D4" s="22" t="s">
        <v>152</v>
      </c>
      <c r="E4" s="22" t="s">
        <v>153</v>
      </c>
      <c r="F4" s="23" t="s">
        <v>27</v>
      </c>
      <c r="G4" s="23" t="s">
        <v>165</v>
      </c>
      <c r="H4" s="23"/>
      <c r="I4" s="22"/>
      <c r="J4" s="22"/>
      <c r="K4" s="22" t="s">
        <v>166</v>
      </c>
      <c r="L4" s="22" t="s">
        <v>167</v>
      </c>
      <c r="M4" s="24" t="s">
        <v>6166</v>
      </c>
      <c r="N4" s="25" t="s">
        <v>168</v>
      </c>
      <c r="O4" s="25"/>
      <c r="P4" s="26"/>
      <c r="Q4" s="25"/>
      <c r="R4" s="26" t="s">
        <v>169</v>
      </c>
      <c r="S4" s="26" t="s">
        <v>170</v>
      </c>
      <c r="T4" s="27">
        <v>37970</v>
      </c>
    </row>
    <row r="5" spans="1:20" s="16" customFormat="1" ht="18.75" customHeight="1" x14ac:dyDescent="0.2">
      <c r="A5" s="146">
        <v>150</v>
      </c>
      <c r="B5" s="22" t="s">
        <v>4151</v>
      </c>
      <c r="C5" s="129">
        <v>700700003</v>
      </c>
      <c r="D5" s="22" t="s">
        <v>53</v>
      </c>
      <c r="E5" s="22" t="s">
        <v>4152</v>
      </c>
      <c r="F5" s="23" t="s">
        <v>4153</v>
      </c>
      <c r="G5" s="23" t="s">
        <v>4154</v>
      </c>
      <c r="H5" s="29" t="s">
        <v>6963</v>
      </c>
      <c r="I5" s="22" t="s">
        <v>99</v>
      </c>
      <c r="J5" s="30" t="s">
        <v>6964</v>
      </c>
      <c r="K5" s="30" t="s">
        <v>6965</v>
      </c>
      <c r="L5" s="22" t="s">
        <v>6229</v>
      </c>
      <c r="M5" s="24" t="s">
        <v>6166</v>
      </c>
      <c r="N5" s="25" t="s">
        <v>4157</v>
      </c>
      <c r="O5" s="25" t="s">
        <v>4156</v>
      </c>
      <c r="P5" s="26" t="s">
        <v>4155</v>
      </c>
      <c r="Q5" s="25"/>
      <c r="R5" s="26" t="s">
        <v>4158</v>
      </c>
      <c r="S5" s="31" t="s">
        <v>6978</v>
      </c>
      <c r="T5" s="27">
        <v>37970</v>
      </c>
    </row>
    <row r="6" spans="1:20" s="16" customFormat="1" ht="18.75" customHeight="1" x14ac:dyDescent="0.2">
      <c r="A6" s="146">
        <v>225</v>
      </c>
      <c r="B6" s="24" t="s">
        <v>7652</v>
      </c>
      <c r="C6" s="129">
        <v>704164009</v>
      </c>
      <c r="D6" s="22" t="s">
        <v>53</v>
      </c>
      <c r="E6" s="22" t="s">
        <v>178</v>
      </c>
      <c r="F6" s="29" t="s">
        <v>7653</v>
      </c>
      <c r="G6" s="23" t="s">
        <v>178</v>
      </c>
      <c r="H6" s="23" t="s">
        <v>7654</v>
      </c>
      <c r="I6" s="22" t="s">
        <v>6603</v>
      </c>
      <c r="J6" s="30" t="s">
        <v>7655</v>
      </c>
      <c r="K6" s="22" t="s">
        <v>179</v>
      </c>
      <c r="L6" s="22" t="s">
        <v>181</v>
      </c>
      <c r="M6" s="24" t="s">
        <v>898</v>
      </c>
      <c r="N6" s="25" t="s">
        <v>182</v>
      </c>
      <c r="O6" s="25" t="s">
        <v>180</v>
      </c>
      <c r="P6" s="26"/>
      <c r="Q6" s="25"/>
      <c r="R6" s="26" t="s">
        <v>79</v>
      </c>
      <c r="S6" s="31" t="s">
        <v>7233</v>
      </c>
      <c r="T6" s="27">
        <v>37970</v>
      </c>
    </row>
    <row r="7" spans="1:20" s="16" customFormat="1" ht="18.75" customHeight="1" x14ac:dyDescent="0.2">
      <c r="A7" s="147">
        <v>250</v>
      </c>
      <c r="B7" s="17" t="s">
        <v>201</v>
      </c>
      <c r="C7" s="130">
        <v>818329008</v>
      </c>
      <c r="D7" s="15" t="s">
        <v>81</v>
      </c>
      <c r="E7" s="15" t="s">
        <v>202</v>
      </c>
      <c r="F7" s="14" t="s">
        <v>7597</v>
      </c>
      <c r="G7" s="14" t="s">
        <v>203</v>
      </c>
      <c r="H7" s="14" t="s">
        <v>6757</v>
      </c>
      <c r="I7" s="15" t="s">
        <v>204</v>
      </c>
      <c r="J7" s="33" t="s">
        <v>7598</v>
      </c>
      <c r="K7" s="15" t="s">
        <v>6758</v>
      </c>
      <c r="L7" s="15" t="s">
        <v>6756</v>
      </c>
      <c r="M7" s="17" t="s">
        <v>630</v>
      </c>
      <c r="N7" s="18" t="s">
        <v>205</v>
      </c>
      <c r="O7" s="18" t="s">
        <v>206</v>
      </c>
      <c r="P7" s="19" t="s">
        <v>207</v>
      </c>
      <c r="Q7" s="18"/>
      <c r="R7" s="19">
        <v>93401</v>
      </c>
      <c r="S7" s="19" t="s">
        <v>7592</v>
      </c>
      <c r="T7" s="20">
        <v>37970</v>
      </c>
    </row>
    <row r="8" spans="1:20" s="16" customFormat="1" ht="18.75" customHeight="1" x14ac:dyDescent="0.2">
      <c r="A8" s="146">
        <v>400</v>
      </c>
      <c r="B8" s="24" t="s">
        <v>171</v>
      </c>
      <c r="C8" s="129">
        <v>700134407</v>
      </c>
      <c r="D8" s="22" t="s">
        <v>81</v>
      </c>
      <c r="E8" s="22" t="s">
        <v>172</v>
      </c>
      <c r="F8" s="23" t="s">
        <v>6600</v>
      </c>
      <c r="G8" s="23" t="s">
        <v>173</v>
      </c>
      <c r="H8" s="23" t="s">
        <v>6601</v>
      </c>
      <c r="I8" s="30" t="s">
        <v>7268</v>
      </c>
      <c r="J8" s="22" t="s">
        <v>6602</v>
      </c>
      <c r="K8" s="22" t="s">
        <v>174</v>
      </c>
      <c r="L8" s="22" t="s">
        <v>175</v>
      </c>
      <c r="M8" s="24" t="s">
        <v>630</v>
      </c>
      <c r="N8" s="25" t="s">
        <v>205</v>
      </c>
      <c r="O8" s="25" t="s">
        <v>177</v>
      </c>
      <c r="P8" s="26" t="s">
        <v>176</v>
      </c>
      <c r="Q8" s="25"/>
      <c r="R8" s="26">
        <v>93401</v>
      </c>
      <c r="S8" s="31" t="s">
        <v>7269</v>
      </c>
      <c r="T8" s="27">
        <v>37970</v>
      </c>
    </row>
    <row r="9" spans="1:20" s="16" customFormat="1" ht="18.75" customHeight="1" x14ac:dyDescent="0.2">
      <c r="A9" s="146">
        <v>450</v>
      </c>
      <c r="B9" s="24" t="s">
        <v>208</v>
      </c>
      <c r="C9" s="129">
        <v>702265002</v>
      </c>
      <c r="D9" s="22" t="s">
        <v>81</v>
      </c>
      <c r="E9" s="22" t="s">
        <v>209</v>
      </c>
      <c r="F9" s="23" t="s">
        <v>210</v>
      </c>
      <c r="G9" s="23" t="s">
        <v>211</v>
      </c>
      <c r="H9" s="23" t="s">
        <v>212</v>
      </c>
      <c r="I9" s="22" t="s">
        <v>99</v>
      </c>
      <c r="J9" s="22" t="s">
        <v>213</v>
      </c>
      <c r="K9" s="22" t="s">
        <v>214</v>
      </c>
      <c r="L9" s="22" t="s">
        <v>215</v>
      </c>
      <c r="M9" s="24" t="s">
        <v>618</v>
      </c>
      <c r="N9" s="25" t="s">
        <v>218</v>
      </c>
      <c r="O9" s="25" t="s">
        <v>218</v>
      </c>
      <c r="P9" s="26" t="s">
        <v>216</v>
      </c>
      <c r="Q9" s="25"/>
      <c r="R9" s="26">
        <v>93401</v>
      </c>
      <c r="S9" s="26" t="s">
        <v>219</v>
      </c>
      <c r="T9" s="27">
        <v>37970</v>
      </c>
    </row>
    <row r="10" spans="1:20" s="16" customFormat="1" ht="18.75" customHeight="1" x14ac:dyDescent="0.2">
      <c r="A10" s="146">
        <v>650</v>
      </c>
      <c r="B10" s="24" t="s">
        <v>570</v>
      </c>
      <c r="C10" s="129">
        <v>700151204</v>
      </c>
      <c r="D10" s="22" t="s">
        <v>81</v>
      </c>
      <c r="E10" s="22" t="s">
        <v>571</v>
      </c>
      <c r="F10" s="23" t="s">
        <v>572</v>
      </c>
      <c r="G10" s="23" t="s">
        <v>573</v>
      </c>
      <c r="H10" s="23" t="s">
        <v>574</v>
      </c>
      <c r="I10" s="22" t="s">
        <v>575</v>
      </c>
      <c r="J10" s="22" t="s">
        <v>576</v>
      </c>
      <c r="K10" s="22" t="s">
        <v>577</v>
      </c>
      <c r="L10" s="22" t="s">
        <v>579</v>
      </c>
      <c r="M10" s="24" t="s">
        <v>217</v>
      </c>
      <c r="N10" s="25"/>
      <c r="O10" s="25" t="s">
        <v>580</v>
      </c>
      <c r="P10" s="26" t="s">
        <v>578</v>
      </c>
      <c r="Q10" s="25"/>
      <c r="R10" s="26" t="s">
        <v>419</v>
      </c>
      <c r="S10" s="26" t="s">
        <v>581</v>
      </c>
      <c r="T10" s="27">
        <v>37970</v>
      </c>
    </row>
    <row r="11" spans="1:20" s="16" customFormat="1" ht="18.75" customHeight="1" x14ac:dyDescent="0.2">
      <c r="A11" s="146">
        <v>850</v>
      </c>
      <c r="B11" s="24" t="s">
        <v>655</v>
      </c>
      <c r="C11" s="129">
        <v>703708005</v>
      </c>
      <c r="D11" s="22" t="s">
        <v>81</v>
      </c>
      <c r="E11" s="22" t="s">
        <v>656</v>
      </c>
      <c r="F11" s="23" t="s">
        <v>657</v>
      </c>
      <c r="G11" s="23" t="s">
        <v>658</v>
      </c>
      <c r="H11" s="23" t="s">
        <v>659</v>
      </c>
      <c r="I11" s="22" t="s">
        <v>660</v>
      </c>
      <c r="J11" s="22" t="s">
        <v>661</v>
      </c>
      <c r="K11" s="22" t="s">
        <v>662</v>
      </c>
      <c r="L11" s="22" t="s">
        <v>664</v>
      </c>
      <c r="M11" s="24" t="s">
        <v>344</v>
      </c>
      <c r="N11" s="25" t="s">
        <v>606</v>
      </c>
      <c r="O11" s="25" t="s">
        <v>663</v>
      </c>
      <c r="P11" s="26"/>
      <c r="Q11" s="25"/>
      <c r="R11" s="26">
        <v>93401</v>
      </c>
      <c r="S11" s="26" t="s">
        <v>665</v>
      </c>
      <c r="T11" s="27">
        <v>37960</v>
      </c>
    </row>
    <row r="12" spans="1:20" s="16" customFormat="1" ht="18.75" customHeight="1" x14ac:dyDescent="0.2">
      <c r="A12" s="146">
        <v>870</v>
      </c>
      <c r="B12" s="24" t="s">
        <v>220</v>
      </c>
      <c r="C12" s="129">
        <v>712382007</v>
      </c>
      <c r="D12" s="22" t="s">
        <v>53</v>
      </c>
      <c r="E12" s="22" t="s">
        <v>221</v>
      </c>
      <c r="F12" s="23" t="s">
        <v>222</v>
      </c>
      <c r="G12" s="23" t="s">
        <v>223</v>
      </c>
      <c r="H12" s="23" t="s">
        <v>224</v>
      </c>
      <c r="I12" s="22" t="s">
        <v>225</v>
      </c>
      <c r="J12" s="22" t="s">
        <v>226</v>
      </c>
      <c r="K12" s="22" t="s">
        <v>227</v>
      </c>
      <c r="L12" s="22" t="s">
        <v>228</v>
      </c>
      <c r="M12" s="24" t="s">
        <v>51</v>
      </c>
      <c r="N12" s="25" t="s">
        <v>230</v>
      </c>
      <c r="O12" s="25" t="s">
        <v>229</v>
      </c>
      <c r="P12" s="26"/>
      <c r="Q12" s="25"/>
      <c r="R12" s="26" t="s">
        <v>48</v>
      </c>
      <c r="S12" s="26" t="s">
        <v>231</v>
      </c>
      <c r="T12" s="27">
        <v>37970</v>
      </c>
    </row>
    <row r="13" spans="1:20" s="16" customFormat="1" ht="18.75" customHeight="1" x14ac:dyDescent="0.2">
      <c r="A13" s="146">
        <v>900</v>
      </c>
      <c r="B13" s="24" t="s">
        <v>275</v>
      </c>
      <c r="C13" s="129">
        <v>700156427</v>
      </c>
      <c r="D13" s="22" t="s">
        <v>245</v>
      </c>
      <c r="E13" s="22" t="s">
        <v>246</v>
      </c>
      <c r="F13" s="23" t="s">
        <v>27</v>
      </c>
      <c r="G13" s="23" t="s">
        <v>247</v>
      </c>
      <c r="H13" s="23" t="s">
        <v>29</v>
      </c>
      <c r="I13" s="22"/>
      <c r="J13" s="22"/>
      <c r="K13" s="22" t="s">
        <v>276</v>
      </c>
      <c r="L13" s="22" t="s">
        <v>278</v>
      </c>
      <c r="M13" s="24" t="s">
        <v>50</v>
      </c>
      <c r="N13" s="25" t="s">
        <v>1893</v>
      </c>
      <c r="O13" s="25" t="s">
        <v>279</v>
      </c>
      <c r="P13" s="26" t="s">
        <v>277</v>
      </c>
      <c r="Q13" s="25"/>
      <c r="R13" s="26" t="s">
        <v>281</v>
      </c>
      <c r="S13" s="115" t="s">
        <v>282</v>
      </c>
      <c r="T13" s="27">
        <v>37970</v>
      </c>
    </row>
    <row r="14" spans="1:20" s="16" customFormat="1" ht="18.75" customHeight="1" x14ac:dyDescent="0.2">
      <c r="A14" s="146">
        <v>950</v>
      </c>
      <c r="B14" s="24" t="s">
        <v>283</v>
      </c>
      <c r="C14" s="129">
        <v>703481000</v>
      </c>
      <c r="D14" s="22" t="s">
        <v>245</v>
      </c>
      <c r="E14" s="22" t="s">
        <v>284</v>
      </c>
      <c r="F14" s="23" t="s">
        <v>27</v>
      </c>
      <c r="G14" s="23" t="s">
        <v>247</v>
      </c>
      <c r="H14" s="23" t="s">
        <v>29</v>
      </c>
      <c r="I14" s="22"/>
      <c r="J14" s="22"/>
      <c r="K14" s="22" t="s">
        <v>285</v>
      </c>
      <c r="L14" s="22" t="s">
        <v>287</v>
      </c>
      <c r="M14" s="24" t="s">
        <v>6167</v>
      </c>
      <c r="N14" s="25" t="s">
        <v>289</v>
      </c>
      <c r="O14" s="25" t="s">
        <v>288</v>
      </c>
      <c r="P14" s="26" t="s">
        <v>286</v>
      </c>
      <c r="Q14" s="25"/>
      <c r="R14" s="26">
        <v>93910</v>
      </c>
      <c r="S14" s="26" t="s">
        <v>290</v>
      </c>
      <c r="T14" s="27">
        <v>37970</v>
      </c>
    </row>
    <row r="15" spans="1:20" s="16" customFormat="1" ht="18.75" customHeight="1" x14ac:dyDescent="0.2">
      <c r="A15" s="146">
        <v>1000</v>
      </c>
      <c r="B15" s="24" t="s">
        <v>335</v>
      </c>
      <c r="C15" s="129">
        <v>703168000</v>
      </c>
      <c r="D15" s="22" t="s">
        <v>298</v>
      </c>
      <c r="E15" s="22" t="s">
        <v>336</v>
      </c>
      <c r="F15" s="23" t="s">
        <v>337</v>
      </c>
      <c r="G15" s="23" t="s">
        <v>247</v>
      </c>
      <c r="H15" s="23" t="s">
        <v>29</v>
      </c>
      <c r="I15" s="22" t="s">
        <v>3496</v>
      </c>
      <c r="J15" s="22" t="s">
        <v>3496</v>
      </c>
      <c r="K15" s="30" t="s">
        <v>7256</v>
      </c>
      <c r="L15" s="30" t="s">
        <v>6982</v>
      </c>
      <c r="M15" s="24" t="s">
        <v>51</v>
      </c>
      <c r="N15" s="25" t="s">
        <v>338</v>
      </c>
      <c r="O15" s="25" t="s">
        <v>6983</v>
      </c>
      <c r="P15" s="38" t="s">
        <v>6984</v>
      </c>
      <c r="Q15" s="25"/>
      <c r="R15" s="26">
        <v>93910</v>
      </c>
      <c r="S15" s="26" t="s">
        <v>6503</v>
      </c>
      <c r="T15" s="27">
        <v>37970</v>
      </c>
    </row>
    <row r="16" spans="1:20" s="16" customFormat="1" ht="18.75" customHeight="1" x14ac:dyDescent="0.2">
      <c r="A16" s="146">
        <v>1050</v>
      </c>
      <c r="B16" s="24" t="s">
        <v>297</v>
      </c>
      <c r="C16" s="129">
        <v>700006700</v>
      </c>
      <c r="D16" s="22" t="s">
        <v>298</v>
      </c>
      <c r="E16" s="22" t="s">
        <v>299</v>
      </c>
      <c r="F16" s="23" t="s">
        <v>27</v>
      </c>
      <c r="G16" s="23" t="s">
        <v>247</v>
      </c>
      <c r="H16" s="23" t="s">
        <v>29</v>
      </c>
      <c r="I16" s="22"/>
      <c r="J16" s="22"/>
      <c r="K16" s="15" t="s">
        <v>8126</v>
      </c>
      <c r="L16" s="22" t="s">
        <v>302</v>
      </c>
      <c r="M16" s="24" t="s">
        <v>50</v>
      </c>
      <c r="N16" s="25" t="s">
        <v>6479</v>
      </c>
      <c r="O16" s="25" t="s">
        <v>301</v>
      </c>
      <c r="P16" s="26" t="s">
        <v>300</v>
      </c>
      <c r="Q16" s="92" t="s">
        <v>6480</v>
      </c>
      <c r="R16" s="26" t="s">
        <v>303</v>
      </c>
      <c r="S16" s="31" t="s">
        <v>6990</v>
      </c>
      <c r="T16" s="27">
        <v>37970</v>
      </c>
    </row>
    <row r="17" spans="1:20" s="16" customFormat="1" ht="18.75" customHeight="1" x14ac:dyDescent="0.2">
      <c r="A17" s="146">
        <v>1100</v>
      </c>
      <c r="B17" s="24" t="s">
        <v>312</v>
      </c>
      <c r="C17" s="129">
        <v>813748002</v>
      </c>
      <c r="D17" s="22" t="s">
        <v>245</v>
      </c>
      <c r="E17" s="22" t="s">
        <v>313</v>
      </c>
      <c r="F17" s="23" t="s">
        <v>27</v>
      </c>
      <c r="G17" s="23" t="s">
        <v>247</v>
      </c>
      <c r="H17" s="23" t="s">
        <v>29</v>
      </c>
      <c r="I17" s="22"/>
      <c r="J17" s="22"/>
      <c r="K17" s="22" t="s">
        <v>314</v>
      </c>
      <c r="L17" s="22" t="s">
        <v>315</v>
      </c>
      <c r="M17" s="24" t="s">
        <v>50</v>
      </c>
      <c r="N17" s="25" t="s">
        <v>295</v>
      </c>
      <c r="O17" s="25" t="s">
        <v>316</v>
      </c>
      <c r="P17" s="26" t="s">
        <v>320</v>
      </c>
      <c r="Q17" s="25"/>
      <c r="R17" s="26">
        <v>93910</v>
      </c>
      <c r="S17" s="26" t="s">
        <v>317</v>
      </c>
      <c r="T17" s="27">
        <v>37970</v>
      </c>
    </row>
    <row r="18" spans="1:20" s="16" customFormat="1" ht="18.75" customHeight="1" x14ac:dyDescent="0.2">
      <c r="A18" s="148">
        <v>1150</v>
      </c>
      <c r="B18" s="35" t="s">
        <v>323</v>
      </c>
      <c r="C18" s="131">
        <v>706724001</v>
      </c>
      <c r="D18" s="30" t="s">
        <v>245</v>
      </c>
      <c r="E18" s="30" t="s">
        <v>324</v>
      </c>
      <c r="F18" s="29" t="s">
        <v>27</v>
      </c>
      <c r="G18" s="29" t="s">
        <v>247</v>
      </c>
      <c r="H18" s="29" t="s">
        <v>29</v>
      </c>
      <c r="I18" s="30"/>
      <c r="J18" s="30"/>
      <c r="K18" s="30" t="s">
        <v>325</v>
      </c>
      <c r="L18" s="110" t="s">
        <v>326</v>
      </c>
      <c r="M18" s="35" t="s">
        <v>6169</v>
      </c>
      <c r="N18" s="36" t="s">
        <v>328</v>
      </c>
      <c r="O18" s="36" t="s">
        <v>327</v>
      </c>
      <c r="P18" s="31"/>
      <c r="Q18" s="36"/>
      <c r="R18" s="31">
        <v>93910</v>
      </c>
      <c r="S18" s="122" t="s">
        <v>6898</v>
      </c>
      <c r="T18" s="37">
        <v>37970</v>
      </c>
    </row>
    <row r="19" spans="1:20" s="16" customFormat="1" ht="18.75" customHeight="1" x14ac:dyDescent="0.2">
      <c r="A19" s="147">
        <v>1200</v>
      </c>
      <c r="B19" s="17" t="s">
        <v>244</v>
      </c>
      <c r="C19" s="130">
        <v>702002001</v>
      </c>
      <c r="D19" s="15" t="s">
        <v>245</v>
      </c>
      <c r="E19" s="15" t="s">
        <v>246</v>
      </c>
      <c r="F19" s="14" t="s">
        <v>27</v>
      </c>
      <c r="G19" s="14" t="s">
        <v>247</v>
      </c>
      <c r="H19" s="14" t="s">
        <v>29</v>
      </c>
      <c r="I19" s="15" t="s">
        <v>29</v>
      </c>
      <c r="J19" s="15" t="s">
        <v>29</v>
      </c>
      <c r="K19" s="15" t="s">
        <v>248</v>
      </c>
      <c r="L19" s="15" t="s">
        <v>249</v>
      </c>
      <c r="M19" s="17" t="s">
        <v>50</v>
      </c>
      <c r="N19" s="18" t="s">
        <v>250</v>
      </c>
      <c r="O19" s="18" t="s">
        <v>6478</v>
      </c>
      <c r="P19" s="19" t="s">
        <v>6477</v>
      </c>
      <c r="Q19" s="18"/>
      <c r="R19" s="19" t="s">
        <v>251</v>
      </c>
      <c r="S19" s="19" t="s">
        <v>7748</v>
      </c>
      <c r="T19" s="20">
        <v>37956</v>
      </c>
    </row>
    <row r="20" spans="1:20" s="16" customFormat="1" ht="18.75" customHeight="1" x14ac:dyDescent="0.2">
      <c r="A20" s="146">
        <v>1225</v>
      </c>
      <c r="B20" s="24" t="s">
        <v>347</v>
      </c>
      <c r="C20" s="129">
        <v>700836002</v>
      </c>
      <c r="D20" s="22" t="s">
        <v>245</v>
      </c>
      <c r="E20" s="22" t="s">
        <v>246</v>
      </c>
      <c r="F20" s="23" t="s">
        <v>27</v>
      </c>
      <c r="G20" s="23" t="s">
        <v>247</v>
      </c>
      <c r="H20" s="23" t="s">
        <v>29</v>
      </c>
      <c r="I20" s="22"/>
      <c r="J20" s="22"/>
      <c r="K20" s="22" t="s">
        <v>348</v>
      </c>
      <c r="L20" s="22" t="s">
        <v>349</v>
      </c>
      <c r="M20" s="24" t="s">
        <v>50</v>
      </c>
      <c r="N20" s="25" t="s">
        <v>3485</v>
      </c>
      <c r="O20" s="25" t="s">
        <v>350</v>
      </c>
      <c r="P20" s="26"/>
      <c r="Q20" s="25"/>
      <c r="R20" s="26" t="s">
        <v>281</v>
      </c>
      <c r="S20" s="26" t="s">
        <v>351</v>
      </c>
      <c r="T20" s="27">
        <v>37970</v>
      </c>
    </row>
    <row r="21" spans="1:20" s="16" customFormat="1" ht="18.75" customHeight="1" x14ac:dyDescent="0.2">
      <c r="A21" s="146">
        <v>1250</v>
      </c>
      <c r="B21" s="24" t="s">
        <v>352</v>
      </c>
      <c r="C21" s="129">
        <v>826902000</v>
      </c>
      <c r="D21" s="22" t="s">
        <v>245</v>
      </c>
      <c r="E21" s="22" t="s">
        <v>353</v>
      </c>
      <c r="F21" s="23" t="s">
        <v>27</v>
      </c>
      <c r="G21" s="23" t="s">
        <v>247</v>
      </c>
      <c r="H21" s="23" t="s">
        <v>29</v>
      </c>
      <c r="I21" s="22"/>
      <c r="J21" s="22"/>
      <c r="K21" s="22" t="s">
        <v>354</v>
      </c>
      <c r="L21" s="30" t="s">
        <v>6988</v>
      </c>
      <c r="M21" s="24" t="s">
        <v>50</v>
      </c>
      <c r="N21" s="25" t="s">
        <v>280</v>
      </c>
      <c r="O21" s="25" t="s">
        <v>356</v>
      </c>
      <c r="P21" s="26" t="s">
        <v>355</v>
      </c>
      <c r="Q21" s="25"/>
      <c r="R21" s="26">
        <v>93910</v>
      </c>
      <c r="S21" s="31" t="s">
        <v>6989</v>
      </c>
      <c r="T21" s="27">
        <v>37970</v>
      </c>
    </row>
    <row r="22" spans="1:20" s="16" customFormat="1" ht="18.75" customHeight="1" x14ac:dyDescent="0.2">
      <c r="A22" s="146">
        <v>1300</v>
      </c>
      <c r="B22" s="22" t="s">
        <v>318</v>
      </c>
      <c r="C22" s="129">
        <v>700156303</v>
      </c>
      <c r="D22" s="22" t="s">
        <v>298</v>
      </c>
      <c r="E22" s="22" t="s">
        <v>319</v>
      </c>
      <c r="F22" s="23" t="s">
        <v>27</v>
      </c>
      <c r="G22" s="23" t="s">
        <v>247</v>
      </c>
      <c r="H22" s="23" t="s">
        <v>29</v>
      </c>
      <c r="I22" s="22"/>
      <c r="J22" s="22"/>
      <c r="K22" s="22" t="s">
        <v>5646</v>
      </c>
      <c r="L22" s="22" t="s">
        <v>5647</v>
      </c>
      <c r="M22" s="24" t="s">
        <v>50</v>
      </c>
      <c r="N22" s="25" t="s">
        <v>280</v>
      </c>
      <c r="O22" s="25" t="s">
        <v>5648</v>
      </c>
      <c r="P22" s="26" t="s">
        <v>321</v>
      </c>
      <c r="Q22" s="25"/>
      <c r="R22" s="26">
        <v>93910</v>
      </c>
      <c r="S22" s="26" t="s">
        <v>322</v>
      </c>
      <c r="T22" s="27">
        <v>37970</v>
      </c>
    </row>
    <row r="23" spans="1:20" s="16" customFormat="1" ht="18.75" customHeight="1" x14ac:dyDescent="0.2">
      <c r="A23" s="146">
        <v>1325</v>
      </c>
      <c r="B23" s="24" t="s">
        <v>339</v>
      </c>
      <c r="C23" s="129">
        <v>800665116</v>
      </c>
      <c r="D23" s="22" t="s">
        <v>245</v>
      </c>
      <c r="E23" s="22" t="s">
        <v>153</v>
      </c>
      <c r="F23" s="23" t="s">
        <v>27</v>
      </c>
      <c r="G23" s="23" t="s">
        <v>247</v>
      </c>
      <c r="H23" s="23" t="s">
        <v>29</v>
      </c>
      <c r="I23" s="22"/>
      <c r="J23" s="22"/>
      <c r="K23" s="22" t="s">
        <v>340</v>
      </c>
      <c r="L23" s="22" t="s">
        <v>342</v>
      </c>
      <c r="M23" s="24" t="s">
        <v>344</v>
      </c>
      <c r="N23" s="25" t="s">
        <v>345</v>
      </c>
      <c r="O23" s="25" t="s">
        <v>343</v>
      </c>
      <c r="P23" s="26" t="s">
        <v>341</v>
      </c>
      <c r="Q23" s="25"/>
      <c r="R23" s="26" t="s">
        <v>251</v>
      </c>
      <c r="S23" s="26" t="s">
        <v>346</v>
      </c>
      <c r="T23" s="27">
        <v>37970</v>
      </c>
    </row>
    <row r="24" spans="1:20" s="16" customFormat="1" ht="18.75" customHeight="1" x14ac:dyDescent="0.2">
      <c r="A24" s="146">
        <v>1350</v>
      </c>
      <c r="B24" s="24" t="s">
        <v>329</v>
      </c>
      <c r="C24" s="129">
        <v>829024004</v>
      </c>
      <c r="D24" s="22" t="s">
        <v>245</v>
      </c>
      <c r="E24" s="22" t="s">
        <v>305</v>
      </c>
      <c r="F24" s="23" t="s">
        <v>27</v>
      </c>
      <c r="G24" s="23" t="s">
        <v>247</v>
      </c>
      <c r="H24" s="23" t="s">
        <v>29</v>
      </c>
      <c r="I24" s="22"/>
      <c r="J24" s="22"/>
      <c r="K24" s="22" t="s">
        <v>330</v>
      </c>
      <c r="L24" s="22" t="s">
        <v>332</v>
      </c>
      <c r="M24" s="24" t="s">
        <v>50</v>
      </c>
      <c r="N24" s="25" t="s">
        <v>3329</v>
      </c>
      <c r="O24" s="25" t="s">
        <v>333</v>
      </c>
      <c r="P24" s="26" t="s">
        <v>331</v>
      </c>
      <c r="Q24" s="25"/>
      <c r="R24" s="26" t="s">
        <v>251</v>
      </c>
      <c r="S24" s="26" t="s">
        <v>334</v>
      </c>
      <c r="T24" s="27">
        <v>37970</v>
      </c>
    </row>
    <row r="25" spans="1:20" s="16" customFormat="1" ht="18.75" customHeight="1" x14ac:dyDescent="0.2">
      <c r="A25" s="147">
        <v>1450</v>
      </c>
      <c r="B25" s="17" t="s">
        <v>360</v>
      </c>
      <c r="C25" s="130">
        <v>700813002</v>
      </c>
      <c r="D25" s="15" t="s">
        <v>245</v>
      </c>
      <c r="E25" s="15" t="s">
        <v>305</v>
      </c>
      <c r="F25" s="14" t="s">
        <v>7647</v>
      </c>
      <c r="G25" s="14" t="s">
        <v>247</v>
      </c>
      <c r="H25" s="14" t="s">
        <v>29</v>
      </c>
      <c r="I25" s="15"/>
      <c r="J25" s="15"/>
      <c r="K25" s="15" t="s">
        <v>6441</v>
      </c>
      <c r="L25" s="15" t="s">
        <v>361</v>
      </c>
      <c r="M25" s="17" t="s">
        <v>50</v>
      </c>
      <c r="N25" s="18" t="s">
        <v>358</v>
      </c>
      <c r="O25" s="18" t="s">
        <v>362</v>
      </c>
      <c r="P25" s="19"/>
      <c r="Q25" s="18"/>
      <c r="R25" s="19" t="s">
        <v>251</v>
      </c>
      <c r="S25" s="19" t="s">
        <v>7685</v>
      </c>
      <c r="T25" s="20">
        <v>37970</v>
      </c>
    </row>
    <row r="26" spans="1:20" s="16" customFormat="1" ht="18.75" customHeight="1" x14ac:dyDescent="0.2">
      <c r="A26" s="147">
        <v>1500</v>
      </c>
      <c r="B26" s="17" t="s">
        <v>357</v>
      </c>
      <c r="C26" s="130">
        <v>821567009</v>
      </c>
      <c r="D26" s="15" t="s">
        <v>298</v>
      </c>
      <c r="E26" s="15" t="s">
        <v>246</v>
      </c>
      <c r="F26" s="14" t="s">
        <v>7574</v>
      </c>
      <c r="G26" s="15" t="s">
        <v>247</v>
      </c>
      <c r="H26" s="14" t="s">
        <v>7575</v>
      </c>
      <c r="I26" s="15"/>
      <c r="J26" s="15"/>
      <c r="K26" s="15" t="s">
        <v>6145</v>
      </c>
      <c r="L26" s="15" t="s">
        <v>6890</v>
      </c>
      <c r="M26" s="17" t="s">
        <v>50</v>
      </c>
      <c r="N26" s="18" t="s">
        <v>358</v>
      </c>
      <c r="O26" s="18" t="s">
        <v>359</v>
      </c>
      <c r="P26" s="19"/>
      <c r="Q26" s="18"/>
      <c r="R26" s="19" t="s">
        <v>251</v>
      </c>
      <c r="S26" s="19" t="s">
        <v>7591</v>
      </c>
      <c r="T26" s="20">
        <v>37970</v>
      </c>
    </row>
    <row r="27" spans="1:20" s="16" customFormat="1" ht="18.75" customHeight="1" x14ac:dyDescent="0.2">
      <c r="A27" s="147">
        <v>1550</v>
      </c>
      <c r="B27" s="17" t="s">
        <v>363</v>
      </c>
      <c r="C27" s="130">
        <v>700230201</v>
      </c>
      <c r="D27" s="15" t="s">
        <v>245</v>
      </c>
      <c r="E27" s="15" t="s">
        <v>364</v>
      </c>
      <c r="F27" s="14" t="s">
        <v>27</v>
      </c>
      <c r="G27" s="14" t="s">
        <v>247</v>
      </c>
      <c r="H27" s="14" t="s">
        <v>29</v>
      </c>
      <c r="I27" s="15"/>
      <c r="J27" s="15"/>
      <c r="K27" s="15" t="s">
        <v>365</v>
      </c>
      <c r="L27" s="15" t="s">
        <v>366</v>
      </c>
      <c r="M27" s="17" t="s">
        <v>50</v>
      </c>
      <c r="N27" s="18" t="s">
        <v>367</v>
      </c>
      <c r="O27" s="18" t="s">
        <v>8127</v>
      </c>
      <c r="P27" s="39" t="s">
        <v>8128</v>
      </c>
      <c r="Q27" s="18"/>
      <c r="R27" s="19" t="s">
        <v>368</v>
      </c>
      <c r="S27" s="19" t="s">
        <v>8129</v>
      </c>
      <c r="T27" s="20">
        <v>37970</v>
      </c>
    </row>
    <row r="28" spans="1:20" s="16" customFormat="1" ht="18.75" customHeight="1" x14ac:dyDescent="0.2">
      <c r="A28" s="146">
        <v>1600</v>
      </c>
      <c r="B28" s="24" t="s">
        <v>369</v>
      </c>
      <c r="C28" s="129">
        <v>700218708</v>
      </c>
      <c r="D28" s="22" t="s">
        <v>298</v>
      </c>
      <c r="E28" s="22" t="s">
        <v>353</v>
      </c>
      <c r="F28" s="23" t="s">
        <v>27</v>
      </c>
      <c r="G28" s="23" t="s">
        <v>247</v>
      </c>
      <c r="H28" s="23" t="s">
        <v>29</v>
      </c>
      <c r="I28" s="22"/>
      <c r="J28" s="22"/>
      <c r="K28" s="22" t="s">
        <v>370</v>
      </c>
      <c r="L28" s="22" t="s">
        <v>371</v>
      </c>
      <c r="M28" s="24" t="s">
        <v>50</v>
      </c>
      <c r="N28" s="25" t="s">
        <v>6091</v>
      </c>
      <c r="O28" s="25" t="s">
        <v>372</v>
      </c>
      <c r="P28" s="26"/>
      <c r="Q28" s="25"/>
      <c r="R28" s="26">
        <v>93910</v>
      </c>
      <c r="S28" s="26" t="s">
        <v>373</v>
      </c>
      <c r="T28" s="27">
        <v>37970</v>
      </c>
    </row>
    <row r="29" spans="1:20" s="16" customFormat="1" ht="18.75" customHeight="1" x14ac:dyDescent="0.2">
      <c r="A29" s="146">
        <v>1650</v>
      </c>
      <c r="B29" s="24" t="s">
        <v>374</v>
      </c>
      <c r="C29" s="129" t="s">
        <v>7796</v>
      </c>
      <c r="D29" s="22" t="s">
        <v>245</v>
      </c>
      <c r="E29" s="22" t="s">
        <v>375</v>
      </c>
      <c r="F29" s="23" t="s">
        <v>27</v>
      </c>
      <c r="G29" s="23" t="s">
        <v>247</v>
      </c>
      <c r="H29" s="23" t="s">
        <v>29</v>
      </c>
      <c r="I29" s="22"/>
      <c r="J29" s="22"/>
      <c r="K29" s="30" t="s">
        <v>7257</v>
      </c>
      <c r="L29" s="22" t="s">
        <v>376</v>
      </c>
      <c r="M29" s="24" t="s">
        <v>50</v>
      </c>
      <c r="N29" s="25" t="s">
        <v>1476</v>
      </c>
      <c r="O29" s="25" t="s">
        <v>377</v>
      </c>
      <c r="P29" s="26"/>
      <c r="Q29" s="25"/>
      <c r="R29" s="26" t="s">
        <v>281</v>
      </c>
      <c r="S29" s="26" t="s">
        <v>378</v>
      </c>
      <c r="T29" s="27">
        <v>37970</v>
      </c>
    </row>
    <row r="30" spans="1:20" s="16" customFormat="1" ht="18.75" customHeight="1" x14ac:dyDescent="0.2">
      <c r="A30" s="146">
        <v>1700</v>
      </c>
      <c r="B30" s="24" t="s">
        <v>291</v>
      </c>
      <c r="C30" s="129">
        <v>825359001</v>
      </c>
      <c r="D30" s="22" t="s">
        <v>245</v>
      </c>
      <c r="E30" s="22" t="s">
        <v>246</v>
      </c>
      <c r="F30" s="23" t="s">
        <v>27</v>
      </c>
      <c r="G30" s="23" t="s">
        <v>247</v>
      </c>
      <c r="H30" s="23" t="s">
        <v>29</v>
      </c>
      <c r="I30" s="22"/>
      <c r="J30" s="22"/>
      <c r="K30" s="22" t="s">
        <v>292</v>
      </c>
      <c r="L30" s="22" t="s">
        <v>294</v>
      </c>
      <c r="M30" s="24" t="s">
        <v>50</v>
      </c>
      <c r="N30" s="25" t="s">
        <v>295</v>
      </c>
      <c r="O30" s="25" t="s">
        <v>293</v>
      </c>
      <c r="P30" s="26"/>
      <c r="Q30" s="25"/>
      <c r="R30" s="26" t="s">
        <v>251</v>
      </c>
      <c r="S30" s="26" t="s">
        <v>296</v>
      </c>
      <c r="T30" s="27">
        <v>37970</v>
      </c>
    </row>
    <row r="31" spans="1:20" s="16" customFormat="1" ht="18.75" customHeight="1" x14ac:dyDescent="0.2">
      <c r="A31" s="149">
        <v>3860</v>
      </c>
      <c r="B31" s="24" t="s">
        <v>7277</v>
      </c>
      <c r="C31" s="129">
        <v>711524002</v>
      </c>
      <c r="D31" s="22" t="s">
        <v>1566</v>
      </c>
      <c r="E31" s="22" t="s">
        <v>1883</v>
      </c>
      <c r="F31" s="29" t="s">
        <v>7278</v>
      </c>
      <c r="G31" s="23" t="s">
        <v>1884</v>
      </c>
      <c r="H31" s="29" t="s">
        <v>7279</v>
      </c>
      <c r="I31" s="22" t="s">
        <v>1885</v>
      </c>
      <c r="J31" s="30" t="s">
        <v>7280</v>
      </c>
      <c r="K31" s="22" t="s">
        <v>1886</v>
      </c>
      <c r="L31" s="22" t="s">
        <v>1887</v>
      </c>
      <c r="M31" s="24" t="s">
        <v>50</v>
      </c>
      <c r="N31" s="25" t="s">
        <v>1889</v>
      </c>
      <c r="O31" s="25" t="s">
        <v>1888</v>
      </c>
      <c r="P31" s="26"/>
      <c r="Q31" s="100"/>
      <c r="R31" s="26">
        <v>93401</v>
      </c>
      <c r="S31" s="31" t="s">
        <v>7292</v>
      </c>
      <c r="T31" s="27">
        <v>37970</v>
      </c>
    </row>
    <row r="32" spans="1:20" s="16" customFormat="1" ht="18.75" customHeight="1" x14ac:dyDescent="0.2">
      <c r="A32" s="147">
        <v>1750</v>
      </c>
      <c r="B32" s="17" t="s">
        <v>390</v>
      </c>
      <c r="C32" s="130">
        <v>817951724</v>
      </c>
      <c r="D32" s="15" t="s">
        <v>245</v>
      </c>
      <c r="E32" s="15" t="s">
        <v>391</v>
      </c>
      <c r="F32" s="14" t="s">
        <v>27</v>
      </c>
      <c r="G32" s="14" t="s">
        <v>247</v>
      </c>
      <c r="H32" s="14" t="s">
        <v>29</v>
      </c>
      <c r="I32" s="15"/>
      <c r="J32" s="15"/>
      <c r="K32" s="15" t="s">
        <v>386</v>
      </c>
      <c r="L32" s="15" t="s">
        <v>7027</v>
      </c>
      <c r="M32" s="17" t="s">
        <v>344</v>
      </c>
      <c r="N32" s="18" t="s">
        <v>1108</v>
      </c>
      <c r="O32" s="18" t="s">
        <v>6475</v>
      </c>
      <c r="P32" s="19" t="s">
        <v>6476</v>
      </c>
      <c r="Q32" s="18"/>
      <c r="R32" s="19" t="s">
        <v>281</v>
      </c>
      <c r="S32" s="19" t="s">
        <v>6991</v>
      </c>
      <c r="T32" s="20">
        <v>37970</v>
      </c>
    </row>
    <row r="33" spans="1:20" s="16" customFormat="1" ht="18.75" customHeight="1" x14ac:dyDescent="0.2">
      <c r="A33" s="146">
        <v>1800</v>
      </c>
      <c r="B33" s="24" t="s">
        <v>6162</v>
      </c>
      <c r="C33" s="129">
        <v>700376001</v>
      </c>
      <c r="D33" s="22" t="s">
        <v>1579</v>
      </c>
      <c r="E33" s="22" t="s">
        <v>1781</v>
      </c>
      <c r="F33" s="23" t="s">
        <v>7334</v>
      </c>
      <c r="G33" s="23" t="s">
        <v>1782</v>
      </c>
      <c r="H33" s="29" t="s">
        <v>8195</v>
      </c>
      <c r="I33" s="22" t="s">
        <v>1783</v>
      </c>
      <c r="J33" s="30" t="s">
        <v>8196</v>
      </c>
      <c r="K33" s="22" t="s">
        <v>7335</v>
      </c>
      <c r="L33" s="22" t="s">
        <v>1784</v>
      </c>
      <c r="M33" s="24" t="s">
        <v>50</v>
      </c>
      <c r="N33" s="25" t="s">
        <v>852</v>
      </c>
      <c r="O33" s="25" t="s">
        <v>1785</v>
      </c>
      <c r="P33" s="26" t="s">
        <v>1786</v>
      </c>
      <c r="Q33" s="25"/>
      <c r="R33" s="26" t="s">
        <v>48</v>
      </c>
      <c r="S33" s="26" t="s">
        <v>7548</v>
      </c>
      <c r="T33" s="27">
        <v>37970</v>
      </c>
    </row>
    <row r="34" spans="1:20" s="16" customFormat="1" ht="18.75" customHeight="1" x14ac:dyDescent="0.2">
      <c r="A34" s="146">
        <v>1850</v>
      </c>
      <c r="B34" s="24" t="s">
        <v>141</v>
      </c>
      <c r="C34" s="129">
        <v>820273001</v>
      </c>
      <c r="D34" s="22" t="s">
        <v>53</v>
      </c>
      <c r="E34" s="22" t="s">
        <v>142</v>
      </c>
      <c r="F34" s="23" t="s">
        <v>143</v>
      </c>
      <c r="G34" s="23" t="s">
        <v>144</v>
      </c>
      <c r="H34" s="23" t="s">
        <v>145</v>
      </c>
      <c r="I34" s="22" t="s">
        <v>123</v>
      </c>
      <c r="J34" s="22" t="s">
        <v>146</v>
      </c>
      <c r="K34" s="22" t="s">
        <v>147</v>
      </c>
      <c r="L34" s="22" t="s">
        <v>149</v>
      </c>
      <c r="M34" s="24" t="s">
        <v>50</v>
      </c>
      <c r="N34" s="25" t="s">
        <v>78</v>
      </c>
      <c r="O34" s="25" t="s">
        <v>148</v>
      </c>
      <c r="P34" s="26" t="s">
        <v>89</v>
      </c>
      <c r="Q34" s="25"/>
      <c r="R34" s="26" t="s">
        <v>92</v>
      </c>
      <c r="S34" s="26" t="s">
        <v>150</v>
      </c>
      <c r="T34" s="27">
        <v>37970</v>
      </c>
    </row>
    <row r="35" spans="1:20" s="16" customFormat="1" ht="18.75" customHeight="1" x14ac:dyDescent="0.2">
      <c r="A35" s="146">
        <v>1900</v>
      </c>
      <c r="B35" s="24" t="s">
        <v>80</v>
      </c>
      <c r="C35" s="129">
        <v>702783003</v>
      </c>
      <c r="D35" s="22" t="s">
        <v>81</v>
      </c>
      <c r="E35" s="22" t="s">
        <v>82</v>
      </c>
      <c r="F35" s="23" t="s">
        <v>83</v>
      </c>
      <c r="G35" s="23" t="s">
        <v>84</v>
      </c>
      <c r="H35" s="23" t="s">
        <v>85</v>
      </c>
      <c r="I35" s="22" t="s">
        <v>86</v>
      </c>
      <c r="J35" s="22" t="s">
        <v>87</v>
      </c>
      <c r="K35" s="22" t="s">
        <v>88</v>
      </c>
      <c r="L35" s="22" t="s">
        <v>91</v>
      </c>
      <c r="M35" s="24" t="s">
        <v>344</v>
      </c>
      <c r="N35" s="25" t="s">
        <v>78</v>
      </c>
      <c r="O35" s="25" t="s">
        <v>90</v>
      </c>
      <c r="P35" s="26" t="s">
        <v>89</v>
      </c>
      <c r="Q35" s="25"/>
      <c r="R35" s="26" t="s">
        <v>92</v>
      </c>
      <c r="S35" s="26" t="s">
        <v>93</v>
      </c>
      <c r="T35" s="27">
        <v>37970</v>
      </c>
    </row>
    <row r="36" spans="1:20" s="16" customFormat="1" ht="18.75" customHeight="1" x14ac:dyDescent="0.2">
      <c r="A36" s="146">
        <v>1910</v>
      </c>
      <c r="B36" s="24" t="s">
        <v>118</v>
      </c>
      <c r="C36" s="129">
        <v>710002002</v>
      </c>
      <c r="D36" s="22" t="s">
        <v>81</v>
      </c>
      <c r="E36" s="22" t="s">
        <v>119</v>
      </c>
      <c r="F36" s="23" t="s">
        <v>120</v>
      </c>
      <c r="G36" s="23" t="s">
        <v>121</v>
      </c>
      <c r="H36" s="23" t="s">
        <v>122</v>
      </c>
      <c r="I36" s="22" t="s">
        <v>123</v>
      </c>
      <c r="J36" s="22" t="s">
        <v>124</v>
      </c>
      <c r="K36" s="22" t="s">
        <v>125</v>
      </c>
      <c r="L36" s="22" t="s">
        <v>127</v>
      </c>
      <c r="M36" s="24" t="s">
        <v>630</v>
      </c>
      <c r="N36" s="25" t="s">
        <v>128</v>
      </c>
      <c r="O36" s="25" t="s">
        <v>126</v>
      </c>
      <c r="P36" s="26" t="s">
        <v>63</v>
      </c>
      <c r="Q36" s="25"/>
      <c r="R36" s="26">
        <v>93401</v>
      </c>
      <c r="S36" s="26" t="s">
        <v>129</v>
      </c>
      <c r="T36" s="27">
        <v>37970</v>
      </c>
    </row>
    <row r="37" spans="1:20" s="16" customFormat="1" ht="18.75" customHeight="1" x14ac:dyDescent="0.2">
      <c r="A37" s="147">
        <v>1950</v>
      </c>
      <c r="B37" s="17" t="s">
        <v>4136</v>
      </c>
      <c r="C37" s="130">
        <v>700175006</v>
      </c>
      <c r="D37" s="15" t="s">
        <v>53</v>
      </c>
      <c r="E37" s="15" t="s">
        <v>4137</v>
      </c>
      <c r="F37" s="14" t="s">
        <v>7352</v>
      </c>
      <c r="G37" s="14" t="s">
        <v>4138</v>
      </c>
      <c r="H37" s="14" t="s">
        <v>7353</v>
      </c>
      <c r="I37" s="15" t="s">
        <v>1571</v>
      </c>
      <c r="J37" s="15" t="s">
        <v>7354</v>
      </c>
      <c r="K37" s="15" t="s">
        <v>7355</v>
      </c>
      <c r="L37" s="15" t="s">
        <v>4139</v>
      </c>
      <c r="M37" s="17" t="s">
        <v>50</v>
      </c>
      <c r="N37" s="18" t="s">
        <v>1430</v>
      </c>
      <c r="O37" s="18" t="s">
        <v>4141</v>
      </c>
      <c r="P37" s="19" t="s">
        <v>4140</v>
      </c>
      <c r="Q37" s="18"/>
      <c r="R37" s="19" t="s">
        <v>92</v>
      </c>
      <c r="S37" s="19" t="s">
        <v>7356</v>
      </c>
      <c r="T37" s="20">
        <v>37970</v>
      </c>
    </row>
    <row r="38" spans="1:20" s="16" customFormat="1" ht="18.75" customHeight="1" x14ac:dyDescent="0.2">
      <c r="A38" s="146">
        <v>2000</v>
      </c>
      <c r="B38" s="24" t="s">
        <v>445</v>
      </c>
      <c r="C38" s="129">
        <v>707437006</v>
      </c>
      <c r="D38" s="22" t="s">
        <v>81</v>
      </c>
      <c r="E38" s="22" t="s">
        <v>446</v>
      </c>
      <c r="F38" s="23" t="s">
        <v>447</v>
      </c>
      <c r="G38" s="23" t="s">
        <v>448</v>
      </c>
      <c r="H38" s="23" t="s">
        <v>449</v>
      </c>
      <c r="I38" s="22" t="s">
        <v>450</v>
      </c>
      <c r="J38" s="22" t="s">
        <v>451</v>
      </c>
      <c r="K38" s="22" t="s">
        <v>452</v>
      </c>
      <c r="L38" s="22" t="s">
        <v>454</v>
      </c>
      <c r="M38" s="24" t="s">
        <v>51</v>
      </c>
      <c r="N38" s="25" t="s">
        <v>455</v>
      </c>
      <c r="O38" s="25" t="s">
        <v>453</v>
      </c>
      <c r="P38" s="26"/>
      <c r="Q38" s="26"/>
      <c r="R38" s="26" t="s">
        <v>92</v>
      </c>
      <c r="S38" s="26" t="s">
        <v>456</v>
      </c>
      <c r="T38" s="27">
        <v>37970</v>
      </c>
    </row>
    <row r="39" spans="1:20" s="16" customFormat="1" ht="18.75" customHeight="1" x14ac:dyDescent="0.2">
      <c r="A39" s="146">
        <v>2150</v>
      </c>
      <c r="B39" s="24" t="s">
        <v>1835</v>
      </c>
      <c r="C39" s="129">
        <v>702670004</v>
      </c>
      <c r="D39" s="22" t="s">
        <v>1566</v>
      </c>
      <c r="E39" s="22" t="s">
        <v>1836</v>
      </c>
      <c r="F39" s="29" t="s">
        <v>7561</v>
      </c>
      <c r="G39" s="23" t="s">
        <v>1837</v>
      </c>
      <c r="H39" s="29" t="s">
        <v>7562</v>
      </c>
      <c r="I39" s="22" t="s">
        <v>1838</v>
      </c>
      <c r="J39" s="30" t="s">
        <v>7563</v>
      </c>
      <c r="K39" s="30" t="s">
        <v>7564</v>
      </c>
      <c r="L39" s="22" t="s">
        <v>1839</v>
      </c>
      <c r="M39" s="24" t="s">
        <v>50</v>
      </c>
      <c r="N39" s="25" t="s">
        <v>1840</v>
      </c>
      <c r="O39" s="25" t="s">
        <v>1841</v>
      </c>
      <c r="P39" s="26" t="s">
        <v>1842</v>
      </c>
      <c r="Q39" s="25"/>
      <c r="R39" s="26">
        <v>93401</v>
      </c>
      <c r="S39" s="31" t="s">
        <v>7556</v>
      </c>
      <c r="T39" s="27">
        <v>37970</v>
      </c>
    </row>
    <row r="40" spans="1:20" s="16" customFormat="1" ht="18.75" customHeight="1" x14ac:dyDescent="0.2">
      <c r="A40" s="146">
        <v>2200</v>
      </c>
      <c r="B40" s="24" t="s">
        <v>674</v>
      </c>
      <c r="C40" s="129">
        <v>709659006</v>
      </c>
      <c r="D40" s="22" t="s">
        <v>81</v>
      </c>
      <c r="E40" s="22" t="s">
        <v>675</v>
      </c>
      <c r="F40" s="23" t="s">
        <v>676</v>
      </c>
      <c r="G40" s="23" t="s">
        <v>677</v>
      </c>
      <c r="H40" s="23" t="s">
        <v>678</v>
      </c>
      <c r="I40" s="22" t="s">
        <v>135</v>
      </c>
      <c r="J40" s="22" t="s">
        <v>679</v>
      </c>
      <c r="K40" s="22" t="s">
        <v>680</v>
      </c>
      <c r="L40" s="24" t="s">
        <v>682</v>
      </c>
      <c r="M40" s="24" t="s">
        <v>217</v>
      </c>
      <c r="N40" s="25" t="s">
        <v>501</v>
      </c>
      <c r="O40" s="25"/>
      <c r="P40" s="26" t="s">
        <v>681</v>
      </c>
      <c r="Q40" s="25"/>
      <c r="R40" s="26" t="s">
        <v>419</v>
      </c>
      <c r="S40" s="26" t="s">
        <v>684</v>
      </c>
      <c r="T40" s="27">
        <v>37970</v>
      </c>
    </row>
    <row r="41" spans="1:20" s="16" customFormat="1" ht="18.75" customHeight="1" x14ac:dyDescent="0.2">
      <c r="A41" s="147">
        <v>2260</v>
      </c>
      <c r="B41" s="17" t="s">
        <v>934</v>
      </c>
      <c r="C41" s="130">
        <v>711620001</v>
      </c>
      <c r="D41" s="15" t="s">
        <v>81</v>
      </c>
      <c r="E41" s="15" t="s">
        <v>935</v>
      </c>
      <c r="F41" s="14" t="s">
        <v>7193</v>
      </c>
      <c r="G41" s="14" t="s">
        <v>936</v>
      </c>
      <c r="H41" s="14" t="s">
        <v>7194</v>
      </c>
      <c r="I41" s="15" t="s">
        <v>7195</v>
      </c>
      <c r="J41" s="15" t="s">
        <v>6721</v>
      </c>
      <c r="K41" s="15" t="s">
        <v>937</v>
      </c>
      <c r="L41" s="15" t="s">
        <v>938</v>
      </c>
      <c r="M41" s="17" t="s">
        <v>50</v>
      </c>
      <c r="N41" s="18" t="s">
        <v>671</v>
      </c>
      <c r="O41" s="18">
        <v>225589874</v>
      </c>
      <c r="P41" s="39" t="s">
        <v>6615</v>
      </c>
      <c r="Q41" s="18"/>
      <c r="R41" s="19">
        <v>93401</v>
      </c>
      <c r="S41" s="19" t="s">
        <v>7244</v>
      </c>
      <c r="T41" s="20">
        <v>37970</v>
      </c>
    </row>
    <row r="42" spans="1:20" s="16" customFormat="1" ht="18.75" customHeight="1" x14ac:dyDescent="0.2">
      <c r="A42" s="147">
        <v>2330</v>
      </c>
      <c r="B42" s="17" t="s">
        <v>988</v>
      </c>
      <c r="C42" s="130">
        <v>713523003</v>
      </c>
      <c r="D42" s="15" t="s">
        <v>81</v>
      </c>
      <c r="E42" s="15" t="s">
        <v>989</v>
      </c>
      <c r="F42" s="14" t="s">
        <v>7076</v>
      </c>
      <c r="G42" s="14" t="s">
        <v>990</v>
      </c>
      <c r="H42" s="14" t="s">
        <v>7077</v>
      </c>
      <c r="I42" s="15" t="s">
        <v>903</v>
      </c>
      <c r="J42" s="15" t="s">
        <v>7078</v>
      </c>
      <c r="K42" s="15" t="s">
        <v>991</v>
      </c>
      <c r="L42" s="15" t="s">
        <v>7080</v>
      </c>
      <c r="M42" s="17" t="s">
        <v>6169</v>
      </c>
      <c r="N42" s="18" t="s">
        <v>992</v>
      </c>
      <c r="O42" s="18" t="s">
        <v>993</v>
      </c>
      <c r="P42" s="19" t="s">
        <v>7079</v>
      </c>
      <c r="Q42" s="18" t="s">
        <v>7081</v>
      </c>
      <c r="R42" s="18" t="s">
        <v>419</v>
      </c>
      <c r="S42" s="19" t="s">
        <v>7163</v>
      </c>
      <c r="T42" s="20">
        <v>37970</v>
      </c>
    </row>
    <row r="43" spans="1:20" s="16" customFormat="1" ht="18.75" customHeight="1" x14ac:dyDescent="0.2">
      <c r="A43" s="146">
        <v>2400</v>
      </c>
      <c r="B43" s="24" t="s">
        <v>1078</v>
      </c>
      <c r="C43" s="129">
        <v>700198006</v>
      </c>
      <c r="D43" s="22" t="s">
        <v>81</v>
      </c>
      <c r="E43" s="22" t="s">
        <v>1079</v>
      </c>
      <c r="F43" s="23" t="s">
        <v>1080</v>
      </c>
      <c r="G43" s="23" t="s">
        <v>1081</v>
      </c>
      <c r="H43" s="23" t="s">
        <v>1082</v>
      </c>
      <c r="I43" s="22" t="s">
        <v>1083</v>
      </c>
      <c r="J43" s="22" t="s">
        <v>1084</v>
      </c>
      <c r="K43" s="58" t="s">
        <v>1085</v>
      </c>
      <c r="L43" s="22" t="s">
        <v>1087</v>
      </c>
      <c r="M43" s="24" t="s">
        <v>50</v>
      </c>
      <c r="N43" s="25" t="s">
        <v>730</v>
      </c>
      <c r="O43" s="25" t="s">
        <v>1088</v>
      </c>
      <c r="P43" s="26" t="s">
        <v>1086</v>
      </c>
      <c r="Q43" s="25"/>
      <c r="R43" s="26">
        <v>93401</v>
      </c>
      <c r="S43" s="26" t="s">
        <v>1089</v>
      </c>
      <c r="T43" s="27">
        <v>37970</v>
      </c>
    </row>
    <row r="44" spans="1:20" s="16" customFormat="1" ht="18.75" customHeight="1" x14ac:dyDescent="0.2">
      <c r="A44" s="146">
        <v>2450</v>
      </c>
      <c r="B44" s="24" t="s">
        <v>1114</v>
      </c>
      <c r="C44" s="129">
        <v>700028100</v>
      </c>
      <c r="D44" s="22" t="s">
        <v>53</v>
      </c>
      <c r="E44" s="22" t="s">
        <v>1115</v>
      </c>
      <c r="F44" s="29" t="s">
        <v>7601</v>
      </c>
      <c r="G44" s="23" t="s">
        <v>1116</v>
      </c>
      <c r="H44" s="29" t="s">
        <v>7602</v>
      </c>
      <c r="I44" s="22" t="s">
        <v>1117</v>
      </c>
      <c r="J44" s="30" t="s">
        <v>7603</v>
      </c>
      <c r="K44" s="30" t="s">
        <v>8251</v>
      </c>
      <c r="L44" s="22" t="s">
        <v>1118</v>
      </c>
      <c r="M44" s="24" t="s">
        <v>50</v>
      </c>
      <c r="N44" s="25" t="s">
        <v>730</v>
      </c>
      <c r="O44" s="25" t="s">
        <v>6726</v>
      </c>
      <c r="P44" s="26" t="s">
        <v>1119</v>
      </c>
      <c r="Q44" s="25"/>
      <c r="R44" s="26">
        <v>93401</v>
      </c>
      <c r="S44" s="37" t="s">
        <v>7686</v>
      </c>
      <c r="T44" s="27">
        <v>37970</v>
      </c>
    </row>
    <row r="45" spans="1:20" s="16" customFormat="1" ht="18.75" customHeight="1" x14ac:dyDescent="0.2">
      <c r="A45" s="146">
        <v>2550</v>
      </c>
      <c r="B45" s="24" t="s">
        <v>1154</v>
      </c>
      <c r="C45" s="129">
        <v>708781002</v>
      </c>
      <c r="D45" s="22" t="s">
        <v>81</v>
      </c>
      <c r="E45" s="22" t="s">
        <v>1155</v>
      </c>
      <c r="F45" s="29" t="s">
        <v>7579</v>
      </c>
      <c r="G45" s="23" t="s">
        <v>1156</v>
      </c>
      <c r="H45" s="29" t="s">
        <v>7599</v>
      </c>
      <c r="I45" s="22" t="s">
        <v>1083</v>
      </c>
      <c r="J45" s="61" t="s">
        <v>7600</v>
      </c>
      <c r="K45" s="22" t="s">
        <v>6474</v>
      </c>
      <c r="L45" s="22" t="s">
        <v>1158</v>
      </c>
      <c r="M45" s="24" t="s">
        <v>50</v>
      </c>
      <c r="N45" s="25" t="s">
        <v>1160</v>
      </c>
      <c r="O45" s="25" t="s">
        <v>1159</v>
      </c>
      <c r="P45" s="26" t="s">
        <v>1157</v>
      </c>
      <c r="Q45" s="25"/>
      <c r="R45" s="26">
        <v>93101</v>
      </c>
      <c r="S45" s="31" t="s">
        <v>7578</v>
      </c>
      <c r="T45" s="27">
        <v>37970</v>
      </c>
    </row>
    <row r="46" spans="1:20" s="16" customFormat="1" ht="18.75" customHeight="1" x14ac:dyDescent="0.2">
      <c r="A46" s="146">
        <v>2800</v>
      </c>
      <c r="B46" s="24" t="s">
        <v>1264</v>
      </c>
      <c r="C46" s="129">
        <v>713286001</v>
      </c>
      <c r="D46" s="22" t="s">
        <v>53</v>
      </c>
      <c r="E46" s="22" t="s">
        <v>1265</v>
      </c>
      <c r="F46" s="23" t="s">
        <v>1267</v>
      </c>
      <c r="G46" s="23" t="s">
        <v>1266</v>
      </c>
      <c r="H46" s="23" t="s">
        <v>1268</v>
      </c>
      <c r="I46" s="22" t="s">
        <v>844</v>
      </c>
      <c r="J46" s="22" t="s">
        <v>1269</v>
      </c>
      <c r="K46" s="22" t="s">
        <v>1270</v>
      </c>
      <c r="L46" s="22" t="s">
        <v>1271</v>
      </c>
      <c r="M46" s="24" t="s">
        <v>6170</v>
      </c>
      <c r="N46" s="25" t="s">
        <v>1272</v>
      </c>
      <c r="O46" s="25" t="s">
        <v>1273</v>
      </c>
      <c r="P46" s="26"/>
      <c r="Q46" s="25"/>
      <c r="R46" s="26" t="s">
        <v>1274</v>
      </c>
      <c r="S46" s="26" t="s">
        <v>6159</v>
      </c>
      <c r="T46" s="27">
        <v>37970</v>
      </c>
    </row>
    <row r="47" spans="1:20" s="16" customFormat="1" ht="18.75" customHeight="1" x14ac:dyDescent="0.2">
      <c r="A47" s="146">
        <v>2950</v>
      </c>
      <c r="B47" s="24" t="s">
        <v>1195</v>
      </c>
      <c r="C47" s="129">
        <v>708352004</v>
      </c>
      <c r="D47" s="22" t="s">
        <v>81</v>
      </c>
      <c r="E47" s="22" t="s">
        <v>1196</v>
      </c>
      <c r="F47" s="23" t="s">
        <v>1197</v>
      </c>
      <c r="G47" s="23" t="s">
        <v>1198</v>
      </c>
      <c r="H47" s="23" t="s">
        <v>1199</v>
      </c>
      <c r="I47" s="22" t="s">
        <v>708</v>
      </c>
      <c r="J47" s="22" t="s">
        <v>1200</v>
      </c>
      <c r="K47" s="22" t="s">
        <v>1201</v>
      </c>
      <c r="L47" s="22" t="s">
        <v>1202</v>
      </c>
      <c r="M47" s="24" t="s">
        <v>50</v>
      </c>
      <c r="N47" s="25" t="s">
        <v>1204</v>
      </c>
      <c r="O47" s="25" t="s">
        <v>1203</v>
      </c>
      <c r="P47" s="26"/>
      <c r="Q47" s="25"/>
      <c r="R47" s="26">
        <v>93401</v>
      </c>
      <c r="S47" s="26" t="s">
        <v>1205</v>
      </c>
      <c r="T47" s="27">
        <v>37970</v>
      </c>
    </row>
    <row r="48" spans="1:20" s="16" customFormat="1" ht="18.75" customHeight="1" x14ac:dyDescent="0.2">
      <c r="A48" s="146">
        <v>3025</v>
      </c>
      <c r="B48" s="24" t="s">
        <v>1173</v>
      </c>
      <c r="C48" s="129">
        <v>713039004</v>
      </c>
      <c r="D48" s="22" t="s">
        <v>81</v>
      </c>
      <c r="E48" s="22" t="s">
        <v>1174</v>
      </c>
      <c r="F48" s="29" t="s">
        <v>7505</v>
      </c>
      <c r="G48" s="23" t="s">
        <v>1175</v>
      </c>
      <c r="H48" s="24" t="s">
        <v>1176</v>
      </c>
      <c r="I48" s="22" t="s">
        <v>1177</v>
      </c>
      <c r="J48" s="22" t="s">
        <v>1178</v>
      </c>
      <c r="K48" s="62" t="s">
        <v>7369</v>
      </c>
      <c r="L48" s="22" t="s">
        <v>1179</v>
      </c>
      <c r="M48" s="24" t="s">
        <v>50</v>
      </c>
      <c r="N48" s="25" t="s">
        <v>1181</v>
      </c>
      <c r="O48" s="25" t="s">
        <v>1180</v>
      </c>
      <c r="P48" s="60" t="s">
        <v>7367</v>
      </c>
      <c r="Q48" s="25"/>
      <c r="R48" s="26">
        <v>93401</v>
      </c>
      <c r="S48" s="31" t="s">
        <v>7368</v>
      </c>
      <c r="T48" s="27">
        <v>37970</v>
      </c>
    </row>
    <row r="49" spans="1:20" s="16" customFormat="1" ht="18.75" customHeight="1" x14ac:dyDescent="0.2">
      <c r="A49" s="146">
        <v>3100</v>
      </c>
      <c r="B49" s="24" t="s">
        <v>1275</v>
      </c>
      <c r="C49" s="129">
        <v>709337009</v>
      </c>
      <c r="D49" s="22" t="s">
        <v>81</v>
      </c>
      <c r="E49" s="22" t="s">
        <v>1276</v>
      </c>
      <c r="F49" s="23" t="s">
        <v>1277</v>
      </c>
      <c r="G49" s="23" t="s">
        <v>1278</v>
      </c>
      <c r="H49" s="23" t="s">
        <v>6107</v>
      </c>
      <c r="I49" s="22" t="s">
        <v>1279</v>
      </c>
      <c r="J49" s="22" t="s">
        <v>1280</v>
      </c>
      <c r="K49" s="22" t="s">
        <v>1281</v>
      </c>
      <c r="L49" s="22" t="s">
        <v>1282</v>
      </c>
      <c r="M49" s="24" t="s">
        <v>50</v>
      </c>
      <c r="N49" s="25" t="s">
        <v>671</v>
      </c>
      <c r="O49" s="25">
        <v>226785712</v>
      </c>
      <c r="P49" s="26" t="s">
        <v>1283</v>
      </c>
      <c r="Q49" s="25"/>
      <c r="R49" s="25">
        <v>93401</v>
      </c>
      <c r="S49" s="26" t="s">
        <v>1284</v>
      </c>
      <c r="T49" s="27">
        <v>37970</v>
      </c>
    </row>
    <row r="50" spans="1:20" s="16" customFormat="1" ht="18.75" customHeight="1" x14ac:dyDescent="0.2">
      <c r="A50" s="146">
        <v>3200</v>
      </c>
      <c r="B50" s="24" t="s">
        <v>1407</v>
      </c>
      <c r="C50" s="129">
        <v>709963007</v>
      </c>
      <c r="D50" s="22" t="s">
        <v>1408</v>
      </c>
      <c r="E50" s="22" t="s">
        <v>1409</v>
      </c>
      <c r="F50" s="29" t="s">
        <v>7642</v>
      </c>
      <c r="G50" s="23" t="s">
        <v>1410</v>
      </c>
      <c r="H50" s="23" t="s">
        <v>6538</v>
      </c>
      <c r="I50" s="22" t="s">
        <v>1411</v>
      </c>
      <c r="J50" s="30" t="s">
        <v>7643</v>
      </c>
      <c r="K50" s="22" t="s">
        <v>6296</v>
      </c>
      <c r="L50" s="22" t="s">
        <v>1413</v>
      </c>
      <c r="M50" s="24" t="s">
        <v>50</v>
      </c>
      <c r="N50" s="25" t="s">
        <v>1414</v>
      </c>
      <c r="O50" s="25"/>
      <c r="P50" s="26" t="s">
        <v>1412</v>
      </c>
      <c r="Q50" s="25"/>
      <c r="R50" s="26" t="s">
        <v>48</v>
      </c>
      <c r="S50" s="31" t="s">
        <v>7631</v>
      </c>
      <c r="T50" s="27">
        <v>37970</v>
      </c>
    </row>
    <row r="51" spans="1:20" s="16" customFormat="1" ht="18.75" customHeight="1" x14ac:dyDescent="0.2">
      <c r="A51" s="146">
        <v>3250</v>
      </c>
      <c r="B51" s="24" t="s">
        <v>1385</v>
      </c>
      <c r="C51" s="129">
        <v>703620000</v>
      </c>
      <c r="D51" s="22" t="s">
        <v>81</v>
      </c>
      <c r="E51" s="22" t="s">
        <v>1387</v>
      </c>
      <c r="F51" s="23" t="s">
        <v>81</v>
      </c>
      <c r="G51" s="23" t="s">
        <v>1386</v>
      </c>
      <c r="H51" s="23" t="s">
        <v>1389</v>
      </c>
      <c r="I51" s="22" t="s">
        <v>1388</v>
      </c>
      <c r="J51" s="22" t="s">
        <v>1390</v>
      </c>
      <c r="K51" s="22" t="s">
        <v>1391</v>
      </c>
      <c r="L51" s="22" t="s">
        <v>1393</v>
      </c>
      <c r="M51" s="24" t="s">
        <v>50</v>
      </c>
      <c r="N51" s="25" t="s">
        <v>852</v>
      </c>
      <c r="O51" s="25" t="s">
        <v>1394</v>
      </c>
      <c r="P51" s="26" t="s">
        <v>1392</v>
      </c>
      <c r="Q51" s="25"/>
      <c r="R51" s="26">
        <v>93401</v>
      </c>
      <c r="S51" s="26" t="s">
        <v>1395</v>
      </c>
      <c r="T51" s="27">
        <v>37970</v>
      </c>
    </row>
    <row r="52" spans="1:20" s="16" customFormat="1" ht="18.75" customHeight="1" x14ac:dyDescent="0.2">
      <c r="A52" s="147">
        <v>3450</v>
      </c>
      <c r="B52" s="17" t="s">
        <v>1560</v>
      </c>
      <c r="C52" s="130">
        <v>705121001</v>
      </c>
      <c r="D52" s="15" t="s">
        <v>1561</v>
      </c>
      <c r="E52" s="15" t="s">
        <v>1562</v>
      </c>
      <c r="F52" s="14" t="s">
        <v>27</v>
      </c>
      <c r="G52" s="14" t="s">
        <v>1563</v>
      </c>
      <c r="H52" s="14" t="s">
        <v>7768</v>
      </c>
      <c r="I52" s="15" t="s">
        <v>7771</v>
      </c>
      <c r="J52" s="15" t="s">
        <v>7769</v>
      </c>
      <c r="K52" s="15" t="s">
        <v>7770</v>
      </c>
      <c r="L52" s="15" t="s">
        <v>1564</v>
      </c>
      <c r="M52" s="17" t="s">
        <v>50</v>
      </c>
      <c r="N52" s="18" t="s">
        <v>852</v>
      </c>
      <c r="O52" s="18" t="s">
        <v>7766</v>
      </c>
      <c r="P52" s="19" t="s">
        <v>7767</v>
      </c>
      <c r="Q52" s="18"/>
      <c r="R52" s="19" t="s">
        <v>48</v>
      </c>
      <c r="S52" s="19" t="s">
        <v>7762</v>
      </c>
      <c r="T52" s="20">
        <v>37970</v>
      </c>
    </row>
    <row r="53" spans="1:20" s="16" customFormat="1" ht="18.75" customHeight="1" x14ac:dyDescent="0.2">
      <c r="A53" s="146">
        <v>3500</v>
      </c>
      <c r="B53" s="24" t="s">
        <v>945</v>
      </c>
      <c r="C53" s="129">
        <v>700230007</v>
      </c>
      <c r="D53" s="22" t="s">
        <v>81</v>
      </c>
      <c r="E53" s="22" t="s">
        <v>946</v>
      </c>
      <c r="F53" s="23" t="s">
        <v>947</v>
      </c>
      <c r="G53" s="23" t="s">
        <v>948</v>
      </c>
      <c r="H53" s="23" t="s">
        <v>949</v>
      </c>
      <c r="I53" s="22" t="s">
        <v>950</v>
      </c>
      <c r="J53" s="22" t="s">
        <v>951</v>
      </c>
      <c r="K53" s="22" t="s">
        <v>952</v>
      </c>
      <c r="L53" s="22" t="s">
        <v>954</v>
      </c>
      <c r="M53" s="24" t="s">
        <v>50</v>
      </c>
      <c r="N53" s="25" t="s">
        <v>730</v>
      </c>
      <c r="O53" s="25" t="s">
        <v>953</v>
      </c>
      <c r="P53" s="26" t="s">
        <v>955</v>
      </c>
      <c r="Q53" s="25"/>
      <c r="R53" s="26" t="s">
        <v>419</v>
      </c>
      <c r="S53" s="26" t="s">
        <v>956</v>
      </c>
      <c r="T53" s="27">
        <v>37970</v>
      </c>
    </row>
    <row r="54" spans="1:20" s="16" customFormat="1" ht="18.75" customHeight="1" x14ac:dyDescent="0.2">
      <c r="A54" s="146">
        <v>3650</v>
      </c>
      <c r="B54" s="24" t="s">
        <v>1855</v>
      </c>
      <c r="C54" s="129">
        <v>714041002</v>
      </c>
      <c r="D54" s="22" t="s">
        <v>1658</v>
      </c>
      <c r="E54" s="22" t="s">
        <v>1857</v>
      </c>
      <c r="F54" s="29" t="s">
        <v>7316</v>
      </c>
      <c r="G54" s="23" t="s">
        <v>1856</v>
      </c>
      <c r="H54" s="23" t="s">
        <v>6755</v>
      </c>
      <c r="I54" s="22" t="s">
        <v>268</v>
      </c>
      <c r="J54" s="30" t="s">
        <v>7317</v>
      </c>
      <c r="K54" s="30" t="s">
        <v>7322</v>
      </c>
      <c r="L54" s="30" t="s">
        <v>6900</v>
      </c>
      <c r="M54" s="35" t="s">
        <v>630</v>
      </c>
      <c r="N54" s="36" t="s">
        <v>4392</v>
      </c>
      <c r="O54" s="36">
        <v>352471664</v>
      </c>
      <c r="P54" s="60" t="s">
        <v>6901</v>
      </c>
      <c r="Q54" s="25"/>
      <c r="R54" s="26" t="s">
        <v>1274</v>
      </c>
      <c r="S54" s="31" t="s">
        <v>7336</v>
      </c>
      <c r="T54" s="27">
        <v>37970</v>
      </c>
    </row>
    <row r="55" spans="1:20" s="16" customFormat="1" ht="18.75" customHeight="1" x14ac:dyDescent="0.2">
      <c r="A55" s="146">
        <v>3700</v>
      </c>
      <c r="B55" s="24" t="s">
        <v>6191</v>
      </c>
      <c r="C55" s="129">
        <v>700043126</v>
      </c>
      <c r="D55" s="22" t="s">
        <v>1579</v>
      </c>
      <c r="E55" s="22" t="s">
        <v>1618</v>
      </c>
      <c r="F55" s="23" t="s">
        <v>1619</v>
      </c>
      <c r="G55" s="23" t="s">
        <v>48</v>
      </c>
      <c r="H55" s="23" t="s">
        <v>1620</v>
      </c>
      <c r="I55" s="22" t="s">
        <v>1621</v>
      </c>
      <c r="J55" s="22" t="s">
        <v>139</v>
      </c>
      <c r="K55" s="22" t="s">
        <v>1622</v>
      </c>
      <c r="L55" s="22" t="s">
        <v>1624</v>
      </c>
      <c r="M55" s="24" t="s">
        <v>6171</v>
      </c>
      <c r="N55" s="25" t="s">
        <v>1626</v>
      </c>
      <c r="O55" s="25" t="s">
        <v>1625</v>
      </c>
      <c r="P55" s="26" t="s">
        <v>1623</v>
      </c>
      <c r="Q55" s="25"/>
      <c r="R55" s="26" t="s">
        <v>48</v>
      </c>
      <c r="S55" s="26" t="s">
        <v>1627</v>
      </c>
      <c r="T55" s="27">
        <v>37970</v>
      </c>
    </row>
    <row r="56" spans="1:20" s="16" customFormat="1" ht="18.75" customHeight="1" x14ac:dyDescent="0.2">
      <c r="A56" s="147">
        <v>3800</v>
      </c>
      <c r="B56" s="17" t="s">
        <v>1775</v>
      </c>
      <c r="C56" s="130">
        <v>700177300</v>
      </c>
      <c r="D56" s="15" t="s">
        <v>1681</v>
      </c>
      <c r="E56" s="15" t="s">
        <v>1776</v>
      </c>
      <c r="F56" s="14" t="s">
        <v>1700</v>
      </c>
      <c r="G56" s="14" t="s">
        <v>1777</v>
      </c>
      <c r="H56" s="14" t="s">
        <v>7024</v>
      </c>
      <c r="I56" s="15" t="s">
        <v>7644</v>
      </c>
      <c r="J56" s="15" t="s">
        <v>7645</v>
      </c>
      <c r="K56" s="15" t="s">
        <v>1778</v>
      </c>
      <c r="L56" s="15" t="s">
        <v>7026</v>
      </c>
      <c r="M56" s="17" t="s">
        <v>344</v>
      </c>
      <c r="N56" s="18" t="s">
        <v>1780</v>
      </c>
      <c r="O56" s="18"/>
      <c r="P56" s="19" t="s">
        <v>1779</v>
      </c>
      <c r="Q56" s="18"/>
      <c r="R56" s="19" t="s">
        <v>48</v>
      </c>
      <c r="S56" s="19" t="s">
        <v>7025</v>
      </c>
      <c r="T56" s="20">
        <v>37970</v>
      </c>
    </row>
    <row r="57" spans="1:20" s="16" customFormat="1" ht="18.75" customHeight="1" x14ac:dyDescent="0.2">
      <c r="A57" s="146">
        <v>3842</v>
      </c>
      <c r="B57" s="24" t="s">
        <v>7403</v>
      </c>
      <c r="C57" s="129">
        <v>719400000</v>
      </c>
      <c r="D57" s="22" t="s">
        <v>81</v>
      </c>
      <c r="E57" s="22" t="s">
        <v>724</v>
      </c>
      <c r="F57" s="29" t="s">
        <v>7404</v>
      </c>
      <c r="G57" s="29" t="s">
        <v>725</v>
      </c>
      <c r="H57" s="29" t="s">
        <v>7405</v>
      </c>
      <c r="I57" s="22" t="s">
        <v>726</v>
      </c>
      <c r="J57" s="22" t="s">
        <v>727</v>
      </c>
      <c r="K57" s="22" t="s">
        <v>728</v>
      </c>
      <c r="L57" s="22" t="s">
        <v>729</v>
      </c>
      <c r="M57" s="24" t="s">
        <v>50</v>
      </c>
      <c r="N57" s="26" t="s">
        <v>730</v>
      </c>
      <c r="O57" s="36" t="s">
        <v>7406</v>
      </c>
      <c r="P57" s="26" t="s">
        <v>731</v>
      </c>
      <c r="Q57" s="25"/>
      <c r="R57" s="26" t="s">
        <v>419</v>
      </c>
      <c r="S57" s="31" t="s">
        <v>7420</v>
      </c>
      <c r="T57" s="27">
        <v>37970</v>
      </c>
    </row>
    <row r="58" spans="1:20" s="16" customFormat="1" ht="18.75" customHeight="1" x14ac:dyDescent="0.2">
      <c r="A58" s="146">
        <v>3844</v>
      </c>
      <c r="B58" s="24" t="s">
        <v>252</v>
      </c>
      <c r="C58" s="129">
        <v>531710509</v>
      </c>
      <c r="D58" s="22" t="s">
        <v>81</v>
      </c>
      <c r="E58" s="22" t="s">
        <v>253</v>
      </c>
      <c r="F58" s="23" t="s">
        <v>254</v>
      </c>
      <c r="G58" s="23" t="s">
        <v>255</v>
      </c>
      <c r="H58" s="23" t="s">
        <v>256</v>
      </c>
      <c r="I58" s="22" t="s">
        <v>257</v>
      </c>
      <c r="J58" s="22" t="s">
        <v>258</v>
      </c>
      <c r="K58" s="22" t="s">
        <v>259</v>
      </c>
      <c r="L58" s="22" t="s">
        <v>260</v>
      </c>
      <c r="M58" s="24" t="s">
        <v>344</v>
      </c>
      <c r="N58" s="25" t="s">
        <v>262</v>
      </c>
      <c r="O58" s="25" t="s">
        <v>261</v>
      </c>
      <c r="P58" s="26"/>
      <c r="Q58" s="25"/>
      <c r="R58" s="26">
        <v>93401</v>
      </c>
      <c r="S58" s="26" t="s">
        <v>263</v>
      </c>
      <c r="T58" s="27">
        <v>37960</v>
      </c>
    </row>
    <row r="59" spans="1:20" s="16" customFormat="1" ht="18.75" customHeight="1" x14ac:dyDescent="0.2">
      <c r="A59" s="147">
        <v>3846</v>
      </c>
      <c r="B59" s="17" t="s">
        <v>5816</v>
      </c>
      <c r="C59" s="130">
        <v>800665612</v>
      </c>
      <c r="D59" s="15" t="s">
        <v>3965</v>
      </c>
      <c r="E59" s="15" t="s">
        <v>5817</v>
      </c>
      <c r="F59" s="14" t="s">
        <v>5818</v>
      </c>
      <c r="G59" s="14" t="s">
        <v>5818</v>
      </c>
      <c r="H59" s="14" t="s">
        <v>29</v>
      </c>
      <c r="I59" s="15"/>
      <c r="J59" s="15"/>
      <c r="K59" s="15" t="s">
        <v>7665</v>
      </c>
      <c r="L59" s="15" t="s">
        <v>5819</v>
      </c>
      <c r="M59" s="17" t="s">
        <v>344</v>
      </c>
      <c r="N59" s="18" t="s">
        <v>1736</v>
      </c>
      <c r="O59" s="18" t="s">
        <v>5820</v>
      </c>
      <c r="P59" s="19"/>
      <c r="Q59" s="18"/>
      <c r="R59" s="19" t="s">
        <v>251</v>
      </c>
      <c r="S59" s="19" t="s">
        <v>7558</v>
      </c>
      <c r="T59" s="20">
        <v>37970</v>
      </c>
    </row>
    <row r="60" spans="1:20" s="16" customFormat="1" ht="18.75" customHeight="1" x14ac:dyDescent="0.2">
      <c r="A60" s="147">
        <v>3848</v>
      </c>
      <c r="B60" s="17" t="s">
        <v>3964</v>
      </c>
      <c r="C60" s="130">
        <v>702085047</v>
      </c>
      <c r="D60" s="15" t="s">
        <v>3965</v>
      </c>
      <c r="E60" s="15" t="s">
        <v>153</v>
      </c>
      <c r="F60" s="14" t="s">
        <v>1700</v>
      </c>
      <c r="G60" s="14" t="s">
        <v>3966</v>
      </c>
      <c r="H60" s="14" t="s">
        <v>29</v>
      </c>
      <c r="I60" s="15"/>
      <c r="J60" s="15"/>
      <c r="K60" s="15" t="s">
        <v>7180</v>
      </c>
      <c r="L60" s="15" t="s">
        <v>6443</v>
      </c>
      <c r="M60" s="17" t="s">
        <v>6166</v>
      </c>
      <c r="N60" s="18" t="s">
        <v>4272</v>
      </c>
      <c r="O60" s="18" t="s">
        <v>6442</v>
      </c>
      <c r="P60" s="39" t="s">
        <v>6444</v>
      </c>
      <c r="Q60" s="18"/>
      <c r="R60" s="19" t="s">
        <v>251</v>
      </c>
      <c r="S60" s="19" t="s">
        <v>7308</v>
      </c>
      <c r="T60" s="20">
        <v>37970</v>
      </c>
    </row>
    <row r="61" spans="1:20" s="16" customFormat="1" ht="18.75" customHeight="1" x14ac:dyDescent="0.2">
      <c r="A61" s="146">
        <v>3900</v>
      </c>
      <c r="B61" s="22" t="s">
        <v>1871</v>
      </c>
      <c r="C61" s="129">
        <v>710474001</v>
      </c>
      <c r="D61" s="22" t="s">
        <v>1579</v>
      </c>
      <c r="E61" s="22" t="s">
        <v>1872</v>
      </c>
      <c r="F61" s="23" t="s">
        <v>1873</v>
      </c>
      <c r="G61" s="23" t="s">
        <v>1874</v>
      </c>
      <c r="H61" s="23" t="s">
        <v>1875</v>
      </c>
      <c r="I61" s="22" t="s">
        <v>1700</v>
      </c>
      <c r="J61" s="22" t="s">
        <v>1876</v>
      </c>
      <c r="K61" s="22" t="s">
        <v>1877</v>
      </c>
      <c r="L61" s="71" t="s">
        <v>1879</v>
      </c>
      <c r="M61" s="24" t="s">
        <v>50</v>
      </c>
      <c r="N61" s="25" t="s">
        <v>1880</v>
      </c>
      <c r="O61" s="25" t="s">
        <v>1878</v>
      </c>
      <c r="P61" s="26"/>
      <c r="Q61" s="25"/>
      <c r="R61" s="26" t="s">
        <v>48</v>
      </c>
      <c r="S61" s="26" t="s">
        <v>1881</v>
      </c>
      <c r="T61" s="27">
        <v>37970</v>
      </c>
    </row>
    <row r="62" spans="1:20" s="16" customFormat="1" ht="18.75" customHeight="1" x14ac:dyDescent="0.2">
      <c r="A62" s="146">
        <v>3950</v>
      </c>
      <c r="B62" s="24" t="s">
        <v>1890</v>
      </c>
      <c r="C62" s="129">
        <v>814968006</v>
      </c>
      <c r="D62" s="22" t="s">
        <v>1566</v>
      </c>
      <c r="E62" s="22" t="s">
        <v>1891</v>
      </c>
      <c r="F62" s="29" t="s">
        <v>7208</v>
      </c>
      <c r="G62" s="23" t="s">
        <v>1892</v>
      </c>
      <c r="H62" s="29" t="s">
        <v>7484</v>
      </c>
      <c r="I62" s="30" t="s">
        <v>7472</v>
      </c>
      <c r="J62" s="30" t="s">
        <v>8198</v>
      </c>
      <c r="K62" s="30" t="s">
        <v>7485</v>
      </c>
      <c r="L62" s="30" t="s">
        <v>6899</v>
      </c>
      <c r="M62" s="24" t="s">
        <v>50</v>
      </c>
      <c r="N62" s="25" t="s">
        <v>1893</v>
      </c>
      <c r="O62" s="36">
        <v>225409300</v>
      </c>
      <c r="P62" s="31" t="s">
        <v>7471</v>
      </c>
      <c r="Q62" s="25"/>
      <c r="R62" s="26" t="s">
        <v>1274</v>
      </c>
      <c r="S62" s="31" t="s">
        <v>6941</v>
      </c>
      <c r="T62" s="27">
        <v>37970</v>
      </c>
    </row>
    <row r="63" spans="1:20" s="16" customFormat="1" ht="18.75" customHeight="1" x14ac:dyDescent="0.2">
      <c r="A63" s="146">
        <v>4050</v>
      </c>
      <c r="B63" s="24" t="s">
        <v>2148</v>
      </c>
      <c r="C63" s="129">
        <v>821849012</v>
      </c>
      <c r="D63" s="22" t="s">
        <v>1579</v>
      </c>
      <c r="E63" s="22" t="s">
        <v>2149</v>
      </c>
      <c r="F63" s="23" t="s">
        <v>2150</v>
      </c>
      <c r="G63" s="23" t="s">
        <v>2151</v>
      </c>
      <c r="H63" s="23" t="s">
        <v>2152</v>
      </c>
      <c r="I63" s="22" t="s">
        <v>2153</v>
      </c>
      <c r="J63" s="22" t="s">
        <v>2154</v>
      </c>
      <c r="K63" s="22" t="s">
        <v>2155</v>
      </c>
      <c r="L63" s="22" t="s">
        <v>2156</v>
      </c>
      <c r="M63" s="24" t="s">
        <v>630</v>
      </c>
      <c r="N63" s="25" t="s">
        <v>205</v>
      </c>
      <c r="O63" s="25"/>
      <c r="P63" s="26"/>
      <c r="Q63" s="25"/>
      <c r="R63" s="26">
        <v>93401</v>
      </c>
      <c r="S63" s="26" t="s">
        <v>2157</v>
      </c>
      <c r="T63" s="27">
        <v>37970</v>
      </c>
    </row>
    <row r="64" spans="1:20" s="16" customFormat="1" ht="18.75" customHeight="1" x14ac:dyDescent="0.2">
      <c r="A64" s="146">
        <v>4100</v>
      </c>
      <c r="B64" s="24" t="s">
        <v>2158</v>
      </c>
      <c r="C64" s="129">
        <v>707182008</v>
      </c>
      <c r="D64" s="22" t="s">
        <v>1579</v>
      </c>
      <c r="E64" s="22" t="s">
        <v>2159</v>
      </c>
      <c r="F64" s="23" t="s">
        <v>2160</v>
      </c>
      <c r="G64" s="23" t="s">
        <v>2161</v>
      </c>
      <c r="H64" s="29" t="s">
        <v>7004</v>
      </c>
      <c r="I64" s="22" t="s">
        <v>2162</v>
      </c>
      <c r="J64" s="30" t="s">
        <v>7005</v>
      </c>
      <c r="K64" s="22" t="s">
        <v>2163</v>
      </c>
      <c r="L64" s="22" t="s">
        <v>2165</v>
      </c>
      <c r="M64" s="24" t="s">
        <v>6171</v>
      </c>
      <c r="N64" s="25" t="s">
        <v>1013</v>
      </c>
      <c r="O64" s="25" t="s">
        <v>2166</v>
      </c>
      <c r="P64" s="26" t="s">
        <v>2164</v>
      </c>
      <c r="Q64" s="25"/>
      <c r="R64" s="26">
        <v>91401</v>
      </c>
      <c r="S64" s="31" t="s">
        <v>7006</v>
      </c>
      <c r="T64" s="27">
        <v>37970</v>
      </c>
    </row>
    <row r="65" spans="1:20" s="16" customFormat="1" ht="18.75" customHeight="1" x14ac:dyDescent="0.2">
      <c r="A65" s="147">
        <v>4250</v>
      </c>
      <c r="B65" s="17" t="s">
        <v>2349</v>
      </c>
      <c r="C65" s="130" t="s">
        <v>7816</v>
      </c>
      <c r="D65" s="15" t="s">
        <v>1639</v>
      </c>
      <c r="E65" s="15" t="s">
        <v>2350</v>
      </c>
      <c r="F65" s="14" t="s">
        <v>7712</v>
      </c>
      <c r="G65" s="14" t="s">
        <v>2351</v>
      </c>
      <c r="H65" s="17" t="s">
        <v>8208</v>
      </c>
      <c r="I65" s="15" t="s">
        <v>482</v>
      </c>
      <c r="J65" s="15" t="s">
        <v>7713</v>
      </c>
      <c r="K65" s="15" t="s">
        <v>8209</v>
      </c>
      <c r="L65" s="15" t="s">
        <v>2352</v>
      </c>
      <c r="M65" s="15" t="s">
        <v>50</v>
      </c>
      <c r="N65" s="18" t="s">
        <v>852</v>
      </c>
      <c r="O65" s="18" t="s">
        <v>2353</v>
      </c>
      <c r="P65" s="19" t="s">
        <v>7746</v>
      </c>
      <c r="Q65" s="18"/>
      <c r="R65" s="19">
        <v>93401</v>
      </c>
      <c r="S65" s="19" t="s">
        <v>7028</v>
      </c>
      <c r="T65" s="20">
        <v>37970</v>
      </c>
    </row>
    <row r="66" spans="1:20" s="16" customFormat="1" ht="18.75" customHeight="1" x14ac:dyDescent="0.2">
      <c r="A66" s="147">
        <v>4300</v>
      </c>
      <c r="B66" s="17" t="s">
        <v>2354</v>
      </c>
      <c r="C66" s="130" t="s">
        <v>7817</v>
      </c>
      <c r="D66" s="15" t="s">
        <v>1579</v>
      </c>
      <c r="E66" s="15" t="s">
        <v>2355</v>
      </c>
      <c r="F66" s="14" t="s">
        <v>7357</v>
      </c>
      <c r="G66" s="14" t="s">
        <v>2356</v>
      </c>
      <c r="H66" s="14" t="s">
        <v>7359</v>
      </c>
      <c r="I66" s="15" t="s">
        <v>4773</v>
      </c>
      <c r="J66" s="73">
        <v>43622</v>
      </c>
      <c r="K66" s="15" t="s">
        <v>6599</v>
      </c>
      <c r="L66" s="15" t="s">
        <v>2357</v>
      </c>
      <c r="M66" s="17" t="s">
        <v>6171</v>
      </c>
      <c r="N66" s="18" t="s">
        <v>2358</v>
      </c>
      <c r="O66" s="18" t="s">
        <v>7358</v>
      </c>
      <c r="P66" s="19" t="s">
        <v>6598</v>
      </c>
      <c r="Q66" s="18"/>
      <c r="R66" s="19">
        <v>93401</v>
      </c>
      <c r="S66" s="19" t="s">
        <v>7069</v>
      </c>
      <c r="T66" s="20">
        <v>37970</v>
      </c>
    </row>
    <row r="67" spans="1:20" s="16" customFormat="1" ht="18.75" customHeight="1" x14ac:dyDescent="0.2">
      <c r="A67" s="146">
        <v>4350</v>
      </c>
      <c r="B67" s="24" t="s">
        <v>7822</v>
      </c>
      <c r="C67" s="129">
        <v>705749000</v>
      </c>
      <c r="D67" s="22" t="s">
        <v>2728</v>
      </c>
      <c r="E67" s="22" t="s">
        <v>2729</v>
      </c>
      <c r="F67" s="23" t="s">
        <v>2730</v>
      </c>
      <c r="G67" s="23" t="s">
        <v>2731</v>
      </c>
      <c r="H67" s="23" t="s">
        <v>2732</v>
      </c>
      <c r="I67" s="22" t="s">
        <v>2733</v>
      </c>
      <c r="J67" s="22" t="s">
        <v>139</v>
      </c>
      <c r="K67" s="22" t="s">
        <v>2734</v>
      </c>
      <c r="L67" s="22" t="s">
        <v>2735</v>
      </c>
      <c r="M67" s="24" t="s">
        <v>50</v>
      </c>
      <c r="N67" s="25" t="s">
        <v>730</v>
      </c>
      <c r="O67" s="25"/>
      <c r="P67" s="26"/>
      <c r="Q67" s="25"/>
      <c r="R67" s="26">
        <v>93401</v>
      </c>
      <c r="S67" s="26" t="s">
        <v>2736</v>
      </c>
      <c r="T67" s="27">
        <v>37970</v>
      </c>
    </row>
    <row r="68" spans="1:20" s="16" customFormat="1" ht="18.75" customHeight="1" x14ac:dyDescent="0.2">
      <c r="A68" s="146">
        <v>4400</v>
      </c>
      <c r="B68" s="24" t="s">
        <v>2413</v>
      </c>
      <c r="C68" s="129">
        <v>702358000</v>
      </c>
      <c r="D68" s="22" t="s">
        <v>1579</v>
      </c>
      <c r="E68" s="22" t="s">
        <v>2414</v>
      </c>
      <c r="F68" s="29" t="s">
        <v>7412</v>
      </c>
      <c r="G68" s="23" t="s">
        <v>2415</v>
      </c>
      <c r="H68" s="29" t="s">
        <v>7413</v>
      </c>
      <c r="I68" s="30" t="s">
        <v>7414</v>
      </c>
      <c r="J68" s="30" t="s">
        <v>7415</v>
      </c>
      <c r="K68" s="30" t="s">
        <v>7416</v>
      </c>
      <c r="L68" s="22" t="s">
        <v>7417</v>
      </c>
      <c r="M68" s="24" t="s">
        <v>50</v>
      </c>
      <c r="N68" s="25" t="s">
        <v>2417</v>
      </c>
      <c r="O68" s="25" t="s">
        <v>2416</v>
      </c>
      <c r="P68" s="38" t="s">
        <v>6913</v>
      </c>
      <c r="Q68" s="25"/>
      <c r="R68" s="26" t="s">
        <v>2418</v>
      </c>
      <c r="S68" s="31" t="s">
        <v>7267</v>
      </c>
      <c r="T68" s="27">
        <v>37970</v>
      </c>
    </row>
    <row r="69" spans="1:20" s="16" customFormat="1" ht="18.75" customHeight="1" x14ac:dyDescent="0.2">
      <c r="A69" s="146">
        <v>4425</v>
      </c>
      <c r="B69" s="24" t="s">
        <v>2459</v>
      </c>
      <c r="C69" s="129">
        <v>711789006</v>
      </c>
      <c r="D69" s="22" t="s">
        <v>1579</v>
      </c>
      <c r="E69" s="22" t="s">
        <v>2460</v>
      </c>
      <c r="F69" s="29" t="s">
        <v>7554</v>
      </c>
      <c r="G69" s="23" t="s">
        <v>2459</v>
      </c>
      <c r="H69" s="29" t="s">
        <v>7609</v>
      </c>
      <c r="I69" s="22" t="s">
        <v>2461</v>
      </c>
      <c r="J69" s="30" t="s">
        <v>7610</v>
      </c>
      <c r="K69" s="22" t="s">
        <v>2462</v>
      </c>
      <c r="L69" s="22" t="s">
        <v>2464</v>
      </c>
      <c r="M69" s="24" t="s">
        <v>50</v>
      </c>
      <c r="N69" s="25" t="s">
        <v>2466</v>
      </c>
      <c r="O69" s="25" t="s">
        <v>2465</v>
      </c>
      <c r="P69" s="26" t="s">
        <v>2463</v>
      </c>
      <c r="Q69" s="25"/>
      <c r="R69" s="26">
        <v>93401</v>
      </c>
      <c r="S69" s="31" t="s">
        <v>7613</v>
      </c>
      <c r="T69" s="27">
        <v>37970</v>
      </c>
    </row>
    <row r="70" spans="1:20" s="16" customFormat="1" ht="18.75" customHeight="1" x14ac:dyDescent="0.2">
      <c r="A70" s="146">
        <v>4450</v>
      </c>
      <c r="B70" s="24" t="s">
        <v>7727</v>
      </c>
      <c r="C70" s="129">
        <v>706786007</v>
      </c>
      <c r="D70" s="22" t="s">
        <v>1579</v>
      </c>
      <c r="E70" s="22" t="s">
        <v>2531</v>
      </c>
      <c r="F70" s="29" t="s">
        <v>7576</v>
      </c>
      <c r="G70" s="23" t="s">
        <v>2532</v>
      </c>
      <c r="H70" s="29" t="s">
        <v>7577</v>
      </c>
      <c r="I70" s="22" t="s">
        <v>2533</v>
      </c>
      <c r="J70" s="22" t="s">
        <v>2534</v>
      </c>
      <c r="K70" s="22" t="s">
        <v>2535</v>
      </c>
      <c r="L70" s="22" t="s">
        <v>2537</v>
      </c>
      <c r="M70" s="24" t="s">
        <v>50</v>
      </c>
      <c r="N70" s="25" t="s">
        <v>852</v>
      </c>
      <c r="O70" s="25"/>
      <c r="P70" s="26" t="s">
        <v>2536</v>
      </c>
      <c r="Q70" s="25"/>
      <c r="R70" s="26">
        <v>93401</v>
      </c>
      <c r="S70" s="31" t="s">
        <v>7590</v>
      </c>
      <c r="T70" s="27">
        <v>37970</v>
      </c>
    </row>
    <row r="71" spans="1:20" s="16" customFormat="1" ht="18.75" customHeight="1" x14ac:dyDescent="0.2">
      <c r="A71" s="146">
        <v>4500</v>
      </c>
      <c r="B71" s="24" t="s">
        <v>2538</v>
      </c>
      <c r="C71" s="129">
        <v>700966003</v>
      </c>
      <c r="D71" s="22" t="s">
        <v>1566</v>
      </c>
      <c r="E71" s="22" t="s">
        <v>2539</v>
      </c>
      <c r="F71" s="23" t="s">
        <v>2540</v>
      </c>
      <c r="G71" s="23" t="s">
        <v>2541</v>
      </c>
      <c r="H71" s="23" t="s">
        <v>2542</v>
      </c>
      <c r="I71" s="22" t="s">
        <v>2543</v>
      </c>
      <c r="J71" s="22" t="s">
        <v>2544</v>
      </c>
      <c r="K71" s="22" t="s">
        <v>2545</v>
      </c>
      <c r="L71" s="22" t="s">
        <v>2546</v>
      </c>
      <c r="M71" s="24" t="s">
        <v>50</v>
      </c>
      <c r="N71" s="25" t="s">
        <v>1889</v>
      </c>
      <c r="O71" s="25"/>
      <c r="P71" s="26"/>
      <c r="Q71" s="25"/>
      <c r="R71" s="26">
        <v>93401</v>
      </c>
      <c r="S71" s="26" t="s">
        <v>2547</v>
      </c>
      <c r="T71" s="27">
        <v>37970</v>
      </c>
    </row>
    <row r="72" spans="1:20" s="16" customFormat="1" ht="18.75" customHeight="1" x14ac:dyDescent="0.2">
      <c r="A72" s="146">
        <v>4550</v>
      </c>
      <c r="B72" s="24" t="s">
        <v>2581</v>
      </c>
      <c r="C72" s="129">
        <v>700155609</v>
      </c>
      <c r="D72" s="22" t="s">
        <v>1579</v>
      </c>
      <c r="E72" s="22" t="s">
        <v>2582</v>
      </c>
      <c r="F72" s="29" t="s">
        <v>7572</v>
      </c>
      <c r="G72" s="23" t="s">
        <v>2583</v>
      </c>
      <c r="H72" s="29" t="s">
        <v>7573</v>
      </c>
      <c r="I72" s="22" t="s">
        <v>2584</v>
      </c>
      <c r="J72" s="22" t="s">
        <v>2585</v>
      </c>
      <c r="K72" s="22" t="s">
        <v>2586</v>
      </c>
      <c r="L72" s="22" t="s">
        <v>2587</v>
      </c>
      <c r="M72" s="24" t="s">
        <v>630</v>
      </c>
      <c r="N72" s="25" t="s">
        <v>205</v>
      </c>
      <c r="O72" s="25" t="s">
        <v>2588</v>
      </c>
      <c r="P72" s="26" t="s">
        <v>2589</v>
      </c>
      <c r="Q72" s="25"/>
      <c r="R72" s="26">
        <v>93401</v>
      </c>
      <c r="S72" s="31" t="s">
        <v>7586</v>
      </c>
      <c r="T72" s="27">
        <v>37970</v>
      </c>
    </row>
    <row r="73" spans="1:20" s="16" customFormat="1" ht="18.75" customHeight="1" x14ac:dyDescent="0.2">
      <c r="A73" s="146">
        <v>4600</v>
      </c>
      <c r="B73" s="24" t="s">
        <v>2600</v>
      </c>
      <c r="C73" s="129">
        <v>700122808</v>
      </c>
      <c r="D73" s="22" t="s">
        <v>1579</v>
      </c>
      <c r="E73" s="22" t="s">
        <v>2601</v>
      </c>
      <c r="F73" s="23" t="s">
        <v>2602</v>
      </c>
      <c r="G73" s="23" t="s">
        <v>2603</v>
      </c>
      <c r="H73" s="23" t="s">
        <v>2604</v>
      </c>
      <c r="I73" s="22" t="s">
        <v>2605</v>
      </c>
      <c r="J73" s="22" t="s">
        <v>2606</v>
      </c>
      <c r="K73" s="22" t="s">
        <v>2607</v>
      </c>
      <c r="L73" s="22" t="s">
        <v>2608</v>
      </c>
      <c r="M73" s="24" t="s">
        <v>50</v>
      </c>
      <c r="N73" s="25" t="s">
        <v>1889</v>
      </c>
      <c r="O73" s="25"/>
      <c r="P73" s="26" t="s">
        <v>2609</v>
      </c>
      <c r="Q73" s="25"/>
      <c r="R73" s="26" t="s">
        <v>1591</v>
      </c>
      <c r="S73" s="26" t="s">
        <v>2610</v>
      </c>
      <c r="T73" s="27">
        <v>37970</v>
      </c>
    </row>
    <row r="74" spans="1:20" s="16" customFormat="1" ht="18.75" customHeight="1" x14ac:dyDescent="0.2">
      <c r="A74" s="146">
        <v>4700</v>
      </c>
      <c r="B74" s="24" t="s">
        <v>2744</v>
      </c>
      <c r="C74" s="129">
        <v>610040004</v>
      </c>
      <c r="D74" s="22" t="s">
        <v>2745</v>
      </c>
      <c r="E74" s="22" t="s">
        <v>2746</v>
      </c>
      <c r="F74" s="23" t="s">
        <v>27</v>
      </c>
      <c r="G74" s="23" t="s">
        <v>2747</v>
      </c>
      <c r="H74" s="23" t="s">
        <v>29</v>
      </c>
      <c r="I74" s="22"/>
      <c r="J74" s="22"/>
      <c r="K74" s="22" t="s">
        <v>2748</v>
      </c>
      <c r="L74" s="22" t="s">
        <v>2749</v>
      </c>
      <c r="M74" s="24" t="s">
        <v>50</v>
      </c>
      <c r="N74" s="25" t="s">
        <v>1678</v>
      </c>
      <c r="O74" s="25" t="s">
        <v>2750</v>
      </c>
      <c r="P74" s="26"/>
      <c r="Q74" s="25"/>
      <c r="R74" s="26">
        <v>91001</v>
      </c>
      <c r="S74" s="27" t="s">
        <v>607</v>
      </c>
      <c r="T74" s="27">
        <v>37970</v>
      </c>
    </row>
    <row r="75" spans="1:20" s="16" customFormat="1" ht="18.75" customHeight="1" x14ac:dyDescent="0.2">
      <c r="A75" s="146">
        <v>4950</v>
      </c>
      <c r="B75" s="24" t="s">
        <v>2840</v>
      </c>
      <c r="C75" s="129">
        <v>709601008</v>
      </c>
      <c r="D75" s="22" t="s">
        <v>2841</v>
      </c>
      <c r="E75" s="22" t="s">
        <v>2842</v>
      </c>
      <c r="F75" s="23" t="s">
        <v>27</v>
      </c>
      <c r="G75" s="23" t="s">
        <v>2843</v>
      </c>
      <c r="H75" s="23" t="s">
        <v>29</v>
      </c>
      <c r="I75" s="22"/>
      <c r="J75" s="22"/>
      <c r="K75" s="22" t="s">
        <v>2844</v>
      </c>
      <c r="L75" s="22" t="s">
        <v>2845</v>
      </c>
      <c r="M75" s="24" t="s">
        <v>344</v>
      </c>
      <c r="N75" s="25" t="s">
        <v>2846</v>
      </c>
      <c r="O75" s="25"/>
      <c r="P75" s="26"/>
      <c r="Q75" s="25"/>
      <c r="R75" s="26">
        <v>93401</v>
      </c>
      <c r="S75" s="26" t="s">
        <v>2847</v>
      </c>
      <c r="T75" s="27">
        <v>37970</v>
      </c>
    </row>
    <row r="76" spans="1:20" s="16" customFormat="1" ht="18.75" customHeight="1" x14ac:dyDescent="0.2">
      <c r="A76" s="146">
        <v>5000</v>
      </c>
      <c r="B76" s="24" t="s">
        <v>4159</v>
      </c>
      <c r="C76" s="129">
        <v>702753007</v>
      </c>
      <c r="D76" s="22" t="s">
        <v>81</v>
      </c>
      <c r="E76" s="22" t="s">
        <v>4160</v>
      </c>
      <c r="F76" s="23" t="s">
        <v>4161</v>
      </c>
      <c r="G76" s="23" t="s">
        <v>4162</v>
      </c>
      <c r="H76" s="23" t="s">
        <v>4163</v>
      </c>
      <c r="I76" s="22" t="s">
        <v>4164</v>
      </c>
      <c r="J76" s="22" t="s">
        <v>4165</v>
      </c>
      <c r="K76" s="22" t="s">
        <v>4166</v>
      </c>
      <c r="L76" s="22" t="s">
        <v>4167</v>
      </c>
      <c r="M76" s="24" t="s">
        <v>6166</v>
      </c>
      <c r="N76" s="25" t="s">
        <v>1113</v>
      </c>
      <c r="O76" s="25"/>
      <c r="P76" s="26"/>
      <c r="Q76" s="25"/>
      <c r="R76" s="26" t="s">
        <v>419</v>
      </c>
      <c r="S76" s="115" t="s">
        <v>4168</v>
      </c>
      <c r="T76" s="27">
        <v>37970</v>
      </c>
    </row>
    <row r="77" spans="1:20" s="16" customFormat="1" ht="18.75" customHeight="1" x14ac:dyDescent="0.2">
      <c r="A77" s="146">
        <v>5050</v>
      </c>
      <c r="B77" s="24" t="s">
        <v>2848</v>
      </c>
      <c r="C77" s="129">
        <v>700393003</v>
      </c>
      <c r="D77" s="22" t="s">
        <v>81</v>
      </c>
      <c r="E77" s="22" t="s">
        <v>2849</v>
      </c>
      <c r="F77" s="23" t="s">
        <v>2850</v>
      </c>
      <c r="G77" s="23" t="s">
        <v>2851</v>
      </c>
      <c r="H77" s="23" t="s">
        <v>2852</v>
      </c>
      <c r="I77" s="22" t="s">
        <v>2860</v>
      </c>
      <c r="J77" s="22" t="s">
        <v>2861</v>
      </c>
      <c r="K77" s="22" t="s">
        <v>2862</v>
      </c>
      <c r="L77" s="24" t="s">
        <v>2863</v>
      </c>
      <c r="M77" s="24" t="s">
        <v>50</v>
      </c>
      <c r="N77" s="25" t="s">
        <v>1889</v>
      </c>
      <c r="O77" s="25"/>
      <c r="P77" s="26"/>
      <c r="Q77" s="25"/>
      <c r="R77" s="26" t="s">
        <v>92</v>
      </c>
      <c r="S77" s="26" t="s">
        <v>2864</v>
      </c>
      <c r="T77" s="27">
        <v>37970</v>
      </c>
    </row>
    <row r="78" spans="1:20" s="16" customFormat="1" ht="18.75" customHeight="1" x14ac:dyDescent="0.2">
      <c r="A78" s="147">
        <v>5150</v>
      </c>
      <c r="B78" s="17" t="s">
        <v>3148</v>
      </c>
      <c r="C78" s="130">
        <v>692403002</v>
      </c>
      <c r="D78" s="15" t="s">
        <v>2854</v>
      </c>
      <c r="E78" s="15" t="s">
        <v>2871</v>
      </c>
      <c r="F78" s="14" t="s">
        <v>27</v>
      </c>
      <c r="G78" s="14" t="s">
        <v>2872</v>
      </c>
      <c r="H78" s="14" t="s">
        <v>29</v>
      </c>
      <c r="I78" s="15"/>
      <c r="J78" s="15"/>
      <c r="K78" s="15" t="s">
        <v>3149</v>
      </c>
      <c r="L78" s="15" t="s">
        <v>3150</v>
      </c>
      <c r="M78" s="17" t="s">
        <v>890</v>
      </c>
      <c r="N78" s="18" t="s">
        <v>891</v>
      </c>
      <c r="O78" s="18"/>
      <c r="P78" s="19"/>
      <c r="Q78" s="18"/>
      <c r="R78" s="19">
        <v>91001</v>
      </c>
      <c r="S78" s="19" t="s">
        <v>2875</v>
      </c>
      <c r="T78" s="20">
        <v>37970</v>
      </c>
    </row>
    <row r="79" spans="1:20" s="16" customFormat="1" ht="18.75" customHeight="1" x14ac:dyDescent="0.2">
      <c r="A79" s="147">
        <v>5200</v>
      </c>
      <c r="B79" s="17" t="s">
        <v>3348</v>
      </c>
      <c r="C79" s="130">
        <v>690707004</v>
      </c>
      <c r="D79" s="15" t="s">
        <v>3348</v>
      </c>
      <c r="E79" s="15" t="s">
        <v>2871</v>
      </c>
      <c r="F79" s="14" t="s">
        <v>27</v>
      </c>
      <c r="G79" s="14" t="s">
        <v>2872</v>
      </c>
      <c r="H79" s="14" t="s">
        <v>29</v>
      </c>
      <c r="I79" s="15"/>
      <c r="J79" s="15"/>
      <c r="K79" s="15" t="s">
        <v>3349</v>
      </c>
      <c r="L79" s="15" t="s">
        <v>3350</v>
      </c>
      <c r="M79" s="17" t="s">
        <v>50</v>
      </c>
      <c r="N79" s="18" t="s">
        <v>671</v>
      </c>
      <c r="O79" s="18" t="s">
        <v>3351</v>
      </c>
      <c r="P79" s="19"/>
      <c r="Q79" s="18"/>
      <c r="R79" s="19">
        <v>91001</v>
      </c>
      <c r="S79" s="19" t="s">
        <v>2875</v>
      </c>
      <c r="T79" s="20">
        <v>37970</v>
      </c>
    </row>
    <row r="80" spans="1:20" s="16" customFormat="1" ht="18.75" customHeight="1" x14ac:dyDescent="0.2">
      <c r="A80" s="146">
        <v>5350</v>
      </c>
      <c r="B80" s="24" t="s">
        <v>2210</v>
      </c>
      <c r="C80" s="129">
        <v>817743005</v>
      </c>
      <c r="D80" s="22" t="s">
        <v>1579</v>
      </c>
      <c r="E80" s="22" t="s">
        <v>2211</v>
      </c>
      <c r="F80" s="23" t="s">
        <v>2212</v>
      </c>
      <c r="G80" s="23" t="s">
        <v>2213</v>
      </c>
      <c r="H80" s="23" t="s">
        <v>2214</v>
      </c>
      <c r="I80" s="22" t="s">
        <v>2215</v>
      </c>
      <c r="J80" s="22" t="s">
        <v>2216</v>
      </c>
      <c r="K80" s="22" t="s">
        <v>2217</v>
      </c>
      <c r="L80" s="22" t="s">
        <v>2218</v>
      </c>
      <c r="M80" s="24" t="s">
        <v>6170</v>
      </c>
      <c r="N80" s="25" t="s">
        <v>2219</v>
      </c>
      <c r="O80" s="25" t="s">
        <v>2220</v>
      </c>
      <c r="P80" s="26" t="s">
        <v>2221</v>
      </c>
      <c r="Q80" s="25"/>
      <c r="R80" s="26">
        <v>93401</v>
      </c>
      <c r="S80" s="26" t="s">
        <v>2222</v>
      </c>
      <c r="T80" s="27">
        <v>37970</v>
      </c>
    </row>
    <row r="81" spans="1:20" s="16" customFormat="1" ht="18.75" customHeight="1" x14ac:dyDescent="0.2">
      <c r="A81" s="146">
        <v>5450</v>
      </c>
      <c r="B81" s="24" t="s">
        <v>4208</v>
      </c>
      <c r="C81" s="129">
        <v>700160718</v>
      </c>
      <c r="D81" s="22" t="s">
        <v>152</v>
      </c>
      <c r="E81" s="22" t="s">
        <v>4209</v>
      </c>
      <c r="F81" s="23" t="s">
        <v>27</v>
      </c>
      <c r="G81" s="23" t="s">
        <v>4210</v>
      </c>
      <c r="H81" s="23" t="s">
        <v>29</v>
      </c>
      <c r="I81" s="22"/>
      <c r="J81" s="22"/>
      <c r="K81" s="22" t="s">
        <v>4211</v>
      </c>
      <c r="L81" s="22" t="s">
        <v>4212</v>
      </c>
      <c r="M81" s="24" t="s">
        <v>50</v>
      </c>
      <c r="N81" s="25" t="s">
        <v>1414</v>
      </c>
      <c r="O81" s="25"/>
      <c r="P81" s="26"/>
      <c r="Q81" s="25"/>
      <c r="R81" s="26">
        <v>93910</v>
      </c>
      <c r="S81" s="26" t="s">
        <v>4213</v>
      </c>
      <c r="T81" s="27">
        <v>37970</v>
      </c>
    </row>
    <row r="82" spans="1:20" s="16" customFormat="1" ht="18.75" customHeight="1" x14ac:dyDescent="0.2">
      <c r="A82" s="146">
        <v>5500</v>
      </c>
      <c r="B82" s="24" t="s">
        <v>4214</v>
      </c>
      <c r="C82" s="129">
        <v>823898002</v>
      </c>
      <c r="D82" s="22" t="s">
        <v>81</v>
      </c>
      <c r="E82" s="22" t="s">
        <v>4215</v>
      </c>
      <c r="F82" s="23" t="s">
        <v>4216</v>
      </c>
      <c r="G82" s="23" t="s">
        <v>4217</v>
      </c>
      <c r="H82" s="23" t="s">
        <v>4218</v>
      </c>
      <c r="I82" s="22" t="s">
        <v>186</v>
      </c>
      <c r="J82" s="22" t="s">
        <v>4219</v>
      </c>
      <c r="K82" s="22" t="s">
        <v>4220</v>
      </c>
      <c r="L82" s="22" t="s">
        <v>4221</v>
      </c>
      <c r="M82" s="24" t="s">
        <v>630</v>
      </c>
      <c r="N82" s="25" t="s">
        <v>462</v>
      </c>
      <c r="O82" s="25"/>
      <c r="P82" s="26"/>
      <c r="Q82" s="25"/>
      <c r="R82" s="26" t="s">
        <v>419</v>
      </c>
      <c r="S82" s="26" t="s">
        <v>4222</v>
      </c>
      <c r="T82" s="27">
        <v>37970</v>
      </c>
    </row>
    <row r="83" spans="1:20" s="16" customFormat="1" ht="18.75" customHeight="1" x14ac:dyDescent="0.2">
      <c r="A83" s="146">
        <v>5550</v>
      </c>
      <c r="B83" s="24" t="s">
        <v>151</v>
      </c>
      <c r="C83" s="129" t="s">
        <v>7795</v>
      </c>
      <c r="D83" s="22" t="s">
        <v>152</v>
      </c>
      <c r="E83" s="22" t="s">
        <v>153</v>
      </c>
      <c r="F83" s="23" t="s">
        <v>27</v>
      </c>
      <c r="G83" s="23" t="s">
        <v>154</v>
      </c>
      <c r="H83" s="23" t="s">
        <v>29</v>
      </c>
      <c r="I83" s="22" t="s">
        <v>155</v>
      </c>
      <c r="J83" s="22"/>
      <c r="K83" s="22" t="s">
        <v>156</v>
      </c>
      <c r="L83" s="22" t="s">
        <v>157</v>
      </c>
      <c r="M83" s="24" t="s">
        <v>898</v>
      </c>
      <c r="N83" s="25" t="s">
        <v>1833</v>
      </c>
      <c r="O83" s="25"/>
      <c r="P83" s="26"/>
      <c r="Q83" s="25" t="s">
        <v>6251</v>
      </c>
      <c r="R83" s="26">
        <v>93910</v>
      </c>
      <c r="S83" s="108" t="s">
        <v>6460</v>
      </c>
      <c r="T83" s="27">
        <v>37970</v>
      </c>
    </row>
    <row r="84" spans="1:20" s="16" customFormat="1" ht="18.75" customHeight="1" x14ac:dyDescent="0.2">
      <c r="A84" s="147">
        <v>5650</v>
      </c>
      <c r="B84" s="17" t="s">
        <v>5753</v>
      </c>
      <c r="C84" s="130">
        <v>708967009</v>
      </c>
      <c r="D84" s="15" t="s">
        <v>5754</v>
      </c>
      <c r="E84" s="15" t="s">
        <v>5755</v>
      </c>
      <c r="F84" s="14" t="s">
        <v>5756</v>
      </c>
      <c r="G84" s="14" t="s">
        <v>5757</v>
      </c>
      <c r="H84" s="14" t="s">
        <v>29</v>
      </c>
      <c r="I84" s="15"/>
      <c r="J84" s="15"/>
      <c r="K84" s="15" t="s">
        <v>5758</v>
      </c>
      <c r="L84" s="15" t="s">
        <v>5759</v>
      </c>
      <c r="M84" s="17" t="s">
        <v>6169</v>
      </c>
      <c r="N84" s="18" t="s">
        <v>3302</v>
      </c>
      <c r="O84" s="18" t="s">
        <v>5760</v>
      </c>
      <c r="P84" s="39" t="s">
        <v>7246</v>
      </c>
      <c r="Q84" s="18"/>
      <c r="R84" s="19" t="s">
        <v>5761</v>
      </c>
      <c r="S84" s="19" t="s">
        <v>7782</v>
      </c>
      <c r="T84" s="20">
        <v>37970</v>
      </c>
    </row>
    <row r="85" spans="1:20" s="16" customFormat="1" ht="18.75" customHeight="1" x14ac:dyDescent="0.2">
      <c r="A85" s="146">
        <v>5800</v>
      </c>
      <c r="B85" s="24" t="s">
        <v>1328</v>
      </c>
      <c r="C85" s="129">
        <v>700159108</v>
      </c>
      <c r="D85" s="22" t="s">
        <v>81</v>
      </c>
      <c r="E85" s="22" t="s">
        <v>1329</v>
      </c>
      <c r="F85" s="29" t="s">
        <v>8168</v>
      </c>
      <c r="G85" s="23" t="s">
        <v>1330</v>
      </c>
      <c r="H85" s="23" t="s">
        <v>1331</v>
      </c>
      <c r="I85" s="22" t="s">
        <v>1332</v>
      </c>
      <c r="J85" s="22" t="s">
        <v>1333</v>
      </c>
      <c r="K85" s="22" t="s">
        <v>1334</v>
      </c>
      <c r="L85" s="22" t="s">
        <v>1336</v>
      </c>
      <c r="M85" s="24" t="s">
        <v>50</v>
      </c>
      <c r="N85" s="25" t="s">
        <v>1338</v>
      </c>
      <c r="O85" s="25" t="s">
        <v>1337</v>
      </c>
      <c r="P85" s="26" t="s">
        <v>1335</v>
      </c>
      <c r="Q85" s="25"/>
      <c r="R85" s="26">
        <v>93401</v>
      </c>
      <c r="S85" s="122" t="s">
        <v>8169</v>
      </c>
      <c r="T85" s="27">
        <v>37970</v>
      </c>
    </row>
    <row r="86" spans="1:20" s="16" customFormat="1" ht="18.75" customHeight="1" x14ac:dyDescent="0.2">
      <c r="A86" s="148">
        <v>5850</v>
      </c>
      <c r="B86" s="35" t="s">
        <v>7764</v>
      </c>
      <c r="C86" s="131">
        <v>700270009</v>
      </c>
      <c r="D86" s="30" t="s">
        <v>5781</v>
      </c>
      <c r="E86" s="30" t="s">
        <v>5782</v>
      </c>
      <c r="F86" s="29" t="s">
        <v>7596</v>
      </c>
      <c r="G86" s="29" t="s">
        <v>4162</v>
      </c>
      <c r="H86" s="29" t="s">
        <v>29</v>
      </c>
      <c r="I86" s="30"/>
      <c r="J86" s="30"/>
      <c r="K86" s="30" t="s">
        <v>6608</v>
      </c>
      <c r="L86" s="30" t="s">
        <v>5783</v>
      </c>
      <c r="M86" s="35" t="s">
        <v>50</v>
      </c>
      <c r="N86" s="36" t="s">
        <v>31</v>
      </c>
      <c r="O86" s="36" t="s">
        <v>5784</v>
      </c>
      <c r="P86" s="31"/>
      <c r="Q86" s="36"/>
      <c r="R86" s="31" t="s">
        <v>5785</v>
      </c>
      <c r="S86" s="122" t="s">
        <v>7763</v>
      </c>
      <c r="T86" s="37">
        <v>37970</v>
      </c>
    </row>
    <row r="87" spans="1:20" s="16" customFormat="1" ht="18.75" customHeight="1" x14ac:dyDescent="0.2">
      <c r="A87" s="146">
        <v>5900</v>
      </c>
      <c r="B87" s="24" t="s">
        <v>5919</v>
      </c>
      <c r="C87" s="129">
        <v>823695004</v>
      </c>
      <c r="D87" s="22" t="s">
        <v>245</v>
      </c>
      <c r="E87" s="22" t="s">
        <v>5920</v>
      </c>
      <c r="F87" s="23" t="s">
        <v>5921</v>
      </c>
      <c r="G87" s="23" t="s">
        <v>247</v>
      </c>
      <c r="H87" s="23" t="s">
        <v>29</v>
      </c>
      <c r="I87" s="22"/>
      <c r="J87" s="22"/>
      <c r="K87" s="22" t="s">
        <v>5922</v>
      </c>
      <c r="L87" s="22" t="s">
        <v>5923</v>
      </c>
      <c r="M87" s="24" t="s">
        <v>630</v>
      </c>
      <c r="N87" s="25" t="s">
        <v>462</v>
      </c>
      <c r="O87" s="25" t="s">
        <v>5924</v>
      </c>
      <c r="P87" s="26"/>
      <c r="Q87" s="25"/>
      <c r="R87" s="26">
        <v>93910</v>
      </c>
      <c r="S87" s="31" t="s">
        <v>6891</v>
      </c>
      <c r="T87" s="27">
        <v>37970</v>
      </c>
    </row>
    <row r="88" spans="1:20" s="16" customFormat="1" ht="18.75" customHeight="1" x14ac:dyDescent="0.2">
      <c r="A88" s="147">
        <v>5950</v>
      </c>
      <c r="B88" s="17" t="s">
        <v>2525</v>
      </c>
      <c r="C88" s="130">
        <v>708401005</v>
      </c>
      <c r="D88" s="15" t="s">
        <v>1566</v>
      </c>
      <c r="E88" s="15" t="s">
        <v>2526</v>
      </c>
      <c r="F88" s="83" t="s">
        <v>7506</v>
      </c>
      <c r="G88" s="14" t="s">
        <v>2527</v>
      </c>
      <c r="H88" s="14" t="s">
        <v>7703</v>
      </c>
      <c r="I88" s="15" t="s">
        <v>7507</v>
      </c>
      <c r="J88" s="15" t="s">
        <v>7508</v>
      </c>
      <c r="K88" s="15" t="s">
        <v>7509</v>
      </c>
      <c r="L88" s="15" t="s">
        <v>2529</v>
      </c>
      <c r="M88" s="17" t="s">
        <v>630</v>
      </c>
      <c r="N88" s="18" t="s">
        <v>205</v>
      </c>
      <c r="O88" s="18" t="s">
        <v>2530</v>
      </c>
      <c r="P88" s="19" t="s">
        <v>2528</v>
      </c>
      <c r="Q88" s="18"/>
      <c r="R88" s="19" t="s">
        <v>92</v>
      </c>
      <c r="S88" s="19" t="s">
        <v>7166</v>
      </c>
      <c r="T88" s="20">
        <v>37970</v>
      </c>
    </row>
    <row r="89" spans="1:20" s="16" customFormat="1" ht="18.75" customHeight="1" x14ac:dyDescent="0.2">
      <c r="A89" s="147">
        <v>6100</v>
      </c>
      <c r="B89" s="17" t="s">
        <v>5934</v>
      </c>
      <c r="C89" s="130">
        <v>700124509</v>
      </c>
      <c r="D89" s="15" t="s">
        <v>81</v>
      </c>
      <c r="E89" s="15" t="s">
        <v>5935</v>
      </c>
      <c r="F89" s="14" t="s">
        <v>7293</v>
      </c>
      <c r="G89" s="14" t="s">
        <v>5936</v>
      </c>
      <c r="H89" s="14" t="s">
        <v>7294</v>
      </c>
      <c r="I89" s="15" t="s">
        <v>5937</v>
      </c>
      <c r="J89" s="15" t="s">
        <v>6743</v>
      </c>
      <c r="K89" s="15" t="s">
        <v>5938</v>
      </c>
      <c r="L89" s="15" t="s">
        <v>5940</v>
      </c>
      <c r="M89" s="17" t="s">
        <v>50</v>
      </c>
      <c r="N89" s="18" t="s">
        <v>5942</v>
      </c>
      <c r="O89" s="18" t="s">
        <v>5941</v>
      </c>
      <c r="P89" s="31" t="s">
        <v>5939</v>
      </c>
      <c r="Q89" s="18"/>
      <c r="R89" s="19">
        <v>93401</v>
      </c>
      <c r="S89" s="19" t="s">
        <v>7380</v>
      </c>
      <c r="T89" s="20">
        <v>37970</v>
      </c>
    </row>
    <row r="90" spans="1:20" s="16" customFormat="1" ht="18.75" customHeight="1" x14ac:dyDescent="0.2">
      <c r="A90" s="146">
        <v>6150</v>
      </c>
      <c r="B90" s="24" t="s">
        <v>5943</v>
      </c>
      <c r="C90" s="129">
        <v>702758009</v>
      </c>
      <c r="D90" s="22" t="s">
        <v>81</v>
      </c>
      <c r="E90" s="22" t="s">
        <v>5944</v>
      </c>
      <c r="F90" s="29" t="s">
        <v>7757</v>
      </c>
      <c r="G90" s="23" t="s">
        <v>5945</v>
      </c>
      <c r="H90" s="29" t="s">
        <v>7758</v>
      </c>
      <c r="I90" s="30" t="s">
        <v>7759</v>
      </c>
      <c r="J90" s="30" t="s">
        <v>7760</v>
      </c>
      <c r="K90" s="30" t="s">
        <v>7761</v>
      </c>
      <c r="L90" s="22" t="s">
        <v>5946</v>
      </c>
      <c r="M90" s="24" t="s">
        <v>6172</v>
      </c>
      <c r="N90" s="25" t="s">
        <v>5948</v>
      </c>
      <c r="O90" s="25" t="s">
        <v>5947</v>
      </c>
      <c r="P90" s="119" t="s">
        <v>7772</v>
      </c>
      <c r="Q90" s="25"/>
      <c r="R90" s="26">
        <v>93401</v>
      </c>
      <c r="S90" s="31" t="s">
        <v>7719</v>
      </c>
      <c r="T90" s="27">
        <v>37970</v>
      </c>
    </row>
    <row r="91" spans="1:20" s="16" customFormat="1" ht="18.75" customHeight="1" x14ac:dyDescent="0.2">
      <c r="A91" s="146">
        <v>6250</v>
      </c>
      <c r="B91" s="24" t="s">
        <v>5966</v>
      </c>
      <c r="C91" s="129">
        <v>821303001</v>
      </c>
      <c r="D91" s="22" t="s">
        <v>81</v>
      </c>
      <c r="E91" s="22" t="s">
        <v>5967</v>
      </c>
      <c r="F91" s="23" t="s">
        <v>5968</v>
      </c>
      <c r="G91" s="23" t="s">
        <v>5969</v>
      </c>
      <c r="H91" s="23" t="s">
        <v>5971</v>
      </c>
      <c r="I91" s="22" t="s">
        <v>5972</v>
      </c>
      <c r="J91" s="22" t="s">
        <v>5973</v>
      </c>
      <c r="K91" s="22" t="s">
        <v>5974</v>
      </c>
      <c r="L91" s="22" t="s">
        <v>5975</v>
      </c>
      <c r="M91" s="24" t="s">
        <v>50</v>
      </c>
      <c r="N91" s="25" t="s">
        <v>852</v>
      </c>
      <c r="O91" s="25" t="s">
        <v>5976</v>
      </c>
      <c r="P91" s="26"/>
      <c r="Q91" s="25"/>
      <c r="R91" s="26">
        <v>93401</v>
      </c>
      <c r="S91" s="26" t="s">
        <v>5970</v>
      </c>
      <c r="T91" s="27">
        <v>37970</v>
      </c>
    </row>
    <row r="92" spans="1:20" s="16" customFormat="1" ht="18.75" customHeight="1" x14ac:dyDescent="0.2">
      <c r="A92" s="146">
        <v>6300</v>
      </c>
      <c r="B92" s="24" t="s">
        <v>5977</v>
      </c>
      <c r="C92" s="129">
        <v>700183807</v>
      </c>
      <c r="D92" s="22" t="s">
        <v>81</v>
      </c>
      <c r="E92" s="22" t="s">
        <v>5978</v>
      </c>
      <c r="F92" s="23" t="s">
        <v>5979</v>
      </c>
      <c r="G92" s="23" t="s">
        <v>5980</v>
      </c>
      <c r="H92" s="23" t="s">
        <v>5981</v>
      </c>
      <c r="I92" s="22" t="s">
        <v>1934</v>
      </c>
      <c r="J92" s="22" t="s">
        <v>5982</v>
      </c>
      <c r="K92" s="22" t="s">
        <v>5983</v>
      </c>
      <c r="L92" s="22" t="s">
        <v>5984</v>
      </c>
      <c r="M92" s="24" t="s">
        <v>6173</v>
      </c>
      <c r="N92" s="25" t="s">
        <v>1108</v>
      </c>
      <c r="O92" s="25" t="s">
        <v>5985</v>
      </c>
      <c r="P92" s="26"/>
      <c r="Q92" s="25"/>
      <c r="R92" s="26">
        <v>93401</v>
      </c>
      <c r="S92" s="26" t="s">
        <v>5986</v>
      </c>
      <c r="T92" s="27">
        <v>37970</v>
      </c>
    </row>
    <row r="93" spans="1:20" s="16" customFormat="1" ht="18.75" customHeight="1" x14ac:dyDescent="0.2">
      <c r="A93" s="146">
        <v>6350</v>
      </c>
      <c r="B93" s="24" t="s">
        <v>5779</v>
      </c>
      <c r="C93" s="129">
        <v>817325009</v>
      </c>
      <c r="D93" s="22" t="s">
        <v>152</v>
      </c>
      <c r="E93" s="22" t="s">
        <v>5780</v>
      </c>
      <c r="F93" s="23" t="s">
        <v>27</v>
      </c>
      <c r="G93" s="23" t="s">
        <v>154</v>
      </c>
      <c r="H93" s="23" t="s">
        <v>29</v>
      </c>
      <c r="I93" s="22"/>
      <c r="J93" s="22"/>
      <c r="K93" s="22" t="s">
        <v>6451</v>
      </c>
      <c r="L93" s="22" t="s">
        <v>6449</v>
      </c>
      <c r="M93" s="24" t="s">
        <v>51</v>
      </c>
      <c r="N93" s="25" t="s">
        <v>1690</v>
      </c>
      <c r="O93" s="25" t="s">
        <v>6448</v>
      </c>
      <c r="P93" s="26" t="s">
        <v>6450</v>
      </c>
      <c r="Q93" s="25"/>
      <c r="R93" s="26">
        <v>93910</v>
      </c>
      <c r="S93" s="22" t="s">
        <v>6447</v>
      </c>
      <c r="T93" s="27">
        <v>37970</v>
      </c>
    </row>
    <row r="94" spans="1:20" s="16" customFormat="1" ht="18.75" customHeight="1" x14ac:dyDescent="0.2">
      <c r="A94" s="146">
        <v>6400</v>
      </c>
      <c r="B94" s="24" t="s">
        <v>1190</v>
      </c>
      <c r="C94" s="129">
        <v>714506005</v>
      </c>
      <c r="D94" s="22" t="s">
        <v>81</v>
      </c>
      <c r="E94" s="22" t="s">
        <v>1191</v>
      </c>
      <c r="F94" s="29" t="s">
        <v>7510</v>
      </c>
      <c r="G94" s="23" t="s">
        <v>1192</v>
      </c>
      <c r="H94" s="29" t="s">
        <v>7511</v>
      </c>
      <c r="I94" s="22" t="s">
        <v>1193</v>
      </c>
      <c r="J94" s="30" t="s">
        <v>7512</v>
      </c>
      <c r="K94" s="22" t="s">
        <v>6690</v>
      </c>
      <c r="L94" s="30" t="s">
        <v>6914</v>
      </c>
      <c r="M94" s="24" t="s">
        <v>6166</v>
      </c>
      <c r="N94" s="25" t="s">
        <v>1194</v>
      </c>
      <c r="O94" s="25" t="s">
        <v>6688</v>
      </c>
      <c r="P94" s="26" t="s">
        <v>6689</v>
      </c>
      <c r="Q94" s="25"/>
      <c r="R94" s="26">
        <v>93401</v>
      </c>
      <c r="S94" s="31" t="s">
        <v>7486</v>
      </c>
      <c r="T94" s="27">
        <v>37970</v>
      </c>
    </row>
    <row r="95" spans="1:20" s="16" customFormat="1" ht="18.75" customHeight="1" x14ac:dyDescent="0.2">
      <c r="A95" s="150">
        <v>6410</v>
      </c>
      <c r="B95" s="24" t="s">
        <v>1218</v>
      </c>
      <c r="C95" s="129">
        <v>709836005</v>
      </c>
      <c r="D95" s="22" t="s">
        <v>81</v>
      </c>
      <c r="E95" s="22" t="s">
        <v>1219</v>
      </c>
      <c r="F95" s="23" t="s">
        <v>6266</v>
      </c>
      <c r="G95" s="23" t="s">
        <v>1220</v>
      </c>
      <c r="H95" s="29" t="s">
        <v>7667</v>
      </c>
      <c r="I95" s="22" t="s">
        <v>1221</v>
      </c>
      <c r="J95" s="22" t="s">
        <v>1222</v>
      </c>
      <c r="K95" s="22" t="s">
        <v>1223</v>
      </c>
      <c r="L95" s="22" t="s">
        <v>1224</v>
      </c>
      <c r="M95" s="24" t="s">
        <v>630</v>
      </c>
      <c r="N95" s="25" t="s">
        <v>811</v>
      </c>
      <c r="O95" s="25"/>
      <c r="P95" s="26"/>
      <c r="Q95" s="25"/>
      <c r="R95" s="26">
        <v>93401</v>
      </c>
      <c r="S95" s="31" t="s">
        <v>7688</v>
      </c>
      <c r="T95" s="27">
        <v>37970</v>
      </c>
    </row>
    <row r="96" spans="1:20" s="16" customFormat="1" ht="18.75" customHeight="1" x14ac:dyDescent="0.2">
      <c r="A96" s="147">
        <v>6430</v>
      </c>
      <c r="B96" s="17" t="s">
        <v>5767</v>
      </c>
      <c r="C96" s="130">
        <v>703130003</v>
      </c>
      <c r="D96" s="15" t="s">
        <v>139</v>
      </c>
      <c r="E96" s="15" t="s">
        <v>5768</v>
      </c>
      <c r="F96" s="14" t="s">
        <v>5756</v>
      </c>
      <c r="G96" s="14" t="s">
        <v>5757</v>
      </c>
      <c r="H96" s="14" t="s">
        <v>29</v>
      </c>
      <c r="I96" s="15"/>
      <c r="J96" s="15"/>
      <c r="K96" s="15" t="s">
        <v>8248</v>
      </c>
      <c r="L96" s="15" t="s">
        <v>5769</v>
      </c>
      <c r="M96" s="17" t="s">
        <v>630</v>
      </c>
      <c r="N96" s="18" t="s">
        <v>6231</v>
      </c>
      <c r="O96" s="18" t="s">
        <v>5770</v>
      </c>
      <c r="P96" s="39" t="s">
        <v>6985</v>
      </c>
      <c r="Q96" s="18" t="s">
        <v>8249</v>
      </c>
      <c r="R96" s="19" t="s">
        <v>5761</v>
      </c>
      <c r="S96" s="19" t="s">
        <v>6986</v>
      </c>
      <c r="T96" s="20">
        <v>37970</v>
      </c>
    </row>
    <row r="97" spans="1:20" s="16" customFormat="1" ht="18.75" customHeight="1" x14ac:dyDescent="0.2">
      <c r="A97" s="147">
        <v>6470</v>
      </c>
      <c r="B97" s="17" t="s">
        <v>2388</v>
      </c>
      <c r="C97" s="130">
        <v>716316009</v>
      </c>
      <c r="D97" s="15" t="s">
        <v>1579</v>
      </c>
      <c r="E97" s="15" t="s">
        <v>2389</v>
      </c>
      <c r="F97" s="14" t="s">
        <v>7100</v>
      </c>
      <c r="G97" s="14" t="s">
        <v>2390</v>
      </c>
      <c r="H97" s="14" t="s">
        <v>7103</v>
      </c>
      <c r="I97" s="15" t="s">
        <v>2391</v>
      </c>
      <c r="J97" s="15" t="s">
        <v>7104</v>
      </c>
      <c r="K97" s="15" t="s">
        <v>2392</v>
      </c>
      <c r="L97" s="15" t="s">
        <v>7101</v>
      </c>
      <c r="M97" s="17" t="s">
        <v>50</v>
      </c>
      <c r="N97" s="18" t="s">
        <v>730</v>
      </c>
      <c r="O97" s="18" t="s">
        <v>7102</v>
      </c>
      <c r="P97" s="19" t="s">
        <v>4985</v>
      </c>
      <c r="Q97" s="18"/>
      <c r="R97" s="19">
        <v>93401</v>
      </c>
      <c r="S97" s="19" t="s">
        <v>7300</v>
      </c>
      <c r="T97" s="20">
        <v>37970</v>
      </c>
    </row>
    <row r="98" spans="1:20" s="16" customFormat="1" ht="18.75" customHeight="1" x14ac:dyDescent="0.2">
      <c r="A98" s="146">
        <v>6490</v>
      </c>
      <c r="B98" s="24" t="s">
        <v>105</v>
      </c>
      <c r="C98" s="129">
        <v>710658005</v>
      </c>
      <c r="D98" s="22" t="s">
        <v>81</v>
      </c>
      <c r="E98" s="22" t="s">
        <v>106</v>
      </c>
      <c r="F98" s="23" t="s">
        <v>107</v>
      </c>
      <c r="G98" s="23" t="s">
        <v>108</v>
      </c>
      <c r="H98" s="23" t="s">
        <v>109</v>
      </c>
      <c r="I98" s="22" t="s">
        <v>110</v>
      </c>
      <c r="J98" s="22" t="s">
        <v>111</v>
      </c>
      <c r="K98" s="22" t="s">
        <v>112</v>
      </c>
      <c r="L98" s="22" t="s">
        <v>114</v>
      </c>
      <c r="M98" s="24" t="s">
        <v>6166</v>
      </c>
      <c r="N98" s="25" t="s">
        <v>116</v>
      </c>
      <c r="O98" s="25" t="s">
        <v>113</v>
      </c>
      <c r="P98" s="26" t="s">
        <v>115</v>
      </c>
      <c r="Q98" s="25"/>
      <c r="R98" s="26">
        <v>93401</v>
      </c>
      <c r="S98" s="26" t="s">
        <v>117</v>
      </c>
      <c r="T98" s="27">
        <v>37970</v>
      </c>
    </row>
    <row r="99" spans="1:20" s="16" customFormat="1" ht="18.75" customHeight="1" x14ac:dyDescent="0.2">
      <c r="A99" s="146">
        <v>6510</v>
      </c>
      <c r="B99" s="24" t="s">
        <v>1100</v>
      </c>
      <c r="C99" s="129">
        <v>713707007</v>
      </c>
      <c r="D99" s="22" t="s">
        <v>81</v>
      </c>
      <c r="E99" s="22" t="s">
        <v>1101</v>
      </c>
      <c r="F99" s="23" t="s">
        <v>1102</v>
      </c>
      <c r="G99" s="23" t="s">
        <v>1103</v>
      </c>
      <c r="H99" s="23" t="s">
        <v>1104</v>
      </c>
      <c r="I99" s="22" t="s">
        <v>1071</v>
      </c>
      <c r="J99" s="22" t="s">
        <v>1105</v>
      </c>
      <c r="K99" s="22" t="s">
        <v>1106</v>
      </c>
      <c r="L99" s="22" t="s">
        <v>1107</v>
      </c>
      <c r="M99" s="24" t="s">
        <v>344</v>
      </c>
      <c r="N99" s="25" t="s">
        <v>1108</v>
      </c>
      <c r="O99" s="25"/>
      <c r="P99" s="26"/>
      <c r="Q99" s="25"/>
      <c r="R99" s="26" t="s">
        <v>419</v>
      </c>
      <c r="S99" s="26" t="s">
        <v>1109</v>
      </c>
      <c r="T99" s="27">
        <v>37970</v>
      </c>
    </row>
    <row r="100" spans="1:20" s="16" customFormat="1" ht="18.75" customHeight="1" x14ac:dyDescent="0.2">
      <c r="A100" s="146">
        <v>6520</v>
      </c>
      <c r="B100" s="24" t="s">
        <v>5821</v>
      </c>
      <c r="C100" s="129">
        <v>702209048</v>
      </c>
      <c r="D100" s="22" t="s">
        <v>152</v>
      </c>
      <c r="E100" s="22" t="s">
        <v>5822</v>
      </c>
      <c r="F100" s="23" t="s">
        <v>27</v>
      </c>
      <c r="G100" s="23" t="s">
        <v>5823</v>
      </c>
      <c r="H100" s="23" t="s">
        <v>29</v>
      </c>
      <c r="I100" s="22"/>
      <c r="J100" s="22"/>
      <c r="K100" s="22" t="s">
        <v>5824</v>
      </c>
      <c r="L100" s="22" t="s">
        <v>6215</v>
      </c>
      <c r="M100" s="24" t="s">
        <v>6168</v>
      </c>
      <c r="N100" s="25" t="s">
        <v>1370</v>
      </c>
      <c r="O100" s="25"/>
      <c r="P100" s="26"/>
      <c r="Q100" s="25"/>
      <c r="R100" s="26" t="s">
        <v>281</v>
      </c>
      <c r="S100" s="26" t="s">
        <v>5825</v>
      </c>
      <c r="T100" s="27">
        <v>37970</v>
      </c>
    </row>
    <row r="101" spans="1:20" s="16" customFormat="1" ht="18.75" customHeight="1" x14ac:dyDescent="0.2">
      <c r="A101" s="146">
        <v>6540</v>
      </c>
      <c r="B101" s="24" t="s">
        <v>232</v>
      </c>
      <c r="C101" s="129">
        <v>716592006</v>
      </c>
      <c r="D101" s="22" t="s">
        <v>53</v>
      </c>
      <c r="E101" s="22" t="s">
        <v>233</v>
      </c>
      <c r="F101" s="23" t="s">
        <v>234</v>
      </c>
      <c r="G101" s="23" t="s">
        <v>235</v>
      </c>
      <c r="H101" s="23" t="s">
        <v>236</v>
      </c>
      <c r="I101" s="22" t="s">
        <v>237</v>
      </c>
      <c r="J101" s="22" t="s">
        <v>238</v>
      </c>
      <c r="K101" s="22" t="s">
        <v>239</v>
      </c>
      <c r="L101" s="22" t="s">
        <v>242</v>
      </c>
      <c r="M101" s="24" t="s">
        <v>344</v>
      </c>
      <c r="N101" s="25" t="s">
        <v>162</v>
      </c>
      <c r="O101" s="25" t="s">
        <v>240</v>
      </c>
      <c r="P101" s="26" t="s">
        <v>241</v>
      </c>
      <c r="Q101" s="25"/>
      <c r="R101" s="26" t="s">
        <v>48</v>
      </c>
      <c r="S101" s="26" t="s">
        <v>243</v>
      </c>
      <c r="T101" s="27">
        <v>37970</v>
      </c>
    </row>
    <row r="102" spans="1:20" s="16" customFormat="1" ht="18.75" customHeight="1" x14ac:dyDescent="0.2">
      <c r="A102" s="146">
        <v>6550</v>
      </c>
      <c r="B102" s="24" t="s">
        <v>5879</v>
      </c>
      <c r="C102" s="129">
        <v>800665264</v>
      </c>
      <c r="D102" s="22" t="s">
        <v>152</v>
      </c>
      <c r="E102" s="22" t="s">
        <v>5880</v>
      </c>
      <c r="F102" s="23" t="s">
        <v>27</v>
      </c>
      <c r="G102" s="23" t="s">
        <v>5823</v>
      </c>
      <c r="H102" s="23" t="s">
        <v>29</v>
      </c>
      <c r="I102" s="22"/>
      <c r="J102" s="22"/>
      <c r="K102" s="22" t="s">
        <v>5881</v>
      </c>
      <c r="L102" s="22" t="s">
        <v>5882</v>
      </c>
      <c r="M102" s="24" t="s">
        <v>344</v>
      </c>
      <c r="N102" s="25" t="s">
        <v>3166</v>
      </c>
      <c r="O102" s="25"/>
      <c r="P102" s="26"/>
      <c r="Q102" s="25"/>
      <c r="R102" s="26" t="s">
        <v>5883</v>
      </c>
      <c r="S102" s="26" t="s">
        <v>5884</v>
      </c>
      <c r="T102" s="27">
        <v>37970</v>
      </c>
    </row>
    <row r="103" spans="1:20" s="16" customFormat="1" ht="18.75" customHeight="1" x14ac:dyDescent="0.2">
      <c r="A103" s="146">
        <v>6560</v>
      </c>
      <c r="B103" s="24" t="s">
        <v>2371</v>
      </c>
      <c r="C103" s="129">
        <v>716569004</v>
      </c>
      <c r="D103" s="22" t="s">
        <v>1579</v>
      </c>
      <c r="E103" s="22" t="s">
        <v>2372</v>
      </c>
      <c r="F103" s="29" t="s">
        <v>7148</v>
      </c>
      <c r="G103" s="23" t="s">
        <v>2373</v>
      </c>
      <c r="H103" s="23" t="s">
        <v>6694</v>
      </c>
      <c r="I103" s="22" t="s">
        <v>2374</v>
      </c>
      <c r="J103" s="30" t="s">
        <v>7151</v>
      </c>
      <c r="K103" s="22" t="s">
        <v>2375</v>
      </c>
      <c r="L103" s="22" t="s">
        <v>2376</v>
      </c>
      <c r="M103" s="25" t="s">
        <v>50</v>
      </c>
      <c r="N103" s="25" t="s">
        <v>2260</v>
      </c>
      <c r="O103" s="36" t="s">
        <v>7149</v>
      </c>
      <c r="P103" s="60" t="s">
        <v>7150</v>
      </c>
      <c r="Q103" s="25"/>
      <c r="R103" s="26">
        <v>93105</v>
      </c>
      <c r="S103" s="31" t="s">
        <v>7187</v>
      </c>
      <c r="T103" s="27">
        <v>37970</v>
      </c>
    </row>
    <row r="104" spans="1:20" s="16" customFormat="1" ht="18.75" customHeight="1" x14ac:dyDescent="0.2">
      <c r="A104" s="146">
        <v>6570</v>
      </c>
      <c r="B104" s="24" t="s">
        <v>6436</v>
      </c>
      <c r="C104" s="129">
        <v>717150007</v>
      </c>
      <c r="D104" s="22" t="s">
        <v>81</v>
      </c>
      <c r="E104" s="22" t="s">
        <v>847</v>
      </c>
      <c r="F104" s="23" t="s">
        <v>6437</v>
      </c>
      <c r="G104" s="23" t="s">
        <v>848</v>
      </c>
      <c r="H104" s="23" t="s">
        <v>6438</v>
      </c>
      <c r="I104" s="22" t="s">
        <v>849</v>
      </c>
      <c r="J104" s="22" t="s">
        <v>6439</v>
      </c>
      <c r="K104" s="22" t="s">
        <v>850</v>
      </c>
      <c r="L104" s="22" t="s">
        <v>851</v>
      </c>
      <c r="M104" s="24" t="s">
        <v>50</v>
      </c>
      <c r="N104" s="25" t="s">
        <v>852</v>
      </c>
      <c r="O104" s="25" t="s">
        <v>6440</v>
      </c>
      <c r="P104" s="26"/>
      <c r="Q104" s="25"/>
      <c r="R104" s="26" t="s">
        <v>419</v>
      </c>
      <c r="S104" s="31" t="s">
        <v>7379</v>
      </c>
      <c r="T104" s="27">
        <v>37970</v>
      </c>
    </row>
    <row r="105" spans="1:20" s="16" customFormat="1" ht="18.75" customHeight="1" x14ac:dyDescent="0.2">
      <c r="A105" s="147">
        <v>6580</v>
      </c>
      <c r="B105" s="17" t="s">
        <v>1014</v>
      </c>
      <c r="C105" s="130">
        <v>714523007</v>
      </c>
      <c r="D105" s="15" t="s">
        <v>81</v>
      </c>
      <c r="E105" s="15" t="s">
        <v>1015</v>
      </c>
      <c r="F105" s="14" t="s">
        <v>7709</v>
      </c>
      <c r="G105" s="14" t="s">
        <v>1016</v>
      </c>
      <c r="H105" s="14" t="s">
        <v>1017</v>
      </c>
      <c r="I105" s="15" t="s">
        <v>1018</v>
      </c>
      <c r="J105" s="15" t="s">
        <v>6424</v>
      </c>
      <c r="K105" s="15" t="s">
        <v>1019</v>
      </c>
      <c r="L105" s="15" t="s">
        <v>1020</v>
      </c>
      <c r="M105" s="17" t="s">
        <v>50</v>
      </c>
      <c r="N105" s="18" t="s">
        <v>1021</v>
      </c>
      <c r="O105" s="18" t="s">
        <v>6425</v>
      </c>
      <c r="P105" s="19" t="s">
        <v>6426</v>
      </c>
      <c r="Q105" s="18"/>
      <c r="R105" s="19">
        <v>93401</v>
      </c>
      <c r="S105" s="48" t="s">
        <v>7710</v>
      </c>
      <c r="T105" s="20">
        <v>37970</v>
      </c>
    </row>
    <row r="106" spans="1:20" s="16" customFormat="1" ht="18.75" customHeight="1" x14ac:dyDescent="0.2">
      <c r="A106" s="147">
        <v>6650</v>
      </c>
      <c r="B106" s="17" t="s">
        <v>5891</v>
      </c>
      <c r="C106" s="130" t="s">
        <v>7871</v>
      </c>
      <c r="D106" s="15" t="s">
        <v>152</v>
      </c>
      <c r="E106" s="15" t="s">
        <v>5892</v>
      </c>
      <c r="F106" s="14" t="s">
        <v>27</v>
      </c>
      <c r="G106" s="14" t="s">
        <v>5823</v>
      </c>
      <c r="H106" s="14" t="s">
        <v>29</v>
      </c>
      <c r="I106" s="15"/>
      <c r="J106" s="15"/>
      <c r="K106" s="15" t="s">
        <v>6987</v>
      </c>
      <c r="L106" s="15" t="s">
        <v>5893</v>
      </c>
      <c r="M106" s="17" t="s">
        <v>344</v>
      </c>
      <c r="N106" s="18" t="s">
        <v>5894</v>
      </c>
      <c r="O106" s="18" t="s">
        <v>6675</v>
      </c>
      <c r="P106" s="39" t="s">
        <v>6676</v>
      </c>
      <c r="Q106" s="18"/>
      <c r="R106" s="19" t="s">
        <v>281</v>
      </c>
      <c r="S106" s="19" t="s">
        <v>7308</v>
      </c>
      <c r="T106" s="20">
        <v>37970</v>
      </c>
    </row>
    <row r="107" spans="1:20" s="16" customFormat="1" ht="18.75" customHeight="1" x14ac:dyDescent="0.2">
      <c r="A107" s="146">
        <v>6660</v>
      </c>
      <c r="B107" s="24" t="s">
        <v>1339</v>
      </c>
      <c r="C107" s="129">
        <v>716594009</v>
      </c>
      <c r="D107" s="22" t="s">
        <v>53</v>
      </c>
      <c r="E107" s="22" t="s">
        <v>1340</v>
      </c>
      <c r="F107" s="23" t="s">
        <v>1341</v>
      </c>
      <c r="G107" s="23" t="s">
        <v>1342</v>
      </c>
      <c r="H107" s="23" t="s">
        <v>1343</v>
      </c>
      <c r="I107" s="22" t="s">
        <v>1230</v>
      </c>
      <c r="J107" s="22" t="s">
        <v>1344</v>
      </c>
      <c r="K107" s="22" t="s">
        <v>1345</v>
      </c>
      <c r="L107" s="22" t="s">
        <v>1346</v>
      </c>
      <c r="M107" s="24" t="s">
        <v>630</v>
      </c>
      <c r="N107" s="25" t="s">
        <v>1347</v>
      </c>
      <c r="O107" s="25" t="s">
        <v>1348</v>
      </c>
      <c r="P107" s="26"/>
      <c r="Q107" s="25"/>
      <c r="R107" s="26" t="s">
        <v>48</v>
      </c>
      <c r="S107" s="26" t="s">
        <v>1349</v>
      </c>
      <c r="T107" s="27">
        <v>37970</v>
      </c>
    </row>
    <row r="108" spans="1:20" s="16" customFormat="1" ht="18.75" customHeight="1" x14ac:dyDescent="0.2">
      <c r="A108" s="146">
        <v>6670</v>
      </c>
      <c r="B108" s="24" t="s">
        <v>1350</v>
      </c>
      <c r="C108" s="129">
        <v>706381007</v>
      </c>
      <c r="D108" s="22" t="s">
        <v>81</v>
      </c>
      <c r="E108" s="22" t="s">
        <v>1351</v>
      </c>
      <c r="F108" s="23" t="s">
        <v>1352</v>
      </c>
      <c r="G108" s="23" t="s">
        <v>1353</v>
      </c>
      <c r="H108" s="23" t="s">
        <v>1354</v>
      </c>
      <c r="I108" s="22" t="s">
        <v>1355</v>
      </c>
      <c r="J108" s="22" t="s">
        <v>1356</v>
      </c>
      <c r="K108" s="22" t="s">
        <v>1357</v>
      </c>
      <c r="L108" s="22" t="s">
        <v>1358</v>
      </c>
      <c r="M108" s="24" t="s">
        <v>50</v>
      </c>
      <c r="N108" s="25" t="s">
        <v>906</v>
      </c>
      <c r="O108" s="25" t="s">
        <v>1359</v>
      </c>
      <c r="P108" s="26"/>
      <c r="Q108" s="25"/>
      <c r="R108" s="26">
        <v>93401</v>
      </c>
      <c r="S108" s="26" t="s">
        <v>1360</v>
      </c>
      <c r="T108" s="27">
        <v>37970</v>
      </c>
    </row>
    <row r="109" spans="1:20" s="16" customFormat="1" ht="18.75" customHeight="1" x14ac:dyDescent="0.2">
      <c r="A109" s="146">
        <v>6680</v>
      </c>
      <c r="B109" s="24" t="s">
        <v>1916</v>
      </c>
      <c r="C109" s="129">
        <v>717618009</v>
      </c>
      <c r="D109" s="22" t="s">
        <v>1579</v>
      </c>
      <c r="E109" s="22" t="s">
        <v>1917</v>
      </c>
      <c r="F109" s="23" t="s">
        <v>1918</v>
      </c>
      <c r="G109" s="23" t="s">
        <v>1919</v>
      </c>
      <c r="H109" s="23" t="s">
        <v>1920</v>
      </c>
      <c r="I109" s="22" t="s">
        <v>1908</v>
      </c>
      <c r="J109" s="22" t="s">
        <v>1921</v>
      </c>
      <c r="K109" s="22" t="s">
        <v>1922</v>
      </c>
      <c r="L109" s="22" t="s">
        <v>1924</v>
      </c>
      <c r="M109" s="24" t="s">
        <v>6169</v>
      </c>
      <c r="N109" s="25" t="s">
        <v>1588</v>
      </c>
      <c r="O109" s="25"/>
      <c r="P109" s="26" t="s">
        <v>1923</v>
      </c>
      <c r="Q109" s="25"/>
      <c r="R109" s="26" t="s">
        <v>48</v>
      </c>
      <c r="S109" s="26" t="s">
        <v>1925</v>
      </c>
      <c r="T109" s="27">
        <v>37970</v>
      </c>
    </row>
    <row r="110" spans="1:20" s="16" customFormat="1" ht="18.75" customHeight="1" x14ac:dyDescent="0.2">
      <c r="A110" s="147">
        <v>6690</v>
      </c>
      <c r="B110" s="17" t="s">
        <v>5776</v>
      </c>
      <c r="C110" s="130">
        <v>703553001</v>
      </c>
      <c r="D110" s="15" t="s">
        <v>139</v>
      </c>
      <c r="E110" s="15" t="s">
        <v>7457</v>
      </c>
      <c r="F110" s="14" t="s">
        <v>7458</v>
      </c>
      <c r="G110" s="14" t="s">
        <v>5777</v>
      </c>
      <c r="H110" s="15" t="s">
        <v>29</v>
      </c>
      <c r="I110" s="15" t="s">
        <v>7185</v>
      </c>
      <c r="J110" s="15" t="s">
        <v>7185</v>
      </c>
      <c r="K110" s="15" t="s">
        <v>7401</v>
      </c>
      <c r="L110" s="15" t="s">
        <v>6629</v>
      </c>
      <c r="M110" s="17" t="s">
        <v>6172</v>
      </c>
      <c r="N110" s="18" t="s">
        <v>1113</v>
      </c>
      <c r="O110" s="18" t="s">
        <v>5778</v>
      </c>
      <c r="P110" s="39" t="s">
        <v>7402</v>
      </c>
      <c r="Q110" s="18" t="s">
        <v>6630</v>
      </c>
      <c r="R110" s="19" t="s">
        <v>5761</v>
      </c>
      <c r="S110" s="19" t="s">
        <v>7459</v>
      </c>
      <c r="T110" s="20">
        <v>37970</v>
      </c>
    </row>
    <row r="111" spans="1:20" s="16" customFormat="1" ht="18.75" customHeight="1" x14ac:dyDescent="0.2">
      <c r="A111" s="146">
        <v>6730</v>
      </c>
      <c r="B111" s="24" t="s">
        <v>1285</v>
      </c>
      <c r="C111" s="129">
        <v>708789003</v>
      </c>
      <c r="D111" s="22" t="s">
        <v>81</v>
      </c>
      <c r="E111" s="22" t="s">
        <v>1286</v>
      </c>
      <c r="F111" s="23" t="s">
        <v>1287</v>
      </c>
      <c r="G111" s="23" t="s">
        <v>1288</v>
      </c>
      <c r="H111" s="23" t="s">
        <v>1289</v>
      </c>
      <c r="I111" s="22" t="s">
        <v>1290</v>
      </c>
      <c r="J111" s="22" t="s">
        <v>1291</v>
      </c>
      <c r="K111" s="22" t="s">
        <v>1292</v>
      </c>
      <c r="L111" s="22" t="s">
        <v>1293</v>
      </c>
      <c r="M111" s="24" t="s">
        <v>630</v>
      </c>
      <c r="N111" s="25" t="s">
        <v>1295</v>
      </c>
      <c r="O111" s="25" t="s">
        <v>1294</v>
      </c>
      <c r="P111" s="26"/>
      <c r="Q111" s="25"/>
      <c r="R111" s="26">
        <v>93101</v>
      </c>
      <c r="S111" s="26" t="s">
        <v>1296</v>
      </c>
      <c r="T111" s="27">
        <v>37970</v>
      </c>
    </row>
    <row r="112" spans="1:20" s="16" customFormat="1" ht="18.75" customHeight="1" x14ac:dyDescent="0.2">
      <c r="A112" s="146">
        <v>6740</v>
      </c>
      <c r="B112" s="24" t="s">
        <v>2177</v>
      </c>
      <c r="C112" s="129">
        <v>714792008</v>
      </c>
      <c r="D112" s="22" t="s">
        <v>1566</v>
      </c>
      <c r="E112" s="22" t="s">
        <v>2178</v>
      </c>
      <c r="F112" s="23" t="s">
        <v>6281</v>
      </c>
      <c r="G112" s="23" t="s">
        <v>2179</v>
      </c>
      <c r="H112" s="23" t="s">
        <v>2180</v>
      </c>
      <c r="I112" s="22" t="s">
        <v>2181</v>
      </c>
      <c r="J112" s="22" t="s">
        <v>2182</v>
      </c>
      <c r="K112" s="22" t="s">
        <v>2183</v>
      </c>
      <c r="L112" s="22" t="s">
        <v>6408</v>
      </c>
      <c r="M112" s="24" t="s">
        <v>6166</v>
      </c>
      <c r="N112" s="25" t="s">
        <v>2185</v>
      </c>
      <c r="O112" s="25" t="s">
        <v>2184</v>
      </c>
      <c r="P112" s="26" t="s">
        <v>6307</v>
      </c>
      <c r="Q112" s="25" t="s">
        <v>6407</v>
      </c>
      <c r="R112" s="26" t="s">
        <v>1274</v>
      </c>
      <c r="S112" s="31" t="s">
        <v>7067</v>
      </c>
      <c r="T112" s="27">
        <v>37970</v>
      </c>
    </row>
    <row r="113" spans="1:20" s="16" customFormat="1" ht="18.75" customHeight="1" x14ac:dyDescent="0.2">
      <c r="A113" s="147">
        <v>6760</v>
      </c>
      <c r="B113" s="17" t="s">
        <v>264</v>
      </c>
      <c r="C113" s="130">
        <v>718362008</v>
      </c>
      <c r="D113" s="15" t="s">
        <v>81</v>
      </c>
      <c r="E113" s="15" t="s">
        <v>265</v>
      </c>
      <c r="F113" s="14" t="s">
        <v>7669</v>
      </c>
      <c r="G113" s="14" t="s">
        <v>266</v>
      </c>
      <c r="H113" s="14" t="s">
        <v>267</v>
      </c>
      <c r="I113" s="15" t="s">
        <v>268</v>
      </c>
      <c r="J113" s="15" t="s">
        <v>6592</v>
      </c>
      <c r="K113" s="15" t="s">
        <v>7755</v>
      </c>
      <c r="L113" s="15" t="s">
        <v>6575</v>
      </c>
      <c r="M113" s="17" t="s">
        <v>630</v>
      </c>
      <c r="N113" s="18" t="s">
        <v>205</v>
      </c>
      <c r="O113" s="18" t="s">
        <v>6573</v>
      </c>
      <c r="P113" s="19" t="s">
        <v>6574</v>
      </c>
      <c r="Q113" s="18"/>
      <c r="R113" s="19" t="s">
        <v>92</v>
      </c>
      <c r="S113" s="19" t="s">
        <v>7690</v>
      </c>
      <c r="T113" s="20">
        <v>37970</v>
      </c>
    </row>
    <row r="114" spans="1:20" s="16" customFormat="1" ht="18.75" customHeight="1" x14ac:dyDescent="0.2">
      <c r="A114" s="146">
        <v>6780</v>
      </c>
      <c r="B114" s="24" t="s">
        <v>2244</v>
      </c>
      <c r="C114" s="129">
        <v>716223000</v>
      </c>
      <c r="D114" s="22" t="s">
        <v>1579</v>
      </c>
      <c r="E114" s="22" t="s">
        <v>2245</v>
      </c>
      <c r="F114" s="22" t="s">
        <v>2247</v>
      </c>
      <c r="G114" s="23" t="s">
        <v>2246</v>
      </c>
      <c r="H114" s="23" t="s">
        <v>2248</v>
      </c>
      <c r="I114" s="22" t="s">
        <v>2249</v>
      </c>
      <c r="J114" s="22" t="s">
        <v>2250</v>
      </c>
      <c r="K114" s="22" t="s">
        <v>2251</v>
      </c>
      <c r="L114" s="22" t="s">
        <v>2252</v>
      </c>
      <c r="M114" s="24" t="s">
        <v>6166</v>
      </c>
      <c r="N114" s="25" t="s">
        <v>1725</v>
      </c>
      <c r="O114" s="25"/>
      <c r="P114" s="26"/>
      <c r="Q114" s="25"/>
      <c r="R114" s="26" t="s">
        <v>1274</v>
      </c>
      <c r="S114" s="26" t="s">
        <v>2253</v>
      </c>
      <c r="T114" s="27">
        <v>37970</v>
      </c>
    </row>
    <row r="115" spans="1:20" s="16" customFormat="1" ht="18.75" customHeight="1" x14ac:dyDescent="0.2">
      <c r="A115" s="146">
        <v>6790</v>
      </c>
      <c r="B115" s="24" t="s">
        <v>5853</v>
      </c>
      <c r="C115" s="129" t="s">
        <v>7870</v>
      </c>
      <c r="D115" s="22" t="s">
        <v>152</v>
      </c>
      <c r="E115" s="22" t="s">
        <v>5854</v>
      </c>
      <c r="F115" s="23" t="s">
        <v>27</v>
      </c>
      <c r="G115" s="23" t="s">
        <v>5823</v>
      </c>
      <c r="H115" s="23" t="s">
        <v>29</v>
      </c>
      <c r="I115" s="22"/>
      <c r="J115" s="22"/>
      <c r="K115" s="22" t="s">
        <v>5855</v>
      </c>
      <c r="L115" s="22" t="s">
        <v>5856</v>
      </c>
      <c r="M115" s="24" t="s">
        <v>6166</v>
      </c>
      <c r="N115" s="25" t="s">
        <v>5857</v>
      </c>
      <c r="O115" s="25"/>
      <c r="P115" s="26"/>
      <c r="Q115" s="25"/>
      <c r="R115" s="26" t="s">
        <v>281</v>
      </c>
      <c r="S115" s="26" t="s">
        <v>5858</v>
      </c>
      <c r="T115" s="27">
        <v>37667</v>
      </c>
    </row>
    <row r="116" spans="1:20" s="16" customFormat="1" ht="18.75" customHeight="1" x14ac:dyDescent="0.2">
      <c r="A116" s="146">
        <v>6800</v>
      </c>
      <c r="B116" s="24" t="s">
        <v>5870</v>
      </c>
      <c r="C116" s="129">
        <v>729274003</v>
      </c>
      <c r="D116" s="22" t="s">
        <v>152</v>
      </c>
      <c r="E116" s="22" t="s">
        <v>5871</v>
      </c>
      <c r="F116" s="23" t="s">
        <v>27</v>
      </c>
      <c r="G116" s="23" t="s">
        <v>5823</v>
      </c>
      <c r="H116" s="23" t="s">
        <v>29</v>
      </c>
      <c r="I116" s="22"/>
      <c r="J116" s="22"/>
      <c r="K116" s="22" t="s">
        <v>5872</v>
      </c>
      <c r="L116" s="22" t="s">
        <v>5873</v>
      </c>
      <c r="M116" s="24" t="s">
        <v>51</v>
      </c>
      <c r="N116" s="25" t="s">
        <v>2901</v>
      </c>
      <c r="O116" s="25" t="s">
        <v>5874</v>
      </c>
      <c r="P116" s="26"/>
      <c r="Q116" s="25"/>
      <c r="R116" s="26" t="s">
        <v>368</v>
      </c>
      <c r="S116" s="26" t="s">
        <v>6154</v>
      </c>
      <c r="T116" s="27">
        <v>37970</v>
      </c>
    </row>
    <row r="117" spans="1:20" s="16" customFormat="1" ht="18.75" customHeight="1" x14ac:dyDescent="0.2">
      <c r="A117" s="147">
        <v>6830</v>
      </c>
      <c r="B117" s="17" t="s">
        <v>841</v>
      </c>
      <c r="C117" s="130">
        <v>717449002</v>
      </c>
      <c r="D117" s="15" t="s">
        <v>81</v>
      </c>
      <c r="E117" s="15" t="s">
        <v>842</v>
      </c>
      <c r="F117" s="14" t="s">
        <v>7099</v>
      </c>
      <c r="G117" s="14" t="s">
        <v>843</v>
      </c>
      <c r="H117" s="14" t="s">
        <v>7328</v>
      </c>
      <c r="I117" s="15" t="s">
        <v>844</v>
      </c>
      <c r="J117" s="15" t="s">
        <v>6421</v>
      </c>
      <c r="K117" s="15" t="s">
        <v>845</v>
      </c>
      <c r="L117" s="70" t="s">
        <v>846</v>
      </c>
      <c r="M117" s="17" t="s">
        <v>217</v>
      </c>
      <c r="N117" s="18" t="s">
        <v>501</v>
      </c>
      <c r="O117" s="18" t="s">
        <v>6422</v>
      </c>
      <c r="P117" s="39" t="s">
        <v>6423</v>
      </c>
      <c r="Q117" s="18"/>
      <c r="R117" s="19" t="s">
        <v>419</v>
      </c>
      <c r="S117" s="19" t="s">
        <v>7165</v>
      </c>
      <c r="T117" s="20">
        <v>37970</v>
      </c>
    </row>
    <row r="118" spans="1:20" s="16" customFormat="1" ht="18.75" customHeight="1" x14ac:dyDescent="0.2">
      <c r="A118" s="146">
        <v>6840</v>
      </c>
      <c r="B118" s="24" t="s">
        <v>5915</v>
      </c>
      <c r="C118" s="129">
        <v>815133048</v>
      </c>
      <c r="D118" s="22" t="s">
        <v>152</v>
      </c>
      <c r="E118" s="22" t="s">
        <v>153</v>
      </c>
      <c r="F118" s="23" t="s">
        <v>27</v>
      </c>
      <c r="G118" s="23" t="s">
        <v>5823</v>
      </c>
      <c r="H118" s="23" t="s">
        <v>29</v>
      </c>
      <c r="I118" s="22"/>
      <c r="J118" s="22"/>
      <c r="K118" s="22" t="s">
        <v>5916</v>
      </c>
      <c r="L118" s="22" t="s">
        <v>5917</v>
      </c>
      <c r="M118" s="24" t="s">
        <v>6171</v>
      </c>
      <c r="N118" s="25" t="s">
        <v>3942</v>
      </c>
      <c r="O118" s="25" t="s">
        <v>5918</v>
      </c>
      <c r="P118" s="26"/>
      <c r="Q118" s="25"/>
      <c r="R118" s="26">
        <v>93910</v>
      </c>
      <c r="S118" s="26" t="s">
        <v>5863</v>
      </c>
      <c r="T118" s="27">
        <v>38159</v>
      </c>
    </row>
    <row r="119" spans="1:20" s="16" customFormat="1" ht="18.75" customHeight="1" x14ac:dyDescent="0.2">
      <c r="A119" s="146">
        <v>6850</v>
      </c>
      <c r="B119" s="103" t="s">
        <v>2108</v>
      </c>
      <c r="C119" s="132">
        <v>718429005</v>
      </c>
      <c r="D119" s="22" t="s">
        <v>1566</v>
      </c>
      <c r="E119" s="22" t="s">
        <v>2109</v>
      </c>
      <c r="F119" s="23" t="s">
        <v>2110</v>
      </c>
      <c r="G119" s="23" t="s">
        <v>2111</v>
      </c>
      <c r="H119" s="23" t="s">
        <v>2112</v>
      </c>
      <c r="I119" s="22" t="s">
        <v>27</v>
      </c>
      <c r="J119" s="22" t="s">
        <v>2113</v>
      </c>
      <c r="K119" s="22" t="s">
        <v>2114</v>
      </c>
      <c r="L119" s="22" t="s">
        <v>2115</v>
      </c>
      <c r="M119" s="24" t="s">
        <v>50</v>
      </c>
      <c r="N119" s="25" t="s">
        <v>2117</v>
      </c>
      <c r="O119" s="25"/>
      <c r="P119" s="26" t="s">
        <v>2116</v>
      </c>
      <c r="Q119" s="25"/>
      <c r="R119" s="26">
        <v>93401</v>
      </c>
      <c r="S119" s="26" t="s">
        <v>2118</v>
      </c>
      <c r="T119" s="27">
        <v>37970</v>
      </c>
    </row>
    <row r="120" spans="1:20" s="16" customFormat="1" ht="18.75" customHeight="1" x14ac:dyDescent="0.2">
      <c r="A120" s="146">
        <v>6860</v>
      </c>
      <c r="B120" s="24" t="s">
        <v>2359</v>
      </c>
      <c r="C120" s="129">
        <v>710993009</v>
      </c>
      <c r="D120" s="22" t="s">
        <v>1579</v>
      </c>
      <c r="E120" s="22" t="s">
        <v>2360</v>
      </c>
      <c r="F120" s="23" t="s">
        <v>2361</v>
      </c>
      <c r="G120" s="23" t="s">
        <v>2362</v>
      </c>
      <c r="H120" s="23" t="s">
        <v>2363</v>
      </c>
      <c r="I120" s="22" t="s">
        <v>2364</v>
      </c>
      <c r="J120" s="22" t="s">
        <v>2365</v>
      </c>
      <c r="K120" s="22" t="s">
        <v>2366</v>
      </c>
      <c r="L120" s="22" t="s">
        <v>2368</v>
      </c>
      <c r="M120" s="25" t="s">
        <v>50</v>
      </c>
      <c r="N120" s="25" t="s">
        <v>1489</v>
      </c>
      <c r="O120" s="25" t="s">
        <v>2367</v>
      </c>
      <c r="P120" s="26"/>
      <c r="Q120" s="25"/>
      <c r="R120" s="26" t="s">
        <v>92</v>
      </c>
      <c r="S120" s="26" t="s">
        <v>2370</v>
      </c>
      <c r="T120" s="27">
        <v>37970</v>
      </c>
    </row>
    <row r="121" spans="1:20" s="16" customFormat="1" ht="18.75" customHeight="1" x14ac:dyDescent="0.2">
      <c r="A121" s="146">
        <v>6861</v>
      </c>
      <c r="B121" s="24" t="s">
        <v>304</v>
      </c>
      <c r="C121" s="129">
        <v>706363009</v>
      </c>
      <c r="D121" s="22" t="s">
        <v>245</v>
      </c>
      <c r="E121" s="22" t="s">
        <v>305</v>
      </c>
      <c r="F121" s="23" t="s">
        <v>27</v>
      </c>
      <c r="G121" s="23" t="s">
        <v>247</v>
      </c>
      <c r="H121" s="23" t="s">
        <v>29</v>
      </c>
      <c r="I121" s="22"/>
      <c r="J121" s="22"/>
      <c r="K121" s="22" t="s">
        <v>306</v>
      </c>
      <c r="L121" s="22" t="s">
        <v>308</v>
      </c>
      <c r="M121" s="24" t="s">
        <v>6168</v>
      </c>
      <c r="N121" s="25" t="s">
        <v>310</v>
      </c>
      <c r="O121" s="25" t="s">
        <v>309</v>
      </c>
      <c r="P121" s="26" t="s">
        <v>307</v>
      </c>
      <c r="Q121" s="25"/>
      <c r="R121" s="26" t="s">
        <v>251</v>
      </c>
      <c r="S121" s="26" t="s">
        <v>311</v>
      </c>
      <c r="T121" s="27">
        <v>37970</v>
      </c>
    </row>
    <row r="122" spans="1:20" s="16" customFormat="1" ht="18.75" customHeight="1" x14ac:dyDescent="0.2">
      <c r="A122" s="146">
        <v>6862</v>
      </c>
      <c r="B122" s="24" t="s">
        <v>2278</v>
      </c>
      <c r="C122" s="129">
        <v>717538005</v>
      </c>
      <c r="D122" s="22" t="s">
        <v>1579</v>
      </c>
      <c r="E122" s="22" t="s">
        <v>2279</v>
      </c>
      <c r="F122" s="23" t="s">
        <v>6582</v>
      </c>
      <c r="G122" s="23" t="s">
        <v>2280</v>
      </c>
      <c r="H122" s="23" t="s">
        <v>2281</v>
      </c>
      <c r="I122" s="22" t="s">
        <v>186</v>
      </c>
      <c r="J122" s="22" t="s">
        <v>2284</v>
      </c>
      <c r="K122" s="22" t="s">
        <v>2285</v>
      </c>
      <c r="L122" s="22" t="s">
        <v>2282</v>
      </c>
      <c r="M122" s="24" t="s">
        <v>6169</v>
      </c>
      <c r="N122" s="25" t="s">
        <v>2286</v>
      </c>
      <c r="O122" s="25" t="s">
        <v>2283</v>
      </c>
      <c r="P122" s="26"/>
      <c r="Q122" s="25"/>
      <c r="R122" s="26">
        <v>93401</v>
      </c>
      <c r="S122" s="31" t="s">
        <v>7589</v>
      </c>
      <c r="T122" s="27">
        <v>37970</v>
      </c>
    </row>
    <row r="123" spans="1:20" s="16" customFormat="1" ht="18.75" customHeight="1" x14ac:dyDescent="0.2">
      <c r="A123" s="146">
        <v>6863</v>
      </c>
      <c r="B123" s="24" t="s">
        <v>5811</v>
      </c>
      <c r="C123" s="129">
        <v>651078105</v>
      </c>
      <c r="D123" s="22" t="s">
        <v>152</v>
      </c>
      <c r="E123" s="22" t="s">
        <v>5807</v>
      </c>
      <c r="F123" s="23" t="s">
        <v>27</v>
      </c>
      <c r="G123" s="23" t="s">
        <v>154</v>
      </c>
      <c r="H123" s="23" t="s">
        <v>29</v>
      </c>
      <c r="I123" s="22"/>
      <c r="J123" s="22"/>
      <c r="K123" s="22" t="s">
        <v>5812</v>
      </c>
      <c r="L123" s="22" t="s">
        <v>5813</v>
      </c>
      <c r="M123" s="24" t="s">
        <v>6171</v>
      </c>
      <c r="N123" s="25" t="s">
        <v>5814</v>
      </c>
      <c r="O123" s="25"/>
      <c r="P123" s="26"/>
      <c r="Q123" s="25"/>
      <c r="R123" s="26">
        <v>93910</v>
      </c>
      <c r="S123" s="26" t="s">
        <v>5815</v>
      </c>
      <c r="T123" s="27">
        <v>37970</v>
      </c>
    </row>
    <row r="124" spans="1:20" s="16" customFormat="1" ht="18.75" customHeight="1" x14ac:dyDescent="0.2">
      <c r="A124" s="146">
        <v>6864</v>
      </c>
      <c r="B124" s="24" t="s">
        <v>2028</v>
      </c>
      <c r="C124" s="129">
        <v>721476006</v>
      </c>
      <c r="D124" s="22" t="s">
        <v>1658</v>
      </c>
      <c r="E124" s="22" t="s">
        <v>2029</v>
      </c>
      <c r="F124" s="23" t="s">
        <v>2030</v>
      </c>
      <c r="G124" s="23" t="s">
        <v>2030</v>
      </c>
      <c r="H124" s="23" t="s">
        <v>2031</v>
      </c>
      <c r="I124" s="22" t="s">
        <v>1112</v>
      </c>
      <c r="J124" s="22" t="s">
        <v>2032</v>
      </c>
      <c r="K124" s="22" t="s">
        <v>2033</v>
      </c>
      <c r="L124" s="22" t="s">
        <v>2035</v>
      </c>
      <c r="M124" s="24" t="s">
        <v>6222</v>
      </c>
      <c r="N124" s="25" t="s">
        <v>2037</v>
      </c>
      <c r="O124" s="25" t="s">
        <v>2036</v>
      </c>
      <c r="P124" s="26" t="s">
        <v>2034</v>
      </c>
      <c r="Q124" s="25"/>
      <c r="R124" s="26">
        <v>93910</v>
      </c>
      <c r="S124" s="31" t="s">
        <v>7147</v>
      </c>
      <c r="T124" s="27">
        <v>37970</v>
      </c>
    </row>
    <row r="125" spans="1:20" s="16" customFormat="1" ht="18.75" customHeight="1" x14ac:dyDescent="0.2">
      <c r="A125" s="146">
        <v>6866</v>
      </c>
      <c r="B125" s="24" t="s">
        <v>587</v>
      </c>
      <c r="C125" s="129">
        <v>719926002</v>
      </c>
      <c r="D125" s="22" t="s">
        <v>53</v>
      </c>
      <c r="E125" s="22" t="s">
        <v>588</v>
      </c>
      <c r="F125" s="23" t="s">
        <v>6669</v>
      </c>
      <c r="G125" s="23" t="s">
        <v>589</v>
      </c>
      <c r="H125" s="23" t="s">
        <v>6670</v>
      </c>
      <c r="I125" s="22" t="s">
        <v>590</v>
      </c>
      <c r="J125" s="22" t="s">
        <v>6671</v>
      </c>
      <c r="K125" s="22" t="s">
        <v>591</v>
      </c>
      <c r="L125" s="30" t="s">
        <v>6929</v>
      </c>
      <c r="M125" s="24" t="s">
        <v>6168</v>
      </c>
      <c r="N125" s="25" t="s">
        <v>592</v>
      </c>
      <c r="O125" s="25" t="s">
        <v>6672</v>
      </c>
      <c r="P125" s="26" t="s">
        <v>6673</v>
      </c>
      <c r="Q125" s="25"/>
      <c r="R125" s="26" t="s">
        <v>419</v>
      </c>
      <c r="S125" s="31" t="s">
        <v>6933</v>
      </c>
      <c r="T125" s="27">
        <v>37970</v>
      </c>
    </row>
    <row r="126" spans="1:20" s="16" customFormat="1" ht="18.75" customHeight="1" x14ac:dyDescent="0.2">
      <c r="A126" s="146">
        <v>6870</v>
      </c>
      <c r="B126" s="24" t="s">
        <v>1415</v>
      </c>
      <c r="C126" s="129">
        <v>717461002</v>
      </c>
      <c r="D126" s="22" t="s">
        <v>81</v>
      </c>
      <c r="E126" s="22" t="s">
        <v>1416</v>
      </c>
      <c r="F126" s="23" t="s">
        <v>1417</v>
      </c>
      <c r="G126" s="23" t="s">
        <v>1418</v>
      </c>
      <c r="H126" s="23" t="s">
        <v>1419</v>
      </c>
      <c r="I126" s="22" t="s">
        <v>1420</v>
      </c>
      <c r="J126" s="22" t="s">
        <v>1421</v>
      </c>
      <c r="K126" s="22" t="s">
        <v>1422</v>
      </c>
      <c r="L126" s="22" t="s">
        <v>1423</v>
      </c>
      <c r="M126" s="24" t="s">
        <v>630</v>
      </c>
      <c r="N126" s="25" t="s">
        <v>462</v>
      </c>
      <c r="O126" s="25" t="s">
        <v>1424</v>
      </c>
      <c r="P126" s="26"/>
      <c r="Q126" s="25"/>
      <c r="R126" s="26">
        <v>93401</v>
      </c>
      <c r="S126" s="26" t="s">
        <v>1425</v>
      </c>
      <c r="T126" s="27">
        <v>37970</v>
      </c>
    </row>
    <row r="127" spans="1:20" s="16" customFormat="1" ht="18.75" customHeight="1" x14ac:dyDescent="0.2">
      <c r="A127" s="147">
        <v>6871</v>
      </c>
      <c r="B127" s="17" t="s">
        <v>465</v>
      </c>
      <c r="C127" s="130">
        <v>715787008</v>
      </c>
      <c r="D127" s="15" t="s">
        <v>53</v>
      </c>
      <c r="E127" s="15" t="s">
        <v>466</v>
      </c>
      <c r="F127" s="14" t="s">
        <v>8130</v>
      </c>
      <c r="G127" s="14" t="s">
        <v>467</v>
      </c>
      <c r="H127" s="14" t="s">
        <v>8131</v>
      </c>
      <c r="I127" s="15" t="s">
        <v>68</v>
      </c>
      <c r="J127" s="15" t="s">
        <v>8132</v>
      </c>
      <c r="K127" s="15" t="s">
        <v>8133</v>
      </c>
      <c r="L127" s="15" t="s">
        <v>468</v>
      </c>
      <c r="M127" s="17" t="s">
        <v>50</v>
      </c>
      <c r="N127" s="18" t="s">
        <v>469</v>
      </c>
      <c r="O127" s="18" t="s">
        <v>8134</v>
      </c>
      <c r="P127" s="39" t="s">
        <v>8135</v>
      </c>
      <c r="Q127" s="18"/>
      <c r="R127" s="19" t="s">
        <v>470</v>
      </c>
      <c r="S127" s="19" t="s">
        <v>8136</v>
      </c>
      <c r="T127" s="20">
        <v>37970</v>
      </c>
    </row>
    <row r="128" spans="1:20" s="16" customFormat="1" ht="18.75" customHeight="1" x14ac:dyDescent="0.2">
      <c r="A128" s="147">
        <v>6872</v>
      </c>
      <c r="B128" s="17" t="s">
        <v>3898</v>
      </c>
      <c r="C128" s="130">
        <v>690734001</v>
      </c>
      <c r="D128" s="15" t="s">
        <v>2854</v>
      </c>
      <c r="E128" s="15" t="s">
        <v>2871</v>
      </c>
      <c r="F128" s="14" t="s">
        <v>27</v>
      </c>
      <c r="G128" s="14" t="s">
        <v>2872</v>
      </c>
      <c r="H128" s="15"/>
      <c r="I128" s="15"/>
      <c r="J128" s="15"/>
      <c r="K128" s="15" t="s">
        <v>3900</v>
      </c>
      <c r="L128" s="14" t="s">
        <v>3899</v>
      </c>
      <c r="M128" s="17" t="s">
        <v>630</v>
      </c>
      <c r="N128" s="18" t="s">
        <v>3901</v>
      </c>
      <c r="O128" s="18"/>
      <c r="P128" s="19"/>
      <c r="Q128" s="18"/>
      <c r="R128" s="19">
        <v>91001</v>
      </c>
      <c r="S128" s="19" t="s">
        <v>3269</v>
      </c>
      <c r="T128" s="20">
        <v>38159</v>
      </c>
    </row>
    <row r="129" spans="1:20" s="16" customFormat="1" ht="18.75" customHeight="1" x14ac:dyDescent="0.2">
      <c r="A129" s="146">
        <v>6873</v>
      </c>
      <c r="B129" s="24" t="s">
        <v>621</v>
      </c>
      <c r="C129" s="129">
        <v>708168009</v>
      </c>
      <c r="D129" s="22" t="s">
        <v>602</v>
      </c>
      <c r="E129" s="22" t="s">
        <v>622</v>
      </c>
      <c r="F129" s="23" t="s">
        <v>27</v>
      </c>
      <c r="G129" s="23" t="s">
        <v>604</v>
      </c>
      <c r="H129" s="23" t="s">
        <v>623</v>
      </c>
      <c r="I129" s="22" t="s">
        <v>624</v>
      </c>
      <c r="J129" s="22" t="s">
        <v>625</v>
      </c>
      <c r="K129" s="22" t="s">
        <v>626</v>
      </c>
      <c r="L129" s="22" t="s">
        <v>628</v>
      </c>
      <c r="M129" s="24" t="s">
        <v>630</v>
      </c>
      <c r="N129" s="25" t="s">
        <v>629</v>
      </c>
      <c r="O129" s="25" t="s">
        <v>6294</v>
      </c>
      <c r="P129" s="26" t="s">
        <v>627</v>
      </c>
      <c r="Q129" s="25"/>
      <c r="R129" s="26">
        <v>91001</v>
      </c>
      <c r="S129" s="26" t="s">
        <v>620</v>
      </c>
      <c r="T129" s="27">
        <v>37970</v>
      </c>
    </row>
    <row r="130" spans="1:20" s="16" customFormat="1" ht="18.75" customHeight="1" x14ac:dyDescent="0.2">
      <c r="A130" s="146">
        <v>6876</v>
      </c>
      <c r="B130" s="24" t="s">
        <v>3115</v>
      </c>
      <c r="C130" s="129">
        <v>691201007</v>
      </c>
      <c r="D130" s="22" t="s">
        <v>2854</v>
      </c>
      <c r="E130" s="22" t="s">
        <v>2871</v>
      </c>
      <c r="F130" s="23" t="s">
        <v>27</v>
      </c>
      <c r="G130" s="23" t="s">
        <v>2872</v>
      </c>
      <c r="H130" s="23" t="s">
        <v>29</v>
      </c>
      <c r="I130" s="22"/>
      <c r="J130" s="22"/>
      <c r="K130" s="22" t="s">
        <v>3116</v>
      </c>
      <c r="L130" s="22" t="s">
        <v>3117</v>
      </c>
      <c r="M130" s="24" t="s">
        <v>6171</v>
      </c>
      <c r="N130" s="25" t="s">
        <v>3118</v>
      </c>
      <c r="O130" s="25"/>
      <c r="P130" s="26"/>
      <c r="Q130" s="25"/>
      <c r="R130" s="26">
        <v>91001</v>
      </c>
      <c r="S130" s="26" t="s">
        <v>3119</v>
      </c>
      <c r="T130" s="27">
        <v>37970</v>
      </c>
    </row>
    <row r="131" spans="1:20" s="16" customFormat="1" ht="18.75" customHeight="1" x14ac:dyDescent="0.2">
      <c r="A131" s="146">
        <v>6877</v>
      </c>
      <c r="B131" s="24" t="s">
        <v>5806</v>
      </c>
      <c r="C131" s="129">
        <v>821589088</v>
      </c>
      <c r="D131" s="22" t="s">
        <v>152</v>
      </c>
      <c r="E131" s="22" t="s">
        <v>5807</v>
      </c>
      <c r="F131" s="23" t="s">
        <v>27</v>
      </c>
      <c r="G131" s="23" t="s">
        <v>154</v>
      </c>
      <c r="H131" s="23" t="s">
        <v>29</v>
      </c>
      <c r="I131" s="22"/>
      <c r="J131" s="22"/>
      <c r="K131" s="22" t="s">
        <v>5808</v>
      </c>
      <c r="L131" s="22" t="s">
        <v>5809</v>
      </c>
      <c r="M131" s="24" t="s">
        <v>51</v>
      </c>
      <c r="N131" s="25" t="s">
        <v>5414</v>
      </c>
      <c r="O131" s="25"/>
      <c r="P131" s="26"/>
      <c r="Q131" s="25"/>
      <c r="R131" s="26" t="s">
        <v>5810</v>
      </c>
      <c r="S131" s="88" t="s">
        <v>6155</v>
      </c>
      <c r="T131" s="27">
        <v>37970</v>
      </c>
    </row>
    <row r="132" spans="1:20" s="16" customFormat="1" ht="18.75" customHeight="1" x14ac:dyDescent="0.2">
      <c r="A132" s="146">
        <v>6879</v>
      </c>
      <c r="B132" s="24" t="s">
        <v>5895</v>
      </c>
      <c r="C132" s="129" t="s">
        <v>7872</v>
      </c>
      <c r="D132" s="22" t="s">
        <v>152</v>
      </c>
      <c r="E132" s="22" t="s">
        <v>5896</v>
      </c>
      <c r="F132" s="23" t="s">
        <v>5897</v>
      </c>
      <c r="G132" s="23" t="s">
        <v>5823</v>
      </c>
      <c r="H132" s="23" t="s">
        <v>29</v>
      </c>
      <c r="I132" s="22"/>
      <c r="J132" s="22"/>
      <c r="K132" s="22" t="s">
        <v>5898</v>
      </c>
      <c r="L132" s="22" t="s">
        <v>5899</v>
      </c>
      <c r="M132" s="24" t="s">
        <v>630</v>
      </c>
      <c r="N132" s="25" t="s">
        <v>5901</v>
      </c>
      <c r="O132" s="25" t="s">
        <v>5900</v>
      </c>
      <c r="P132" s="26"/>
      <c r="Q132" s="25"/>
      <c r="R132" s="26" t="s">
        <v>281</v>
      </c>
      <c r="S132" s="26" t="s">
        <v>5902</v>
      </c>
      <c r="T132" s="27">
        <v>37970</v>
      </c>
    </row>
    <row r="133" spans="1:20" s="16" customFormat="1" ht="18.75" customHeight="1" x14ac:dyDescent="0.2">
      <c r="A133" s="147">
        <v>6880</v>
      </c>
      <c r="B133" s="17" t="s">
        <v>6827</v>
      </c>
      <c r="C133" s="130">
        <v>705528004</v>
      </c>
      <c r="D133" s="15" t="s">
        <v>1566</v>
      </c>
      <c r="E133" s="15" t="s">
        <v>1756</v>
      </c>
      <c r="F133" s="14" t="s">
        <v>7749</v>
      </c>
      <c r="G133" s="14" t="s">
        <v>1757</v>
      </c>
      <c r="H133" s="14" t="s">
        <v>7751</v>
      </c>
      <c r="I133" s="15" t="s">
        <v>7752</v>
      </c>
      <c r="J133" s="15" t="s">
        <v>7753</v>
      </c>
      <c r="K133" s="15" t="s">
        <v>1758</v>
      </c>
      <c r="L133" s="15" t="s">
        <v>1760</v>
      </c>
      <c r="M133" s="17" t="s">
        <v>6171</v>
      </c>
      <c r="N133" s="18" t="s">
        <v>1013</v>
      </c>
      <c r="O133" s="18" t="s">
        <v>7750</v>
      </c>
      <c r="P133" s="19" t="s">
        <v>1759</v>
      </c>
      <c r="Q133" s="18"/>
      <c r="R133" s="19">
        <v>93401</v>
      </c>
      <c r="S133" s="19" t="s">
        <v>7072</v>
      </c>
      <c r="T133" s="20">
        <v>37970</v>
      </c>
    </row>
    <row r="134" spans="1:20" s="16" customFormat="1" ht="18.75" customHeight="1" x14ac:dyDescent="0.2">
      <c r="A134" s="146">
        <v>6885</v>
      </c>
      <c r="B134" s="24" t="s">
        <v>1999</v>
      </c>
      <c r="C134" s="129">
        <v>715814005</v>
      </c>
      <c r="D134" s="22" t="s">
        <v>1566</v>
      </c>
      <c r="E134" s="22" t="s">
        <v>2000</v>
      </c>
      <c r="F134" s="23" t="s">
        <v>2001</v>
      </c>
      <c r="G134" s="23" t="s">
        <v>2002</v>
      </c>
      <c r="H134" s="23" t="s">
        <v>2003</v>
      </c>
      <c r="I134" s="22" t="s">
        <v>726</v>
      </c>
      <c r="J134" s="22" t="s">
        <v>2004</v>
      </c>
      <c r="K134" s="22" t="s">
        <v>2005</v>
      </c>
      <c r="L134" s="22" t="s">
        <v>2007</v>
      </c>
      <c r="M134" s="25" t="s">
        <v>50</v>
      </c>
      <c r="N134" s="25" t="s">
        <v>730</v>
      </c>
      <c r="O134" s="25" t="s">
        <v>2008</v>
      </c>
      <c r="P134" s="26" t="s">
        <v>2006</v>
      </c>
      <c r="Q134" s="25"/>
      <c r="R134" s="26">
        <v>93401</v>
      </c>
      <c r="S134" s="26" t="s">
        <v>2009</v>
      </c>
      <c r="T134" s="27">
        <v>37970</v>
      </c>
    </row>
    <row r="135" spans="1:20" s="16" customFormat="1" ht="18.75" customHeight="1" x14ac:dyDescent="0.2">
      <c r="A135" s="146">
        <v>6889</v>
      </c>
      <c r="B135" s="24" t="s">
        <v>711</v>
      </c>
      <c r="C135" s="129">
        <v>721291006</v>
      </c>
      <c r="D135" s="22" t="s">
        <v>712</v>
      </c>
      <c r="E135" s="22" t="s">
        <v>713</v>
      </c>
      <c r="F135" s="23" t="s">
        <v>714</v>
      </c>
      <c r="G135" s="23" t="s">
        <v>715</v>
      </c>
      <c r="H135" s="23" t="s">
        <v>716</v>
      </c>
      <c r="I135" s="22" t="s">
        <v>708</v>
      </c>
      <c r="J135" s="22" t="s">
        <v>717</v>
      </c>
      <c r="K135" s="22" t="s">
        <v>718</v>
      </c>
      <c r="L135" s="22" t="s">
        <v>720</v>
      </c>
      <c r="M135" s="24" t="s">
        <v>344</v>
      </c>
      <c r="N135" s="25" t="s">
        <v>722</v>
      </c>
      <c r="O135" s="25" t="s">
        <v>721</v>
      </c>
      <c r="P135" s="26" t="s">
        <v>719</v>
      </c>
      <c r="Q135" s="25"/>
      <c r="R135" s="26" t="s">
        <v>419</v>
      </c>
      <c r="S135" s="26" t="s">
        <v>723</v>
      </c>
      <c r="T135" s="27">
        <v>37970</v>
      </c>
    </row>
    <row r="136" spans="1:20" s="16" customFormat="1" ht="18.75" customHeight="1" x14ac:dyDescent="0.2">
      <c r="A136" s="146">
        <v>6890</v>
      </c>
      <c r="B136" s="24" t="s">
        <v>6025</v>
      </c>
      <c r="C136" s="129">
        <v>609100001</v>
      </c>
      <c r="D136" s="22" t="s">
        <v>6026</v>
      </c>
      <c r="E136" s="22" t="s">
        <v>6027</v>
      </c>
      <c r="F136" s="23" t="s">
        <v>1700</v>
      </c>
      <c r="G136" s="23" t="s">
        <v>6028</v>
      </c>
      <c r="H136" s="23" t="s">
        <v>29</v>
      </c>
      <c r="I136" s="22"/>
      <c r="J136" s="22"/>
      <c r="K136" s="22" t="s">
        <v>6786</v>
      </c>
      <c r="L136" s="22" t="s">
        <v>6029</v>
      </c>
      <c r="M136" s="24" t="s">
        <v>50</v>
      </c>
      <c r="N136" s="24" t="s">
        <v>730</v>
      </c>
      <c r="O136" s="25">
        <v>229781046</v>
      </c>
      <c r="P136" s="38" t="s">
        <v>6616</v>
      </c>
      <c r="Q136" s="25"/>
      <c r="R136" s="26">
        <v>93105</v>
      </c>
      <c r="S136" s="31" t="s">
        <v>7378</v>
      </c>
      <c r="T136" s="27">
        <v>37970</v>
      </c>
    </row>
    <row r="137" spans="1:20" s="16" customFormat="1" ht="18.75" customHeight="1" x14ac:dyDescent="0.2">
      <c r="A137" s="147">
        <v>6897</v>
      </c>
      <c r="B137" s="17" t="s">
        <v>4223</v>
      </c>
      <c r="C137" s="130" t="s">
        <v>7853</v>
      </c>
      <c r="D137" s="15" t="s">
        <v>81</v>
      </c>
      <c r="E137" s="15" t="s">
        <v>4224</v>
      </c>
      <c r="F137" s="14" t="s">
        <v>7500</v>
      </c>
      <c r="G137" s="14" t="s">
        <v>4225</v>
      </c>
      <c r="H137" s="14" t="s">
        <v>7501</v>
      </c>
      <c r="I137" s="15" t="s">
        <v>4226</v>
      </c>
      <c r="J137" s="15" t="s">
        <v>7502</v>
      </c>
      <c r="K137" s="15" t="s">
        <v>7504</v>
      </c>
      <c r="L137" s="15" t="s">
        <v>4227</v>
      </c>
      <c r="M137" s="17" t="s">
        <v>50</v>
      </c>
      <c r="N137" s="18" t="s">
        <v>3485</v>
      </c>
      <c r="O137" s="18" t="s">
        <v>4228</v>
      </c>
      <c r="P137" s="39" t="s">
        <v>6643</v>
      </c>
      <c r="Q137" s="18"/>
      <c r="R137" s="19" t="s">
        <v>419</v>
      </c>
      <c r="S137" s="19" t="s">
        <v>7503</v>
      </c>
      <c r="T137" s="20">
        <v>37970</v>
      </c>
    </row>
    <row r="138" spans="1:20" s="16" customFormat="1" ht="18.75" customHeight="1" x14ac:dyDescent="0.2">
      <c r="A138" s="147">
        <v>6899</v>
      </c>
      <c r="B138" s="17" t="s">
        <v>900</v>
      </c>
      <c r="C138" s="130">
        <v>719365000</v>
      </c>
      <c r="D138" s="15" t="s">
        <v>81</v>
      </c>
      <c r="E138" s="15" t="s">
        <v>901</v>
      </c>
      <c r="F138" s="14" t="s">
        <v>7773</v>
      </c>
      <c r="G138" s="14" t="s">
        <v>902</v>
      </c>
      <c r="H138" s="14" t="s">
        <v>6812</v>
      </c>
      <c r="I138" s="15" t="s">
        <v>903</v>
      </c>
      <c r="J138" s="15" t="s">
        <v>904</v>
      </c>
      <c r="K138" s="15" t="s">
        <v>6813</v>
      </c>
      <c r="L138" s="15" t="s">
        <v>905</v>
      </c>
      <c r="M138" s="17" t="s">
        <v>50</v>
      </c>
      <c r="N138" s="18" t="s">
        <v>906</v>
      </c>
      <c r="O138" s="18" t="s">
        <v>6814</v>
      </c>
      <c r="P138" s="39" t="s">
        <v>6815</v>
      </c>
      <c r="Q138" s="18"/>
      <c r="R138" s="19" t="s">
        <v>419</v>
      </c>
      <c r="S138" s="19" t="s">
        <v>7781</v>
      </c>
      <c r="T138" s="20">
        <v>37970</v>
      </c>
    </row>
    <row r="139" spans="1:20" s="16" customFormat="1" ht="18.75" customHeight="1" x14ac:dyDescent="0.2">
      <c r="A139" s="147">
        <v>6900</v>
      </c>
      <c r="B139" s="17" t="s">
        <v>807</v>
      </c>
      <c r="C139" s="130" t="s">
        <v>7799</v>
      </c>
      <c r="D139" s="15" t="s">
        <v>53</v>
      </c>
      <c r="E139" s="15" t="s">
        <v>808</v>
      </c>
      <c r="F139" s="14" t="s">
        <v>7105</v>
      </c>
      <c r="G139" s="14" t="s">
        <v>809</v>
      </c>
      <c r="H139" s="14" t="s">
        <v>7106</v>
      </c>
      <c r="I139" s="15" t="s">
        <v>6738</v>
      </c>
      <c r="J139" s="15" t="s">
        <v>6739</v>
      </c>
      <c r="K139" s="15" t="s">
        <v>810</v>
      </c>
      <c r="L139" s="15" t="s">
        <v>6593</v>
      </c>
      <c r="M139" s="17" t="s">
        <v>630</v>
      </c>
      <c r="N139" s="18" t="s">
        <v>811</v>
      </c>
      <c r="O139" s="18" t="s">
        <v>812</v>
      </c>
      <c r="P139" s="19" t="s">
        <v>813</v>
      </c>
      <c r="Q139" s="18"/>
      <c r="R139" s="19">
        <v>93401</v>
      </c>
      <c r="S139" s="19" t="s">
        <v>7168</v>
      </c>
      <c r="T139" s="20">
        <v>37970</v>
      </c>
    </row>
    <row r="140" spans="1:20" s="16" customFormat="1" ht="18.75" customHeight="1" x14ac:dyDescent="0.2">
      <c r="A140" s="146">
        <v>6901</v>
      </c>
      <c r="B140" s="24" t="s">
        <v>5864</v>
      </c>
      <c r="C140" s="129">
        <v>707155000</v>
      </c>
      <c r="D140" s="22" t="s">
        <v>152</v>
      </c>
      <c r="E140" s="22" t="s">
        <v>5865</v>
      </c>
      <c r="F140" s="23" t="s">
        <v>5866</v>
      </c>
      <c r="G140" s="23" t="s">
        <v>5823</v>
      </c>
      <c r="H140" s="23" t="s">
        <v>29</v>
      </c>
      <c r="I140" s="22"/>
      <c r="J140" s="22"/>
      <c r="K140" s="22" t="s">
        <v>5867</v>
      </c>
      <c r="L140" s="22" t="s">
        <v>5868</v>
      </c>
      <c r="M140" s="24" t="s">
        <v>6166</v>
      </c>
      <c r="N140" s="25" t="s">
        <v>1725</v>
      </c>
      <c r="O140" s="25"/>
      <c r="P140" s="26"/>
      <c r="Q140" s="25"/>
      <c r="R140" s="26">
        <v>93910</v>
      </c>
      <c r="S140" s="26" t="s">
        <v>5869</v>
      </c>
      <c r="T140" s="27">
        <v>37970</v>
      </c>
    </row>
    <row r="141" spans="1:20" s="16" customFormat="1" ht="18.75" customHeight="1" x14ac:dyDescent="0.2">
      <c r="A141" s="146">
        <v>6902</v>
      </c>
      <c r="B141" s="22" t="s">
        <v>65</v>
      </c>
      <c r="C141" s="129">
        <v>700516008</v>
      </c>
      <c r="D141" s="22" t="s">
        <v>53</v>
      </c>
      <c r="E141" s="22" t="s">
        <v>66</v>
      </c>
      <c r="F141" s="29" t="s">
        <v>7230</v>
      </c>
      <c r="G141" s="23" t="s">
        <v>67</v>
      </c>
      <c r="H141" s="29" t="s">
        <v>7728</v>
      </c>
      <c r="I141" s="22" t="s">
        <v>68</v>
      </c>
      <c r="J141" s="30" t="s">
        <v>7729</v>
      </c>
      <c r="K141" s="30" t="s">
        <v>7231</v>
      </c>
      <c r="L141" s="22" t="s">
        <v>69</v>
      </c>
      <c r="M141" s="24" t="s">
        <v>50</v>
      </c>
      <c r="N141" s="25" t="s">
        <v>70</v>
      </c>
      <c r="O141" s="25" t="s">
        <v>71</v>
      </c>
      <c r="P141" s="26" t="s">
        <v>72</v>
      </c>
      <c r="Q141" s="25" t="s">
        <v>6233</v>
      </c>
      <c r="R141" s="26">
        <v>93401</v>
      </c>
      <c r="S141" s="31" t="s">
        <v>7233</v>
      </c>
      <c r="T141" s="27">
        <v>37970</v>
      </c>
    </row>
    <row r="142" spans="1:20" s="16" customFormat="1" ht="18.75" customHeight="1" x14ac:dyDescent="0.2">
      <c r="A142" s="146">
        <v>6903</v>
      </c>
      <c r="B142" s="24" t="s">
        <v>893</v>
      </c>
      <c r="C142" s="129">
        <v>725997000</v>
      </c>
      <c r="D142" s="22" t="s">
        <v>81</v>
      </c>
      <c r="E142" s="22" t="s">
        <v>894</v>
      </c>
      <c r="F142" s="23" t="s">
        <v>8250</v>
      </c>
      <c r="G142" s="23" t="s">
        <v>895</v>
      </c>
      <c r="H142" s="29" t="s">
        <v>8149</v>
      </c>
      <c r="I142" s="22" t="s">
        <v>135</v>
      </c>
      <c r="J142" s="30" t="s">
        <v>8150</v>
      </c>
      <c r="K142" s="22" t="s">
        <v>896</v>
      </c>
      <c r="L142" s="22" t="s">
        <v>897</v>
      </c>
      <c r="M142" s="24" t="s">
        <v>898</v>
      </c>
      <c r="N142" s="25" t="s">
        <v>899</v>
      </c>
      <c r="O142" s="25"/>
      <c r="P142" s="26"/>
      <c r="Q142" s="25"/>
      <c r="R142" s="26" t="s">
        <v>419</v>
      </c>
      <c r="S142" s="31" t="s">
        <v>8151</v>
      </c>
      <c r="T142" s="27">
        <v>37970</v>
      </c>
    </row>
    <row r="143" spans="1:20" s="16" customFormat="1" ht="18.75" customHeight="1" x14ac:dyDescent="0.2">
      <c r="A143" s="146">
        <v>6904</v>
      </c>
      <c r="B143" s="24" t="s">
        <v>5786</v>
      </c>
      <c r="C143" s="129">
        <v>700414000</v>
      </c>
      <c r="D143" s="22" t="s">
        <v>298</v>
      </c>
      <c r="E143" s="22" t="s">
        <v>153</v>
      </c>
      <c r="F143" s="23" t="s">
        <v>1700</v>
      </c>
      <c r="G143" s="23" t="s">
        <v>5787</v>
      </c>
      <c r="H143" s="23" t="s">
        <v>29</v>
      </c>
      <c r="I143" s="22"/>
      <c r="J143" s="22"/>
      <c r="K143" s="22" t="s">
        <v>5788</v>
      </c>
      <c r="L143" s="22" t="s">
        <v>5789</v>
      </c>
      <c r="M143" s="24" t="s">
        <v>50</v>
      </c>
      <c r="N143" s="25" t="s">
        <v>5328</v>
      </c>
      <c r="O143" s="25" t="s">
        <v>5790</v>
      </c>
      <c r="P143" s="26" t="s">
        <v>5791</v>
      </c>
      <c r="Q143" s="25"/>
      <c r="R143" s="26" t="s">
        <v>251</v>
      </c>
      <c r="S143" s="26" t="s">
        <v>5792</v>
      </c>
      <c r="T143" s="27">
        <v>37970</v>
      </c>
    </row>
    <row r="144" spans="1:20" s="16" customFormat="1" ht="18.75" customHeight="1" x14ac:dyDescent="0.2">
      <c r="A144" s="146">
        <v>6905</v>
      </c>
      <c r="B144" s="24" t="s">
        <v>2272</v>
      </c>
      <c r="C144" s="129">
        <v>702081009</v>
      </c>
      <c r="D144" s="22" t="s">
        <v>1579</v>
      </c>
      <c r="E144" s="22" t="s">
        <v>2273</v>
      </c>
      <c r="F144" s="29" t="s">
        <v>7615</v>
      </c>
      <c r="G144" s="23" t="s">
        <v>2274</v>
      </c>
      <c r="H144" s="30" t="s">
        <v>7668</v>
      </c>
      <c r="I144" s="22" t="s">
        <v>2275</v>
      </c>
      <c r="J144" s="22" t="s">
        <v>2276</v>
      </c>
      <c r="K144" s="22" t="s">
        <v>6280</v>
      </c>
      <c r="L144" s="22" t="s">
        <v>2277</v>
      </c>
      <c r="M144" s="24" t="s">
        <v>51</v>
      </c>
      <c r="N144" s="25" t="s">
        <v>1430</v>
      </c>
      <c r="O144" s="25" t="s">
        <v>7616</v>
      </c>
      <c r="P144" s="26"/>
      <c r="Q144" s="25"/>
      <c r="R144" s="26">
        <v>93105</v>
      </c>
      <c r="S144" s="31" t="s">
        <v>7068</v>
      </c>
      <c r="T144" s="27">
        <v>37970</v>
      </c>
    </row>
    <row r="145" spans="1:20" s="16" customFormat="1" ht="18.75" customHeight="1" x14ac:dyDescent="0.2">
      <c r="A145" s="146">
        <v>6909</v>
      </c>
      <c r="B145" s="24" t="s">
        <v>379</v>
      </c>
      <c r="C145" s="129">
        <v>705171009</v>
      </c>
      <c r="D145" s="22" t="s">
        <v>245</v>
      </c>
      <c r="E145" s="22" t="s">
        <v>380</v>
      </c>
      <c r="F145" s="23" t="s">
        <v>27</v>
      </c>
      <c r="G145" s="23" t="s">
        <v>247</v>
      </c>
      <c r="H145" s="23" t="s">
        <v>29</v>
      </c>
      <c r="I145" s="22"/>
      <c r="J145" s="22"/>
      <c r="K145" s="22" t="s">
        <v>381</v>
      </c>
      <c r="L145" s="22" t="s">
        <v>383</v>
      </c>
      <c r="M145" s="24" t="s">
        <v>890</v>
      </c>
      <c r="N145" s="25" t="s">
        <v>6092</v>
      </c>
      <c r="O145" s="25" t="s">
        <v>384</v>
      </c>
      <c r="P145" s="26" t="s">
        <v>382</v>
      </c>
      <c r="Q145" s="25"/>
      <c r="R145" s="26" t="s">
        <v>281</v>
      </c>
      <c r="S145" s="26" t="s">
        <v>385</v>
      </c>
      <c r="T145" s="27">
        <v>37970</v>
      </c>
    </row>
    <row r="146" spans="1:20" s="16" customFormat="1" ht="18.75" customHeight="1" x14ac:dyDescent="0.2">
      <c r="A146" s="146">
        <v>6910</v>
      </c>
      <c r="B146" s="24" t="s">
        <v>2827</v>
      </c>
      <c r="C146" s="129">
        <v>713875007</v>
      </c>
      <c r="D146" s="22" t="s">
        <v>53</v>
      </c>
      <c r="E146" s="22" t="s">
        <v>2828</v>
      </c>
      <c r="F146" s="23" t="s">
        <v>2829</v>
      </c>
      <c r="G146" s="23" t="s">
        <v>2830</v>
      </c>
      <c r="H146" s="23" t="s">
        <v>2831</v>
      </c>
      <c r="I146" s="22" t="s">
        <v>2832</v>
      </c>
      <c r="J146" s="22" t="s">
        <v>2833</v>
      </c>
      <c r="K146" s="22" t="s">
        <v>2834</v>
      </c>
      <c r="L146" s="22" t="s">
        <v>2837</v>
      </c>
      <c r="M146" s="24" t="s">
        <v>6166</v>
      </c>
      <c r="N146" s="25" t="s">
        <v>2838</v>
      </c>
      <c r="O146" s="25" t="s">
        <v>2836</v>
      </c>
      <c r="P146" s="26" t="s">
        <v>2835</v>
      </c>
      <c r="Q146" s="25"/>
      <c r="R146" s="26">
        <v>93401</v>
      </c>
      <c r="S146" s="26" t="s">
        <v>2839</v>
      </c>
      <c r="T146" s="27">
        <v>37970</v>
      </c>
    </row>
    <row r="147" spans="1:20" s="16" customFormat="1" ht="18.75" customHeight="1" x14ac:dyDescent="0.2">
      <c r="A147" s="147">
        <v>6911</v>
      </c>
      <c r="B147" s="17" t="s">
        <v>4255</v>
      </c>
      <c r="C147" s="130">
        <v>713189006</v>
      </c>
      <c r="D147" s="15" t="s">
        <v>608</v>
      </c>
      <c r="E147" s="15" t="s">
        <v>4256</v>
      </c>
      <c r="F147" s="14" t="s">
        <v>6219</v>
      </c>
      <c r="G147" s="85" t="s">
        <v>5823</v>
      </c>
      <c r="H147" s="14" t="s">
        <v>7706</v>
      </c>
      <c r="I147" s="15" t="s">
        <v>4257</v>
      </c>
      <c r="J147" s="15" t="s">
        <v>4258</v>
      </c>
      <c r="K147" s="15" t="s">
        <v>4259</v>
      </c>
      <c r="L147" s="15" t="s">
        <v>4260</v>
      </c>
      <c r="M147" s="17" t="s">
        <v>344</v>
      </c>
      <c r="N147" s="18" t="s">
        <v>4261</v>
      </c>
      <c r="O147" s="18" t="s">
        <v>7717</v>
      </c>
      <c r="P147" s="39" t="s">
        <v>7705</v>
      </c>
      <c r="Q147" s="18"/>
      <c r="R147" s="19">
        <v>93910</v>
      </c>
      <c r="S147" s="19" t="s">
        <v>7718</v>
      </c>
      <c r="T147" s="20">
        <v>37970</v>
      </c>
    </row>
    <row r="148" spans="1:20" s="16" customFormat="1" ht="18.75" customHeight="1" x14ac:dyDescent="0.2">
      <c r="A148" s="151">
        <v>6912</v>
      </c>
      <c r="B148" s="24" t="s">
        <v>601</v>
      </c>
      <c r="C148" s="129">
        <v>708167002</v>
      </c>
      <c r="D148" s="22" t="s">
        <v>602</v>
      </c>
      <c r="E148" s="22" t="s">
        <v>603</v>
      </c>
      <c r="F148" s="23" t="s">
        <v>27</v>
      </c>
      <c r="G148" s="23" t="s">
        <v>604</v>
      </c>
      <c r="H148" s="23" t="s">
        <v>6299</v>
      </c>
      <c r="I148" s="22">
        <v>2017</v>
      </c>
      <c r="J148" s="22" t="s">
        <v>6693</v>
      </c>
      <c r="K148" s="22" t="s">
        <v>6255</v>
      </c>
      <c r="L148" s="22" t="s">
        <v>605</v>
      </c>
      <c r="M148" s="24" t="s">
        <v>344</v>
      </c>
      <c r="N148" s="25" t="s">
        <v>606</v>
      </c>
      <c r="O148" s="25" t="s">
        <v>6256</v>
      </c>
      <c r="P148" s="38" t="s">
        <v>6257</v>
      </c>
      <c r="Q148" s="25" t="s">
        <v>6258</v>
      </c>
      <c r="R148" s="26">
        <v>91001</v>
      </c>
      <c r="S148" s="26" t="s">
        <v>607</v>
      </c>
      <c r="T148" s="27">
        <v>37970</v>
      </c>
    </row>
    <row r="149" spans="1:20" s="16" customFormat="1" ht="18.75" customHeight="1" x14ac:dyDescent="0.2">
      <c r="A149" s="151">
        <v>6913</v>
      </c>
      <c r="B149" s="24" t="s">
        <v>5748</v>
      </c>
      <c r="C149" s="129">
        <v>700555003</v>
      </c>
      <c r="D149" s="22" t="s">
        <v>3965</v>
      </c>
      <c r="E149" s="22" t="s">
        <v>153</v>
      </c>
      <c r="F149" s="23" t="s">
        <v>1700</v>
      </c>
      <c r="G149" s="23" t="s">
        <v>5749</v>
      </c>
      <c r="H149" s="23" t="s">
        <v>29</v>
      </c>
      <c r="I149" s="22"/>
      <c r="J149" s="22"/>
      <c r="K149" s="22" t="s">
        <v>5750</v>
      </c>
      <c r="L149" s="22" t="s">
        <v>5751</v>
      </c>
      <c r="M149" s="24" t="s">
        <v>6167</v>
      </c>
      <c r="N149" s="25" t="s">
        <v>182</v>
      </c>
      <c r="O149" s="25" t="s">
        <v>5752</v>
      </c>
      <c r="P149" s="26"/>
      <c r="Q149" s="25"/>
      <c r="R149" s="26" t="s">
        <v>251</v>
      </c>
      <c r="S149" s="26" t="s">
        <v>5298</v>
      </c>
      <c r="T149" s="27">
        <v>37970</v>
      </c>
    </row>
    <row r="150" spans="1:20" s="16" customFormat="1" ht="18.75" customHeight="1" x14ac:dyDescent="0.2">
      <c r="A150" s="151">
        <v>6914</v>
      </c>
      <c r="B150" s="24" t="s">
        <v>2049</v>
      </c>
      <c r="C150" s="129">
        <v>722884000</v>
      </c>
      <c r="D150" s="22" t="s">
        <v>1566</v>
      </c>
      <c r="E150" s="22" t="s">
        <v>2050</v>
      </c>
      <c r="F150" s="29" t="s">
        <v>7156</v>
      </c>
      <c r="G150" s="23" t="s">
        <v>2051</v>
      </c>
      <c r="H150" s="29" t="s">
        <v>7160</v>
      </c>
      <c r="I150" s="22" t="s">
        <v>2052</v>
      </c>
      <c r="J150" s="30" t="s">
        <v>7161</v>
      </c>
      <c r="K150" s="30" t="s">
        <v>7162</v>
      </c>
      <c r="L150" s="22" t="s">
        <v>7157</v>
      </c>
      <c r="M150" s="24" t="s">
        <v>6171</v>
      </c>
      <c r="N150" s="25" t="s">
        <v>1325</v>
      </c>
      <c r="O150" s="25" t="s">
        <v>7158</v>
      </c>
      <c r="P150" s="38" t="s">
        <v>7159</v>
      </c>
      <c r="Q150" s="25"/>
      <c r="R150" s="26" t="s">
        <v>1274</v>
      </c>
      <c r="S150" s="31" t="s">
        <v>7326</v>
      </c>
      <c r="T150" s="27">
        <v>37970</v>
      </c>
    </row>
    <row r="151" spans="1:20" s="16" customFormat="1" ht="18.75" customHeight="1" x14ac:dyDescent="0.2">
      <c r="A151" s="147">
        <v>6915</v>
      </c>
      <c r="B151" s="17" t="s">
        <v>1511</v>
      </c>
      <c r="C151" s="130">
        <v>721694003</v>
      </c>
      <c r="D151" s="15" t="s">
        <v>81</v>
      </c>
      <c r="E151" s="15" t="s">
        <v>1512</v>
      </c>
      <c r="F151" s="14" t="s">
        <v>7565</v>
      </c>
      <c r="G151" s="14" t="s">
        <v>1513</v>
      </c>
      <c r="H151" s="14" t="s">
        <v>7566</v>
      </c>
      <c r="I151" s="15" t="s">
        <v>1885</v>
      </c>
      <c r="J151" s="15" t="s">
        <v>7567</v>
      </c>
      <c r="K151" s="15" t="s">
        <v>1514</v>
      </c>
      <c r="L151" s="15" t="s">
        <v>1515</v>
      </c>
      <c r="M151" s="17" t="s">
        <v>630</v>
      </c>
      <c r="N151" s="18" t="s">
        <v>205</v>
      </c>
      <c r="O151" s="18" t="s">
        <v>1516</v>
      </c>
      <c r="P151" s="19" t="s">
        <v>1517</v>
      </c>
      <c r="Q151" s="18"/>
      <c r="R151" s="19">
        <v>93401</v>
      </c>
      <c r="S151" s="19" t="s">
        <v>7568</v>
      </c>
      <c r="T151" s="20">
        <v>37970</v>
      </c>
    </row>
    <row r="152" spans="1:20" s="16" customFormat="1" ht="18.75" customHeight="1" x14ac:dyDescent="0.2">
      <c r="A152" s="146">
        <v>6921</v>
      </c>
      <c r="B152" s="24" t="s">
        <v>4682</v>
      </c>
      <c r="C152" s="129" t="s">
        <v>7856</v>
      </c>
      <c r="D152" s="22" t="s">
        <v>4313</v>
      </c>
      <c r="E152" s="22" t="s">
        <v>4683</v>
      </c>
      <c r="F152" s="23" t="s">
        <v>4684</v>
      </c>
      <c r="G152" s="23" t="s">
        <v>4685</v>
      </c>
      <c r="H152" s="23" t="s">
        <v>4686</v>
      </c>
      <c r="I152" s="22" t="s">
        <v>1703</v>
      </c>
      <c r="J152" s="22" t="s">
        <v>4687</v>
      </c>
      <c r="K152" s="22" t="s">
        <v>4688</v>
      </c>
      <c r="L152" s="22" t="s">
        <v>4689</v>
      </c>
      <c r="M152" s="24" t="s">
        <v>630</v>
      </c>
      <c r="N152" s="25" t="s">
        <v>462</v>
      </c>
      <c r="O152" s="25" t="s">
        <v>4690</v>
      </c>
      <c r="P152" s="26"/>
      <c r="Q152" s="25"/>
      <c r="R152" s="26" t="s">
        <v>419</v>
      </c>
      <c r="S152" s="26" t="s">
        <v>4691</v>
      </c>
      <c r="T152" s="27">
        <v>37970</v>
      </c>
    </row>
    <row r="153" spans="1:20" s="16" customFormat="1" ht="18.75" customHeight="1" x14ac:dyDescent="0.2">
      <c r="A153" s="146">
        <v>6922</v>
      </c>
      <c r="B153" s="24" t="s">
        <v>2447</v>
      </c>
      <c r="C153" s="129">
        <v>723236002</v>
      </c>
      <c r="D153" s="22" t="s">
        <v>1750</v>
      </c>
      <c r="E153" s="22" t="s">
        <v>2448</v>
      </c>
      <c r="F153" s="23" t="s">
        <v>2449</v>
      </c>
      <c r="G153" s="23" t="s">
        <v>2450</v>
      </c>
      <c r="H153" s="23" t="s">
        <v>2451</v>
      </c>
      <c r="I153" s="22" t="s">
        <v>2452</v>
      </c>
      <c r="J153" s="22" t="s">
        <v>2453</v>
      </c>
      <c r="K153" s="22" t="s">
        <v>2454</v>
      </c>
      <c r="L153" s="22" t="s">
        <v>2456</v>
      </c>
      <c r="M153" s="24" t="s">
        <v>50</v>
      </c>
      <c r="N153" s="25" t="s">
        <v>1893</v>
      </c>
      <c r="O153" s="25" t="s">
        <v>2457</v>
      </c>
      <c r="P153" s="26" t="s">
        <v>2455</v>
      </c>
      <c r="Q153" s="25"/>
      <c r="R153" s="26">
        <v>93401</v>
      </c>
      <c r="S153" s="26" t="s">
        <v>2458</v>
      </c>
      <c r="T153" s="27">
        <v>37970</v>
      </c>
    </row>
    <row r="154" spans="1:20" s="16" customFormat="1" ht="18.75" customHeight="1" x14ac:dyDescent="0.2">
      <c r="A154" s="146">
        <v>6923</v>
      </c>
      <c r="B154" s="24" t="s">
        <v>5903</v>
      </c>
      <c r="C154" s="129">
        <v>704380208</v>
      </c>
      <c r="D154" s="22" t="s">
        <v>152</v>
      </c>
      <c r="E154" s="22" t="s">
        <v>5904</v>
      </c>
      <c r="F154" s="23" t="s">
        <v>27</v>
      </c>
      <c r="G154" s="23" t="s">
        <v>5823</v>
      </c>
      <c r="H154" s="23" t="s">
        <v>29</v>
      </c>
      <c r="I154" s="22"/>
      <c r="J154" s="22"/>
      <c r="K154" s="22" t="s">
        <v>5905</v>
      </c>
      <c r="L154" s="22" t="s">
        <v>5906</v>
      </c>
      <c r="M154" s="24" t="s">
        <v>344</v>
      </c>
      <c r="N154" s="25" t="s">
        <v>5907</v>
      </c>
      <c r="O154" s="25"/>
      <c r="P154" s="26"/>
      <c r="Q154" s="25"/>
      <c r="R154" s="26" t="s">
        <v>281</v>
      </c>
      <c r="S154" s="26" t="s">
        <v>5908</v>
      </c>
      <c r="T154" s="27">
        <v>37970</v>
      </c>
    </row>
    <row r="155" spans="1:20" s="16" customFormat="1" ht="18.75" customHeight="1" x14ac:dyDescent="0.2">
      <c r="A155" s="147">
        <v>6926</v>
      </c>
      <c r="B155" s="17" t="s">
        <v>907</v>
      </c>
      <c r="C155" s="130">
        <v>725129009</v>
      </c>
      <c r="D155" s="15" t="s">
        <v>81</v>
      </c>
      <c r="E155" s="15" t="s">
        <v>908</v>
      </c>
      <c r="F155" s="14" t="s">
        <v>7569</v>
      </c>
      <c r="G155" s="14" t="s">
        <v>909</v>
      </c>
      <c r="H155" s="14" t="s">
        <v>7570</v>
      </c>
      <c r="I155" s="15" t="s">
        <v>135</v>
      </c>
      <c r="J155" s="15" t="s">
        <v>6750</v>
      </c>
      <c r="K155" s="15" t="s">
        <v>910</v>
      </c>
      <c r="L155" s="15" t="s">
        <v>911</v>
      </c>
      <c r="M155" s="17" t="s">
        <v>6171</v>
      </c>
      <c r="N155" s="18" t="s">
        <v>638</v>
      </c>
      <c r="O155" s="18" t="s">
        <v>6247</v>
      </c>
      <c r="P155" s="19" t="s">
        <v>6248</v>
      </c>
      <c r="Q155" s="18"/>
      <c r="R155" s="19" t="s">
        <v>419</v>
      </c>
      <c r="S155" s="19" t="s">
        <v>7571</v>
      </c>
      <c r="T155" s="20">
        <v>37970</v>
      </c>
    </row>
    <row r="156" spans="1:20" s="16" customFormat="1" ht="18.75" customHeight="1" x14ac:dyDescent="0.2">
      <c r="A156" s="146">
        <v>6928</v>
      </c>
      <c r="B156" s="24" t="s">
        <v>158</v>
      </c>
      <c r="C156" s="129">
        <v>800665000</v>
      </c>
      <c r="D156" s="22" t="s">
        <v>154</v>
      </c>
      <c r="E156" s="22" t="s">
        <v>153</v>
      </c>
      <c r="F156" s="23" t="s">
        <v>27</v>
      </c>
      <c r="G156" s="23" t="s">
        <v>154</v>
      </c>
      <c r="H156" s="23" t="s">
        <v>29</v>
      </c>
      <c r="I156" s="22"/>
      <c r="J156" s="22"/>
      <c r="K156" s="22" t="s">
        <v>159</v>
      </c>
      <c r="L156" s="22" t="s">
        <v>161</v>
      </c>
      <c r="M156" s="24" t="s">
        <v>344</v>
      </c>
      <c r="N156" s="25" t="s">
        <v>162</v>
      </c>
      <c r="O156" s="25" t="s">
        <v>160</v>
      </c>
      <c r="P156" s="26"/>
      <c r="Q156" s="25"/>
      <c r="R156" s="26">
        <v>93910</v>
      </c>
      <c r="S156" s="26" t="s">
        <v>163</v>
      </c>
      <c r="T156" s="27">
        <v>37970</v>
      </c>
    </row>
    <row r="157" spans="1:20" s="16" customFormat="1" ht="18.75" customHeight="1" x14ac:dyDescent="0.2">
      <c r="A157" s="146">
        <v>6930</v>
      </c>
      <c r="B157" s="24" t="s">
        <v>489</v>
      </c>
      <c r="C157" s="129">
        <v>719651003</v>
      </c>
      <c r="D157" s="22" t="s">
        <v>490</v>
      </c>
      <c r="E157" s="22" t="s">
        <v>491</v>
      </c>
      <c r="F157" s="23" t="s">
        <v>492</v>
      </c>
      <c r="G157" s="23" t="s">
        <v>493</v>
      </c>
      <c r="H157" s="23" t="s">
        <v>494</v>
      </c>
      <c r="I157" s="22" t="s">
        <v>495</v>
      </c>
      <c r="J157" s="22" t="s">
        <v>496</v>
      </c>
      <c r="K157" s="22" t="s">
        <v>497</v>
      </c>
      <c r="L157" s="22" t="s">
        <v>499</v>
      </c>
      <c r="M157" s="24" t="s">
        <v>217</v>
      </c>
      <c r="N157" s="25" t="s">
        <v>501</v>
      </c>
      <c r="O157" s="25" t="s">
        <v>500</v>
      </c>
      <c r="P157" s="26" t="s">
        <v>498</v>
      </c>
      <c r="Q157" s="25"/>
      <c r="R157" s="26" t="s">
        <v>419</v>
      </c>
      <c r="S157" s="26" t="s">
        <v>502</v>
      </c>
      <c r="T157" s="27">
        <v>37970</v>
      </c>
    </row>
    <row r="158" spans="1:20" s="16" customFormat="1" ht="18.75" customHeight="1" x14ac:dyDescent="0.2">
      <c r="A158" s="146">
        <v>6931</v>
      </c>
      <c r="B158" s="24" t="s">
        <v>4404</v>
      </c>
      <c r="C158" s="129">
        <v>728623004</v>
      </c>
      <c r="D158" s="22" t="s">
        <v>4313</v>
      </c>
      <c r="E158" s="22" t="s">
        <v>4406</v>
      </c>
      <c r="F158" s="29" t="s">
        <v>7640</v>
      </c>
      <c r="G158" s="23" t="s">
        <v>4405</v>
      </c>
      <c r="H158" s="29" t="s">
        <v>7666</v>
      </c>
      <c r="I158" s="22" t="s">
        <v>1651</v>
      </c>
      <c r="J158" s="30" t="s">
        <v>7641</v>
      </c>
      <c r="K158" s="22" t="s">
        <v>4407</v>
      </c>
      <c r="L158" s="22" t="s">
        <v>4408</v>
      </c>
      <c r="M158" s="24" t="s">
        <v>630</v>
      </c>
      <c r="N158" s="25" t="s">
        <v>3901</v>
      </c>
      <c r="O158" s="25" t="s">
        <v>4409</v>
      </c>
      <c r="P158" s="26"/>
      <c r="Q158" s="25"/>
      <c r="R158" s="26" t="s">
        <v>419</v>
      </c>
      <c r="S158" s="31" t="s">
        <v>7695</v>
      </c>
      <c r="T158" s="27">
        <v>37970</v>
      </c>
    </row>
    <row r="159" spans="1:20" s="16" customFormat="1" ht="18.75" customHeight="1" x14ac:dyDescent="0.2">
      <c r="A159" s="146">
        <v>6932</v>
      </c>
      <c r="B159" s="24" t="s">
        <v>923</v>
      </c>
      <c r="C159" s="129">
        <v>726414009</v>
      </c>
      <c r="D159" s="22" t="s">
        <v>81</v>
      </c>
      <c r="E159" s="22" t="s">
        <v>924</v>
      </c>
      <c r="F159" s="23" t="s">
        <v>925</v>
      </c>
      <c r="G159" s="23" t="s">
        <v>926</v>
      </c>
      <c r="H159" s="23" t="s">
        <v>927</v>
      </c>
      <c r="I159" s="22" t="s">
        <v>135</v>
      </c>
      <c r="J159" s="22" t="s">
        <v>928</v>
      </c>
      <c r="K159" s="22" t="s">
        <v>929</v>
      </c>
      <c r="L159" s="22" t="s">
        <v>930</v>
      </c>
      <c r="M159" s="24" t="s">
        <v>50</v>
      </c>
      <c r="N159" s="25" t="s">
        <v>932</v>
      </c>
      <c r="O159" s="25" t="s">
        <v>931</v>
      </c>
      <c r="P159" s="26"/>
      <c r="Q159" s="25"/>
      <c r="R159" s="26" t="s">
        <v>419</v>
      </c>
      <c r="S159" s="26" t="s">
        <v>933</v>
      </c>
      <c r="T159" s="27">
        <v>37970</v>
      </c>
    </row>
    <row r="160" spans="1:20" s="16" customFormat="1" ht="18.75" customHeight="1" x14ac:dyDescent="0.2">
      <c r="A160" s="146">
        <v>6934</v>
      </c>
      <c r="B160" s="24" t="s">
        <v>557</v>
      </c>
      <c r="C160" s="129">
        <v>712782005</v>
      </c>
      <c r="D160" s="22" t="s">
        <v>81</v>
      </c>
      <c r="E160" s="22" t="s">
        <v>558</v>
      </c>
      <c r="F160" s="23" t="s">
        <v>559</v>
      </c>
      <c r="G160" s="23" t="s">
        <v>560</v>
      </c>
      <c r="H160" s="29" t="s">
        <v>6892</v>
      </c>
      <c r="I160" s="22" t="s">
        <v>561</v>
      </c>
      <c r="J160" s="30" t="s">
        <v>6893</v>
      </c>
      <c r="K160" s="30" t="s">
        <v>6894</v>
      </c>
      <c r="L160" s="30" t="s">
        <v>6895</v>
      </c>
      <c r="M160" s="24" t="s">
        <v>6168</v>
      </c>
      <c r="N160" s="25" t="s">
        <v>564</v>
      </c>
      <c r="O160" s="25" t="s">
        <v>563</v>
      </c>
      <c r="P160" s="26" t="s">
        <v>562</v>
      </c>
      <c r="Q160" s="25"/>
      <c r="R160" s="26" t="s">
        <v>419</v>
      </c>
      <c r="S160" s="31" t="s">
        <v>6896</v>
      </c>
      <c r="T160" s="27">
        <v>37970</v>
      </c>
    </row>
    <row r="161" spans="1:20" s="16" customFormat="1" ht="18.75" customHeight="1" x14ac:dyDescent="0.2">
      <c r="A161" s="146">
        <v>6935</v>
      </c>
      <c r="B161" s="24" t="s">
        <v>1120</v>
      </c>
      <c r="C161" s="129">
        <v>725984006</v>
      </c>
      <c r="D161" s="22" t="s">
        <v>53</v>
      </c>
      <c r="E161" s="22" t="s">
        <v>1121</v>
      </c>
      <c r="F161" s="23" t="s">
        <v>1122</v>
      </c>
      <c r="G161" s="23" t="s">
        <v>1123</v>
      </c>
      <c r="H161" s="29" t="s">
        <v>6961</v>
      </c>
      <c r="I161" s="22" t="s">
        <v>1117</v>
      </c>
      <c r="J161" s="30" t="s">
        <v>6962</v>
      </c>
      <c r="K161" s="22" t="s">
        <v>1124</v>
      </c>
      <c r="L161" s="22" t="s">
        <v>1125</v>
      </c>
      <c r="M161" s="24" t="s">
        <v>50</v>
      </c>
      <c r="N161" s="25" t="s">
        <v>672</v>
      </c>
      <c r="O161" s="25" t="s">
        <v>1126</v>
      </c>
      <c r="P161" s="26"/>
      <c r="Q161" s="25"/>
      <c r="R161" s="26">
        <v>93401</v>
      </c>
      <c r="S161" s="31" t="s">
        <v>6966</v>
      </c>
      <c r="T161" s="27">
        <v>37970</v>
      </c>
    </row>
    <row r="162" spans="1:20" s="16" customFormat="1" ht="18.75" customHeight="1" x14ac:dyDescent="0.2">
      <c r="A162" s="146">
        <v>6936</v>
      </c>
      <c r="B162" s="24" t="s">
        <v>4229</v>
      </c>
      <c r="C162" s="129">
        <v>821382009</v>
      </c>
      <c r="D162" s="22" t="s">
        <v>81</v>
      </c>
      <c r="E162" s="22" t="s">
        <v>4230</v>
      </c>
      <c r="F162" s="23" t="s">
        <v>4231</v>
      </c>
      <c r="G162" s="23" t="s">
        <v>4232</v>
      </c>
      <c r="H162" s="23" t="s">
        <v>4233</v>
      </c>
      <c r="I162" s="22" t="s">
        <v>186</v>
      </c>
      <c r="J162" s="22" t="s">
        <v>4234</v>
      </c>
      <c r="K162" s="22" t="s">
        <v>4235</v>
      </c>
      <c r="L162" s="22" t="s">
        <v>4236</v>
      </c>
      <c r="M162" s="24" t="s">
        <v>344</v>
      </c>
      <c r="N162" s="25" t="s">
        <v>1108</v>
      </c>
      <c r="O162" s="25"/>
      <c r="P162" s="26"/>
      <c r="Q162" s="25"/>
      <c r="R162" s="26" t="s">
        <v>92</v>
      </c>
      <c r="S162" s="26" t="s">
        <v>4237</v>
      </c>
      <c r="T162" s="27">
        <v>37970</v>
      </c>
    </row>
    <row r="163" spans="1:20" s="16" customFormat="1" ht="18.75" customHeight="1" x14ac:dyDescent="0.2">
      <c r="A163" s="146">
        <v>6937</v>
      </c>
      <c r="B163" s="24" t="s">
        <v>1809</v>
      </c>
      <c r="C163" s="129">
        <v>707764007</v>
      </c>
      <c r="D163" s="22" t="s">
        <v>1566</v>
      </c>
      <c r="E163" s="22" t="s">
        <v>1810</v>
      </c>
      <c r="F163" s="23" t="s">
        <v>1811</v>
      </c>
      <c r="G163" s="23" t="s">
        <v>1812</v>
      </c>
      <c r="H163" s="23" t="s">
        <v>1813</v>
      </c>
      <c r="I163" s="22" t="s">
        <v>1814</v>
      </c>
      <c r="J163" s="22" t="s">
        <v>1815</v>
      </c>
      <c r="K163" s="22" t="s">
        <v>1816</v>
      </c>
      <c r="L163" s="22" t="s">
        <v>1817</v>
      </c>
      <c r="M163" s="24" t="s">
        <v>50</v>
      </c>
      <c r="N163" s="25" t="s">
        <v>1098</v>
      </c>
      <c r="O163" s="25"/>
      <c r="P163" s="26"/>
      <c r="Q163" s="25"/>
      <c r="R163" s="26">
        <v>93401</v>
      </c>
      <c r="S163" s="26" t="s">
        <v>1818</v>
      </c>
      <c r="T163" s="27">
        <v>37970</v>
      </c>
    </row>
    <row r="164" spans="1:20" s="16" customFormat="1" ht="18.75" customHeight="1" x14ac:dyDescent="0.2">
      <c r="A164" s="146">
        <v>6938</v>
      </c>
      <c r="B164" s="24" t="s">
        <v>1767</v>
      </c>
      <c r="C164" s="129">
        <v>712800003</v>
      </c>
      <c r="D164" s="22" t="s">
        <v>1579</v>
      </c>
      <c r="E164" s="22" t="s">
        <v>1768</v>
      </c>
      <c r="F164" s="29" t="s">
        <v>7237</v>
      </c>
      <c r="G164" s="23" t="s">
        <v>1769</v>
      </c>
      <c r="H164" s="29" t="s">
        <v>7238</v>
      </c>
      <c r="I164" s="22" t="s">
        <v>1770</v>
      </c>
      <c r="J164" s="30" t="s">
        <v>7239</v>
      </c>
      <c r="K164" s="22" t="s">
        <v>1771</v>
      </c>
      <c r="L164" s="22" t="s">
        <v>1773</v>
      </c>
      <c r="M164" s="24" t="s">
        <v>50</v>
      </c>
      <c r="N164" s="25" t="s">
        <v>852</v>
      </c>
      <c r="O164" s="25" t="s">
        <v>1774</v>
      </c>
      <c r="P164" s="26" t="s">
        <v>1772</v>
      </c>
      <c r="Q164" s="25"/>
      <c r="R164" s="26" t="s">
        <v>48</v>
      </c>
      <c r="S164" s="31" t="s">
        <v>7276</v>
      </c>
      <c r="T164" s="27">
        <v>37970</v>
      </c>
    </row>
    <row r="165" spans="1:20" s="16" customFormat="1" ht="18.75" customHeight="1" x14ac:dyDescent="0.2">
      <c r="A165" s="146">
        <v>6939</v>
      </c>
      <c r="B165" s="103" t="s">
        <v>4558</v>
      </c>
      <c r="C165" s="129">
        <v>728421002</v>
      </c>
      <c r="D165" s="22" t="s">
        <v>4313</v>
      </c>
      <c r="E165" s="22" t="s">
        <v>4559</v>
      </c>
      <c r="F165" s="23" t="s">
        <v>4560</v>
      </c>
      <c r="G165" s="23" t="s">
        <v>4561</v>
      </c>
      <c r="H165" s="23" t="s">
        <v>4562</v>
      </c>
      <c r="I165" s="22" t="s">
        <v>1584</v>
      </c>
      <c r="J165" s="22" t="s">
        <v>4563</v>
      </c>
      <c r="K165" s="22" t="s">
        <v>4564</v>
      </c>
      <c r="L165" s="22" t="s">
        <v>4565</v>
      </c>
      <c r="M165" s="24" t="s">
        <v>630</v>
      </c>
      <c r="N165" s="25" t="s">
        <v>2794</v>
      </c>
      <c r="O165" s="25"/>
      <c r="P165" s="26"/>
      <c r="Q165" s="25"/>
      <c r="R165" s="26" t="s">
        <v>419</v>
      </c>
      <c r="S165" s="26" t="s">
        <v>4566</v>
      </c>
      <c r="T165" s="27">
        <v>37970</v>
      </c>
    </row>
    <row r="166" spans="1:20" s="16" customFormat="1" ht="18.75" customHeight="1" x14ac:dyDescent="0.2">
      <c r="A166" s="146">
        <v>6940</v>
      </c>
      <c r="B166" s="24" t="s">
        <v>5875</v>
      </c>
      <c r="C166" s="129">
        <v>731959005</v>
      </c>
      <c r="D166" s="22" t="s">
        <v>152</v>
      </c>
      <c r="E166" s="22" t="s">
        <v>153</v>
      </c>
      <c r="F166" s="23" t="s">
        <v>27</v>
      </c>
      <c r="G166" s="23" t="s">
        <v>5823</v>
      </c>
      <c r="H166" s="23" t="s">
        <v>29</v>
      </c>
      <c r="I166" s="22"/>
      <c r="J166" s="22"/>
      <c r="K166" s="22" t="s">
        <v>5876</v>
      </c>
      <c r="L166" s="22" t="s">
        <v>5877</v>
      </c>
      <c r="M166" s="24" t="s">
        <v>51</v>
      </c>
      <c r="N166" s="25" t="s">
        <v>3764</v>
      </c>
      <c r="O166" s="25" t="s">
        <v>5878</v>
      </c>
      <c r="P166" s="26"/>
      <c r="Q166" s="25"/>
      <c r="R166" s="26" t="s">
        <v>281</v>
      </c>
      <c r="S166" s="26" t="s">
        <v>6153</v>
      </c>
      <c r="T166" s="27">
        <v>37970</v>
      </c>
    </row>
    <row r="167" spans="1:20" s="16" customFormat="1" ht="18.75" customHeight="1" x14ac:dyDescent="0.2">
      <c r="A167" s="146">
        <v>6941</v>
      </c>
      <c r="B167" s="24" t="s">
        <v>5859</v>
      </c>
      <c r="C167" s="129">
        <v>732361006</v>
      </c>
      <c r="D167" s="22" t="s">
        <v>152</v>
      </c>
      <c r="E167" s="22" t="s">
        <v>5860</v>
      </c>
      <c r="F167" s="23" t="s">
        <v>27</v>
      </c>
      <c r="G167" s="23" t="s">
        <v>5823</v>
      </c>
      <c r="H167" s="23" t="s">
        <v>29</v>
      </c>
      <c r="I167" s="22"/>
      <c r="J167" s="22"/>
      <c r="K167" s="22" t="s">
        <v>5861</v>
      </c>
      <c r="L167" s="22" t="s">
        <v>5862</v>
      </c>
      <c r="M167" s="24" t="s">
        <v>51</v>
      </c>
      <c r="N167" s="25" t="s">
        <v>3253</v>
      </c>
      <c r="O167" s="25"/>
      <c r="P167" s="26"/>
      <c r="Q167" s="25"/>
      <c r="R167" s="26">
        <v>93910</v>
      </c>
      <c r="S167" s="26" t="s">
        <v>5863</v>
      </c>
      <c r="T167" s="27">
        <v>37970</v>
      </c>
    </row>
    <row r="168" spans="1:20" s="16" customFormat="1" ht="18.75" customHeight="1" thickBot="1" x14ac:dyDescent="0.25">
      <c r="A168" s="146">
        <v>6942</v>
      </c>
      <c r="B168" s="24" t="s">
        <v>5826</v>
      </c>
      <c r="C168" s="129">
        <v>732639004</v>
      </c>
      <c r="D168" s="22" t="s">
        <v>152</v>
      </c>
      <c r="E168" s="22" t="s">
        <v>5827</v>
      </c>
      <c r="F168" s="13" t="s">
        <v>1700</v>
      </c>
      <c r="G168" s="23" t="s">
        <v>5823</v>
      </c>
      <c r="H168" s="23" t="s">
        <v>29</v>
      </c>
      <c r="I168" s="22"/>
      <c r="J168" s="22"/>
      <c r="K168" s="22" t="s">
        <v>5828</v>
      </c>
      <c r="L168" s="22" t="s">
        <v>5829</v>
      </c>
      <c r="M168" s="24" t="s">
        <v>51</v>
      </c>
      <c r="N168" s="25" t="s">
        <v>5830</v>
      </c>
      <c r="O168" s="25"/>
      <c r="P168" s="26"/>
      <c r="Q168" s="25"/>
      <c r="R168" s="26" t="s">
        <v>251</v>
      </c>
      <c r="S168" s="26" t="s">
        <v>5831</v>
      </c>
      <c r="T168" s="27">
        <v>37970</v>
      </c>
    </row>
    <row r="169" spans="1:20" s="16" customFormat="1" ht="18.75" customHeight="1" thickBot="1" x14ac:dyDescent="0.25">
      <c r="A169" s="147">
        <v>6943</v>
      </c>
      <c r="B169" s="17" t="s">
        <v>6350</v>
      </c>
      <c r="C169" s="130">
        <v>726079005</v>
      </c>
      <c r="D169" s="15" t="s">
        <v>53</v>
      </c>
      <c r="E169" s="15" t="s">
        <v>1379</v>
      </c>
      <c r="F169" s="107" t="s">
        <v>7721</v>
      </c>
      <c r="G169" s="14" t="s">
        <v>1380</v>
      </c>
      <c r="H169" s="14" t="s">
        <v>6652</v>
      </c>
      <c r="I169" s="15" t="s">
        <v>1381</v>
      </c>
      <c r="J169" s="15" t="s">
        <v>7649</v>
      </c>
      <c r="K169" s="15" t="s">
        <v>6351</v>
      </c>
      <c r="L169" s="15" t="s">
        <v>1382</v>
      </c>
      <c r="M169" s="17" t="s">
        <v>344</v>
      </c>
      <c r="N169" s="18" t="s">
        <v>1384</v>
      </c>
      <c r="O169" s="18" t="s">
        <v>1383</v>
      </c>
      <c r="P169" s="19" t="s">
        <v>7648</v>
      </c>
      <c r="Q169" s="18"/>
      <c r="R169" s="19" t="s">
        <v>48</v>
      </c>
      <c r="S169" s="19" t="s">
        <v>7650</v>
      </c>
      <c r="T169" s="20">
        <v>37970</v>
      </c>
    </row>
    <row r="170" spans="1:20" s="16" customFormat="1" ht="18.75" customHeight="1" x14ac:dyDescent="0.2">
      <c r="A170" s="147">
        <v>6945</v>
      </c>
      <c r="B170" s="17" t="s">
        <v>5837</v>
      </c>
      <c r="C170" s="130">
        <v>653716907</v>
      </c>
      <c r="D170" s="15" t="s">
        <v>5838</v>
      </c>
      <c r="E170" s="15" t="s">
        <v>153</v>
      </c>
      <c r="F170" s="106" t="s">
        <v>1700</v>
      </c>
      <c r="G170" s="14" t="s">
        <v>5787</v>
      </c>
      <c r="H170" s="14" t="s">
        <v>29</v>
      </c>
      <c r="I170" s="15"/>
      <c r="J170" s="15"/>
      <c r="K170" s="15" t="s">
        <v>5839</v>
      </c>
      <c r="L170" s="15" t="s">
        <v>5840</v>
      </c>
      <c r="M170" s="17" t="s">
        <v>630</v>
      </c>
      <c r="N170" s="18" t="s">
        <v>3660</v>
      </c>
      <c r="O170" s="18" t="s">
        <v>7623</v>
      </c>
      <c r="P170" s="39" t="s">
        <v>7624</v>
      </c>
      <c r="Q170" s="18"/>
      <c r="R170" s="19" t="s">
        <v>251</v>
      </c>
      <c r="S170" s="19" t="s">
        <v>7704</v>
      </c>
      <c r="T170" s="20">
        <v>37970</v>
      </c>
    </row>
    <row r="171" spans="1:20" s="16" customFormat="1" ht="18.75" customHeight="1" x14ac:dyDescent="0.2">
      <c r="A171" s="146">
        <v>6946</v>
      </c>
      <c r="B171" s="24" t="s">
        <v>5847</v>
      </c>
      <c r="C171" s="129">
        <v>725861001</v>
      </c>
      <c r="D171" s="22" t="s">
        <v>152</v>
      </c>
      <c r="E171" s="22" t="s">
        <v>153</v>
      </c>
      <c r="F171" s="13" t="s">
        <v>1700</v>
      </c>
      <c r="G171" s="23" t="s">
        <v>5848</v>
      </c>
      <c r="H171" s="23" t="s">
        <v>29</v>
      </c>
      <c r="I171" s="22"/>
      <c r="J171" s="22"/>
      <c r="K171" s="22" t="s">
        <v>5849</v>
      </c>
      <c r="L171" s="22" t="s">
        <v>5851</v>
      </c>
      <c r="M171" s="24" t="s">
        <v>630</v>
      </c>
      <c r="N171" s="25" t="s">
        <v>3660</v>
      </c>
      <c r="O171" s="25"/>
      <c r="P171" s="38" t="s">
        <v>5850</v>
      </c>
      <c r="Q171" s="25"/>
      <c r="R171" s="26">
        <v>93910</v>
      </c>
      <c r="S171" s="26" t="s">
        <v>5852</v>
      </c>
      <c r="T171" s="27">
        <v>37970</v>
      </c>
    </row>
    <row r="172" spans="1:20" s="16" customFormat="1" ht="18.75" customHeight="1" x14ac:dyDescent="0.2">
      <c r="A172" s="146">
        <v>6947</v>
      </c>
      <c r="B172" s="24" t="s">
        <v>609</v>
      </c>
      <c r="C172" s="129">
        <v>603180003</v>
      </c>
      <c r="D172" s="22" t="s">
        <v>602</v>
      </c>
      <c r="E172" s="22" t="s">
        <v>610</v>
      </c>
      <c r="F172" s="23" t="s">
        <v>27</v>
      </c>
      <c r="G172" s="23" t="s">
        <v>604</v>
      </c>
      <c r="H172" s="23" t="s">
        <v>611</v>
      </c>
      <c r="I172" s="22" t="s">
        <v>612</v>
      </c>
      <c r="J172" s="22" t="s">
        <v>613</v>
      </c>
      <c r="K172" s="22" t="s">
        <v>614</v>
      </c>
      <c r="L172" s="22" t="s">
        <v>617</v>
      </c>
      <c r="M172" s="25" t="s">
        <v>618</v>
      </c>
      <c r="N172" s="25" t="s">
        <v>619</v>
      </c>
      <c r="O172" s="25" t="s">
        <v>616</v>
      </c>
      <c r="P172" s="26" t="s">
        <v>615</v>
      </c>
      <c r="Q172" s="25"/>
      <c r="R172" s="26">
        <v>91001</v>
      </c>
      <c r="S172" s="26" t="s">
        <v>620</v>
      </c>
      <c r="T172" s="27">
        <v>37970</v>
      </c>
    </row>
    <row r="173" spans="1:20" s="16" customFormat="1" ht="18.75" customHeight="1" x14ac:dyDescent="0.2">
      <c r="A173" s="146">
        <v>6950</v>
      </c>
      <c r="B173" s="24" t="s">
        <v>5604</v>
      </c>
      <c r="C173" s="129">
        <v>728857005</v>
      </c>
      <c r="D173" s="22" t="s">
        <v>53</v>
      </c>
      <c r="E173" s="22" t="s">
        <v>5605</v>
      </c>
      <c r="F173" s="29" t="s">
        <v>7426</v>
      </c>
      <c r="G173" s="23" t="s">
        <v>5481</v>
      </c>
      <c r="H173" s="29" t="s">
        <v>7429</v>
      </c>
      <c r="I173" s="22" t="s">
        <v>5606</v>
      </c>
      <c r="J173" s="30" t="s">
        <v>7430</v>
      </c>
      <c r="K173" s="22" t="s">
        <v>5607</v>
      </c>
      <c r="L173" s="30" t="s">
        <v>7427</v>
      </c>
      <c r="M173" s="24" t="s">
        <v>630</v>
      </c>
      <c r="N173" s="25" t="s">
        <v>3716</v>
      </c>
      <c r="O173" s="36" t="s">
        <v>7428</v>
      </c>
      <c r="P173" s="26" t="s">
        <v>6634</v>
      </c>
      <c r="Q173" s="25"/>
      <c r="R173" s="26" t="s">
        <v>48</v>
      </c>
      <c r="S173" s="31" t="s">
        <v>7431</v>
      </c>
      <c r="T173" s="27">
        <v>37970</v>
      </c>
    </row>
    <row r="174" spans="1:20" s="16" customFormat="1" ht="18.75" customHeight="1" x14ac:dyDescent="0.2">
      <c r="A174" s="146">
        <v>6951</v>
      </c>
      <c r="B174" s="24" t="s">
        <v>5719</v>
      </c>
      <c r="C174" s="129">
        <v>733945001</v>
      </c>
      <c r="D174" s="22" t="s">
        <v>81</v>
      </c>
      <c r="E174" s="22" t="s">
        <v>5720</v>
      </c>
      <c r="F174" s="23" t="s">
        <v>5721</v>
      </c>
      <c r="G174" s="23" t="s">
        <v>4779</v>
      </c>
      <c r="H174" s="23" t="s">
        <v>5722</v>
      </c>
      <c r="I174" s="22" t="s">
        <v>5723</v>
      </c>
      <c r="J174" s="22" t="s">
        <v>5724</v>
      </c>
      <c r="K174" s="22" t="s">
        <v>5725</v>
      </c>
      <c r="L174" s="22" t="s">
        <v>5726</v>
      </c>
      <c r="M174" s="24" t="s">
        <v>630</v>
      </c>
      <c r="N174" s="25" t="s">
        <v>5727</v>
      </c>
      <c r="O174" s="25"/>
      <c r="P174" s="26"/>
      <c r="Q174" s="25"/>
      <c r="R174" s="26">
        <v>93401</v>
      </c>
      <c r="S174" s="26" t="s">
        <v>5728</v>
      </c>
      <c r="T174" s="27">
        <v>37971</v>
      </c>
    </row>
    <row r="175" spans="1:20" s="16" customFormat="1" ht="18.75" customHeight="1" x14ac:dyDescent="0.2">
      <c r="A175" s="146">
        <v>6956</v>
      </c>
      <c r="B175" s="24" t="s">
        <v>4458</v>
      </c>
      <c r="C175" s="129">
        <v>733958006</v>
      </c>
      <c r="D175" s="22" t="s">
        <v>4263</v>
      </c>
      <c r="E175" s="22" t="s">
        <v>4459</v>
      </c>
      <c r="F175" s="23" t="s">
        <v>4460</v>
      </c>
      <c r="G175" s="23" t="s">
        <v>4461</v>
      </c>
      <c r="H175" s="23" t="s">
        <v>4462</v>
      </c>
      <c r="I175" s="22" t="s">
        <v>135</v>
      </c>
      <c r="J175" s="22" t="s">
        <v>4463</v>
      </c>
      <c r="K175" s="22" t="s">
        <v>4464</v>
      </c>
      <c r="L175" s="22" t="s">
        <v>4465</v>
      </c>
      <c r="M175" s="24" t="s">
        <v>630</v>
      </c>
      <c r="N175" s="25" t="s">
        <v>3901</v>
      </c>
      <c r="O175" s="25"/>
      <c r="P175" s="26"/>
      <c r="Q175" s="25"/>
      <c r="R175" s="26" t="s">
        <v>419</v>
      </c>
      <c r="S175" s="26" t="s">
        <v>4466</v>
      </c>
      <c r="T175" s="27">
        <v>37970</v>
      </c>
    </row>
    <row r="176" spans="1:20" s="16" customFormat="1" ht="18.75" customHeight="1" x14ac:dyDescent="0.2">
      <c r="A176" s="146">
        <v>6957</v>
      </c>
      <c r="B176" s="24" t="s">
        <v>1698</v>
      </c>
      <c r="C176" s="129">
        <v>725761007</v>
      </c>
      <c r="D176" s="22" t="s">
        <v>1658</v>
      </c>
      <c r="E176" s="22" t="s">
        <v>1699</v>
      </c>
      <c r="F176" s="23" t="s">
        <v>1700</v>
      </c>
      <c r="G176" s="23" t="s">
        <v>1701</v>
      </c>
      <c r="H176" s="23" t="s">
        <v>1702</v>
      </c>
      <c r="I176" s="22" t="s">
        <v>1703</v>
      </c>
      <c r="J176" s="22" t="s">
        <v>1704</v>
      </c>
      <c r="K176" s="22" t="s">
        <v>1705</v>
      </c>
      <c r="L176" s="22" t="s">
        <v>1706</v>
      </c>
      <c r="M176" s="24" t="s">
        <v>51</v>
      </c>
      <c r="N176" s="25" t="s">
        <v>1430</v>
      </c>
      <c r="O176" s="25" t="s">
        <v>1707</v>
      </c>
      <c r="P176" s="26"/>
      <c r="Q176" s="25"/>
      <c r="R176" s="26" t="s">
        <v>1274</v>
      </c>
      <c r="S176" s="26" t="s">
        <v>1708</v>
      </c>
      <c r="T176" s="27">
        <v>37970</v>
      </c>
    </row>
    <row r="177" spans="1:20" s="16" customFormat="1" ht="18.75" customHeight="1" x14ac:dyDescent="0.2">
      <c r="A177" s="146">
        <v>6958</v>
      </c>
      <c r="B177" s="24" t="s">
        <v>1127</v>
      </c>
      <c r="C177" s="129">
        <v>714141007</v>
      </c>
      <c r="D177" s="22" t="s">
        <v>53</v>
      </c>
      <c r="E177" s="22" t="s">
        <v>1128</v>
      </c>
      <c r="F177" s="23" t="s">
        <v>1129</v>
      </c>
      <c r="G177" s="23" t="s">
        <v>1130</v>
      </c>
      <c r="H177" s="23" t="s">
        <v>1131</v>
      </c>
      <c r="I177" s="22" t="s">
        <v>1117</v>
      </c>
      <c r="J177" s="22" t="s">
        <v>1132</v>
      </c>
      <c r="K177" s="22" t="s">
        <v>1133</v>
      </c>
      <c r="L177" s="22" t="s">
        <v>1135</v>
      </c>
      <c r="M177" s="24" t="s">
        <v>50</v>
      </c>
      <c r="N177" s="25" t="s">
        <v>852</v>
      </c>
      <c r="O177" s="25" t="s">
        <v>1136</v>
      </c>
      <c r="P177" s="26" t="s">
        <v>1134</v>
      </c>
      <c r="Q177" s="25"/>
      <c r="R177" s="26">
        <v>93509</v>
      </c>
      <c r="S177" s="26" t="s">
        <v>1137</v>
      </c>
      <c r="T177" s="27">
        <v>37970</v>
      </c>
    </row>
    <row r="178" spans="1:20" s="16" customFormat="1" ht="18.75" customHeight="1" x14ac:dyDescent="0.2">
      <c r="A178" s="146">
        <v>6959</v>
      </c>
      <c r="B178" s="24" t="s">
        <v>2662</v>
      </c>
      <c r="C178" s="129">
        <v>727783008</v>
      </c>
      <c r="D178" s="22" t="s">
        <v>2663</v>
      </c>
      <c r="E178" s="22" t="s">
        <v>2664</v>
      </c>
      <c r="F178" s="23" t="s">
        <v>6487</v>
      </c>
      <c r="G178" s="23" t="s">
        <v>2665</v>
      </c>
      <c r="H178" s="23" t="s">
        <v>6488</v>
      </c>
      <c r="I178" s="22" t="s">
        <v>2666</v>
      </c>
      <c r="J178" s="22" t="s">
        <v>6490</v>
      </c>
      <c r="K178" s="22" t="s">
        <v>6533</v>
      </c>
      <c r="L178" s="22" t="s">
        <v>2667</v>
      </c>
      <c r="M178" s="24" t="s">
        <v>50</v>
      </c>
      <c r="N178" s="25" t="s">
        <v>2668</v>
      </c>
      <c r="O178" s="25"/>
      <c r="P178" s="26" t="s">
        <v>6489</v>
      </c>
      <c r="Q178" s="25"/>
      <c r="R178" s="26">
        <v>93401</v>
      </c>
      <c r="S178" s="31" t="s">
        <v>6926</v>
      </c>
      <c r="T178" s="27">
        <v>37970</v>
      </c>
    </row>
    <row r="179" spans="1:20" s="16" customFormat="1" ht="18.75" customHeight="1" x14ac:dyDescent="0.2">
      <c r="A179" s="146">
        <v>6962</v>
      </c>
      <c r="B179" s="103" t="s">
        <v>5487</v>
      </c>
      <c r="C179" s="132">
        <v>731414009</v>
      </c>
      <c r="D179" s="22" t="s">
        <v>81</v>
      </c>
      <c r="E179" s="22" t="s">
        <v>5488</v>
      </c>
      <c r="F179" s="23" t="s">
        <v>6631</v>
      </c>
      <c r="G179" s="23" t="s">
        <v>5489</v>
      </c>
      <c r="H179" s="23" t="s">
        <v>5490</v>
      </c>
      <c r="I179" s="22" t="s">
        <v>5491</v>
      </c>
      <c r="J179" s="22" t="s">
        <v>6633</v>
      </c>
      <c r="K179" s="22" t="s">
        <v>5492</v>
      </c>
      <c r="L179" s="22" t="s">
        <v>5494</v>
      </c>
      <c r="M179" s="24" t="s">
        <v>630</v>
      </c>
      <c r="N179" s="25" t="s">
        <v>1347</v>
      </c>
      <c r="O179" s="25" t="s">
        <v>5495</v>
      </c>
      <c r="P179" s="26" t="s">
        <v>5493</v>
      </c>
      <c r="Q179" s="25"/>
      <c r="R179" s="26" t="s">
        <v>419</v>
      </c>
      <c r="S179" s="26" t="s">
        <v>6632</v>
      </c>
      <c r="T179" s="27">
        <v>37970</v>
      </c>
    </row>
    <row r="180" spans="1:20" s="16" customFormat="1" ht="18.75" customHeight="1" x14ac:dyDescent="0.2">
      <c r="A180" s="146">
        <v>6965</v>
      </c>
      <c r="B180" s="24" t="s">
        <v>1066</v>
      </c>
      <c r="C180" s="129">
        <v>722448006</v>
      </c>
      <c r="D180" s="22" t="s">
        <v>81</v>
      </c>
      <c r="E180" s="22" t="s">
        <v>1067</v>
      </c>
      <c r="F180" s="23" t="s">
        <v>1068</v>
      </c>
      <c r="G180" s="23" t="s">
        <v>1069</v>
      </c>
      <c r="H180" s="23" t="s">
        <v>1070</v>
      </c>
      <c r="I180" s="22" t="s">
        <v>1071</v>
      </c>
      <c r="J180" s="22" t="s">
        <v>1072</v>
      </c>
      <c r="K180" s="22" t="s">
        <v>1073</v>
      </c>
      <c r="L180" s="22" t="s">
        <v>1074</v>
      </c>
      <c r="M180" s="24" t="s">
        <v>50</v>
      </c>
      <c r="N180" s="25" t="s">
        <v>1076</v>
      </c>
      <c r="O180" s="25" t="s">
        <v>1075</v>
      </c>
      <c r="P180" s="26"/>
      <c r="Q180" s="25"/>
      <c r="R180" s="26" t="s">
        <v>48</v>
      </c>
      <c r="S180" s="26" t="s">
        <v>1077</v>
      </c>
      <c r="T180" s="27">
        <v>37970</v>
      </c>
    </row>
    <row r="181" spans="1:20" s="16" customFormat="1" ht="18.75" customHeight="1" x14ac:dyDescent="0.2">
      <c r="A181" s="146">
        <v>6966</v>
      </c>
      <c r="B181" s="24" t="s">
        <v>1930</v>
      </c>
      <c r="C181" s="129">
        <v>734382000</v>
      </c>
      <c r="D181" s="22" t="s">
        <v>1658</v>
      </c>
      <c r="E181" s="22" t="s">
        <v>1931</v>
      </c>
      <c r="F181" s="23" t="s">
        <v>1700</v>
      </c>
      <c r="G181" s="23" t="s">
        <v>1932</v>
      </c>
      <c r="H181" s="23" t="s">
        <v>1933</v>
      </c>
      <c r="I181" s="22" t="s">
        <v>1934</v>
      </c>
      <c r="J181" s="22" t="s">
        <v>1935</v>
      </c>
      <c r="K181" s="22" t="s">
        <v>1936</v>
      </c>
      <c r="L181" s="22" t="s">
        <v>1937</v>
      </c>
      <c r="M181" s="24" t="s">
        <v>6167</v>
      </c>
      <c r="N181" s="25" t="s">
        <v>1938</v>
      </c>
      <c r="O181" s="25"/>
      <c r="P181" s="25" t="s">
        <v>1939</v>
      </c>
      <c r="Q181" s="25"/>
      <c r="R181" s="26">
        <v>93401</v>
      </c>
      <c r="S181" s="26" t="s">
        <v>1940</v>
      </c>
      <c r="T181" s="27">
        <v>37970</v>
      </c>
    </row>
    <row r="182" spans="1:20" s="16" customFormat="1" ht="18.75" customHeight="1" x14ac:dyDescent="0.2">
      <c r="A182" s="146">
        <v>6967</v>
      </c>
      <c r="B182" s="24" t="s">
        <v>5585</v>
      </c>
      <c r="C182" s="129">
        <v>732447008</v>
      </c>
      <c r="D182" s="22" t="s">
        <v>81</v>
      </c>
      <c r="E182" s="22" t="s">
        <v>5586</v>
      </c>
      <c r="F182" s="23" t="s">
        <v>5587</v>
      </c>
      <c r="G182" s="23" t="s">
        <v>4779</v>
      </c>
      <c r="H182" s="23" t="s">
        <v>5588</v>
      </c>
      <c r="I182" s="22" t="s">
        <v>4242</v>
      </c>
      <c r="J182" s="22" t="s">
        <v>5589</v>
      </c>
      <c r="K182" s="22" t="s">
        <v>5590</v>
      </c>
      <c r="L182" s="22" t="s">
        <v>5592</v>
      </c>
      <c r="M182" s="24" t="s">
        <v>6169</v>
      </c>
      <c r="N182" s="25" t="s">
        <v>992</v>
      </c>
      <c r="O182" s="25" t="s">
        <v>5593</v>
      </c>
      <c r="P182" s="38" t="s">
        <v>5591</v>
      </c>
      <c r="Q182" s="25"/>
      <c r="R182" s="26" t="s">
        <v>419</v>
      </c>
      <c r="S182" s="26" t="s">
        <v>5594</v>
      </c>
      <c r="T182" s="27">
        <v>37970</v>
      </c>
    </row>
    <row r="183" spans="1:20" s="16" customFormat="1" ht="18.75" customHeight="1" x14ac:dyDescent="0.2">
      <c r="A183" s="147">
        <v>6968</v>
      </c>
      <c r="B183" s="17" t="s">
        <v>7711</v>
      </c>
      <c r="C183" s="133">
        <v>720434008</v>
      </c>
      <c r="D183" s="17" t="s">
        <v>81</v>
      </c>
      <c r="E183" s="17" t="s">
        <v>1110</v>
      </c>
      <c r="F183" s="59" t="s">
        <v>7119</v>
      </c>
      <c r="G183" s="59" t="s">
        <v>1111</v>
      </c>
      <c r="H183" s="59" t="s">
        <v>7120</v>
      </c>
      <c r="I183" s="17" t="s">
        <v>1112</v>
      </c>
      <c r="J183" s="17" t="s">
        <v>6928</v>
      </c>
      <c r="K183" s="17" t="s">
        <v>7121</v>
      </c>
      <c r="L183" s="17" t="s">
        <v>6927</v>
      </c>
      <c r="M183" s="17" t="s">
        <v>6172</v>
      </c>
      <c r="N183" s="18" t="s">
        <v>1113</v>
      </c>
      <c r="O183" s="18" t="s">
        <v>7123</v>
      </c>
      <c r="P183" s="18" t="s">
        <v>7122</v>
      </c>
      <c r="Q183" s="18"/>
      <c r="R183" s="18">
        <v>93401</v>
      </c>
      <c r="S183" s="18" t="s">
        <v>7167</v>
      </c>
      <c r="T183" s="20">
        <v>37970</v>
      </c>
    </row>
    <row r="184" spans="1:20" s="16" customFormat="1" ht="18.75" customHeight="1" x14ac:dyDescent="0.2">
      <c r="A184" s="146">
        <v>6969</v>
      </c>
      <c r="B184" s="24" t="s">
        <v>5949</v>
      </c>
      <c r="C184" s="129">
        <v>722703006</v>
      </c>
      <c r="D184" s="22" t="s">
        <v>81</v>
      </c>
      <c r="E184" s="22" t="s">
        <v>5950</v>
      </c>
      <c r="F184" s="29" t="s">
        <v>7722</v>
      </c>
      <c r="G184" s="23" t="s">
        <v>5951</v>
      </c>
      <c r="H184" s="23" t="s">
        <v>6606</v>
      </c>
      <c r="I184" s="22" t="s">
        <v>5491</v>
      </c>
      <c r="J184" s="22" t="s">
        <v>6607</v>
      </c>
      <c r="K184" s="22" t="s">
        <v>5952</v>
      </c>
      <c r="L184" s="22" t="s">
        <v>5953</v>
      </c>
      <c r="M184" s="24" t="s">
        <v>630</v>
      </c>
      <c r="N184" s="25" t="s">
        <v>1347</v>
      </c>
      <c r="O184" s="25" t="s">
        <v>5954</v>
      </c>
      <c r="P184" s="38" t="s">
        <v>5955</v>
      </c>
      <c r="Q184" s="25"/>
      <c r="R184" s="26" t="s">
        <v>5956</v>
      </c>
      <c r="S184" s="31" t="s">
        <v>7735</v>
      </c>
      <c r="T184" s="27">
        <v>37970</v>
      </c>
    </row>
    <row r="185" spans="1:20" s="16" customFormat="1" ht="18.75" customHeight="1" x14ac:dyDescent="0.2">
      <c r="A185" s="146">
        <v>6970</v>
      </c>
      <c r="B185" s="24" t="s">
        <v>2678</v>
      </c>
      <c r="C185" s="129">
        <v>700016404</v>
      </c>
      <c r="D185" s="22" t="s">
        <v>1579</v>
      </c>
      <c r="E185" s="22" t="s">
        <v>2679</v>
      </c>
      <c r="F185" s="23" t="s">
        <v>2680</v>
      </c>
      <c r="G185" s="23" t="s">
        <v>2681</v>
      </c>
      <c r="H185" s="23" t="s">
        <v>2682</v>
      </c>
      <c r="I185" s="22" t="s">
        <v>2683</v>
      </c>
      <c r="J185" s="22" t="s">
        <v>2684</v>
      </c>
      <c r="K185" s="22" t="s">
        <v>2685</v>
      </c>
      <c r="L185" s="22" t="s">
        <v>2686</v>
      </c>
      <c r="M185" s="24" t="s">
        <v>50</v>
      </c>
      <c r="N185" s="25" t="s">
        <v>1840</v>
      </c>
      <c r="O185" s="25" t="s">
        <v>2687</v>
      </c>
      <c r="P185" s="26"/>
      <c r="Q185" s="25"/>
      <c r="R185" s="26" t="s">
        <v>555</v>
      </c>
      <c r="S185" s="26" t="s">
        <v>2688</v>
      </c>
      <c r="T185" s="27">
        <v>37970</v>
      </c>
    </row>
    <row r="186" spans="1:20" s="16" customFormat="1" ht="18.75" customHeight="1" x14ac:dyDescent="0.2">
      <c r="A186" s="146">
        <v>6971</v>
      </c>
      <c r="B186" s="24" t="s">
        <v>513</v>
      </c>
      <c r="C186" s="129">
        <v>735534009</v>
      </c>
      <c r="D186" s="22" t="s">
        <v>81</v>
      </c>
      <c r="E186" s="22" t="s">
        <v>514</v>
      </c>
      <c r="F186" s="23" t="s">
        <v>6674</v>
      </c>
      <c r="G186" s="23" t="s">
        <v>515</v>
      </c>
      <c r="H186" s="23" t="s">
        <v>6146</v>
      </c>
      <c r="I186" s="22" t="s">
        <v>516</v>
      </c>
      <c r="J186" s="30" t="s">
        <v>7376</v>
      </c>
      <c r="K186" s="22" t="s">
        <v>6147</v>
      </c>
      <c r="L186" s="22" t="s">
        <v>517</v>
      </c>
      <c r="M186" s="24" t="s">
        <v>51</v>
      </c>
      <c r="N186" s="25" t="s">
        <v>6149</v>
      </c>
      <c r="O186" s="25" t="s">
        <v>6161</v>
      </c>
      <c r="P186" s="26" t="s">
        <v>6148</v>
      </c>
      <c r="Q186" s="25"/>
      <c r="R186" s="26" t="s">
        <v>419</v>
      </c>
      <c r="S186" s="31" t="s">
        <v>7377</v>
      </c>
      <c r="T186" s="27">
        <v>37970</v>
      </c>
    </row>
    <row r="187" spans="1:20" s="16" customFormat="1" ht="18.75" customHeight="1" x14ac:dyDescent="0.2">
      <c r="A187" s="146">
        <v>6972</v>
      </c>
      <c r="B187" s="24" t="s">
        <v>1447</v>
      </c>
      <c r="C187" s="129">
        <v>732420002</v>
      </c>
      <c r="D187" s="22" t="s">
        <v>81</v>
      </c>
      <c r="E187" s="22" t="s">
        <v>1448</v>
      </c>
      <c r="F187" s="23" t="s">
        <v>6627</v>
      </c>
      <c r="G187" s="23" t="s">
        <v>1449</v>
      </c>
      <c r="H187" s="23" t="s">
        <v>1450</v>
      </c>
      <c r="I187" s="22" t="s">
        <v>1230</v>
      </c>
      <c r="J187" s="22" t="s">
        <v>6628</v>
      </c>
      <c r="K187" s="30" t="s">
        <v>8183</v>
      </c>
      <c r="L187" s="22" t="s">
        <v>7033</v>
      </c>
      <c r="M187" s="24" t="s">
        <v>50</v>
      </c>
      <c r="N187" s="25" t="s">
        <v>1453</v>
      </c>
      <c r="O187" s="25" t="s">
        <v>1452</v>
      </c>
      <c r="P187" s="26" t="s">
        <v>1451</v>
      </c>
      <c r="Q187" s="25"/>
      <c r="R187" s="26">
        <v>93401</v>
      </c>
      <c r="S187" s="31" t="s">
        <v>7034</v>
      </c>
      <c r="T187" s="27">
        <v>37970</v>
      </c>
    </row>
    <row r="188" spans="1:20" s="16" customFormat="1" ht="18.75" customHeight="1" x14ac:dyDescent="0.2">
      <c r="A188" s="146">
        <v>6973</v>
      </c>
      <c r="B188" s="24" t="s">
        <v>1007</v>
      </c>
      <c r="C188" s="129">
        <v>727581006</v>
      </c>
      <c r="D188" s="22" t="s">
        <v>81</v>
      </c>
      <c r="E188" s="22" t="s">
        <v>1008</v>
      </c>
      <c r="F188" s="29" t="s">
        <v>7152</v>
      </c>
      <c r="G188" s="23" t="s">
        <v>1009</v>
      </c>
      <c r="H188" s="23" t="s">
        <v>7153</v>
      </c>
      <c r="I188" s="22" t="s">
        <v>1010</v>
      </c>
      <c r="J188" s="22" t="s">
        <v>6613</v>
      </c>
      <c r="K188" s="22" t="s">
        <v>6614</v>
      </c>
      <c r="L188" s="30" t="s">
        <v>6915</v>
      </c>
      <c r="M188" s="24" t="s">
        <v>6171</v>
      </c>
      <c r="N188" s="25" t="s">
        <v>1013</v>
      </c>
      <c r="O188" s="25" t="s">
        <v>1012</v>
      </c>
      <c r="P188" s="26" t="s">
        <v>1011</v>
      </c>
      <c r="Q188" s="25"/>
      <c r="R188" s="26" t="s">
        <v>419</v>
      </c>
      <c r="S188" s="31" t="s">
        <v>7155</v>
      </c>
      <c r="T188" s="27">
        <v>37970</v>
      </c>
    </row>
    <row r="189" spans="1:20" s="16" customFormat="1" ht="18.75" customHeight="1" x14ac:dyDescent="0.2">
      <c r="A189" s="146">
        <v>6974</v>
      </c>
      <c r="B189" s="24" t="s">
        <v>5793</v>
      </c>
      <c r="C189" s="129">
        <v>605060005</v>
      </c>
      <c r="D189" s="22" t="s">
        <v>139</v>
      </c>
      <c r="E189" s="22" t="s">
        <v>5794</v>
      </c>
      <c r="F189" s="23" t="s">
        <v>5756</v>
      </c>
      <c r="G189" s="23" t="s">
        <v>5795</v>
      </c>
      <c r="H189" s="23" t="s">
        <v>29</v>
      </c>
      <c r="I189" s="22"/>
      <c r="J189" s="22"/>
      <c r="K189" s="22" t="s">
        <v>5796</v>
      </c>
      <c r="L189" s="22" t="s">
        <v>5797</v>
      </c>
      <c r="M189" s="24" t="s">
        <v>50</v>
      </c>
      <c r="N189" s="25" t="s">
        <v>730</v>
      </c>
      <c r="O189" s="25" t="s">
        <v>6315</v>
      </c>
      <c r="P189" s="26" t="s">
        <v>6316</v>
      </c>
      <c r="Q189" s="25"/>
      <c r="R189" s="26" t="s">
        <v>5798</v>
      </c>
      <c r="S189" s="26" t="s">
        <v>607</v>
      </c>
      <c r="T189" s="27">
        <v>37970</v>
      </c>
    </row>
    <row r="190" spans="1:20" s="16" customFormat="1" ht="18.75" customHeight="1" x14ac:dyDescent="0.2">
      <c r="A190" s="147">
        <v>6975</v>
      </c>
      <c r="B190" s="17" t="s">
        <v>7226</v>
      </c>
      <c r="C190" s="130">
        <v>729097004</v>
      </c>
      <c r="D190" s="15" t="s">
        <v>5310</v>
      </c>
      <c r="E190" s="15" t="s">
        <v>5311</v>
      </c>
      <c r="F190" s="14" t="s">
        <v>7227</v>
      </c>
      <c r="G190" s="14" t="s">
        <v>4779</v>
      </c>
      <c r="H190" s="14" t="s">
        <v>5312</v>
      </c>
      <c r="I190" s="15" t="s">
        <v>5313</v>
      </c>
      <c r="J190" s="15" t="s">
        <v>5314</v>
      </c>
      <c r="K190" s="15" t="s">
        <v>5315</v>
      </c>
      <c r="L190" s="15" t="s">
        <v>5316</v>
      </c>
      <c r="M190" s="17" t="s">
        <v>630</v>
      </c>
      <c r="N190" s="18" t="s">
        <v>3468</v>
      </c>
      <c r="O190" s="18" t="s">
        <v>5317</v>
      </c>
      <c r="P190" s="39" t="s">
        <v>7228</v>
      </c>
      <c r="Q190" s="18"/>
      <c r="R190" s="19" t="s">
        <v>419</v>
      </c>
      <c r="S190" s="19" t="s">
        <v>7281</v>
      </c>
      <c r="T190" s="20">
        <v>37970</v>
      </c>
    </row>
    <row r="191" spans="1:20" s="16" customFormat="1" ht="18.75" customHeight="1" x14ac:dyDescent="0.2">
      <c r="A191" s="152">
        <v>6977</v>
      </c>
      <c r="B191" s="24" t="s">
        <v>4394</v>
      </c>
      <c r="C191" s="129">
        <v>740263005</v>
      </c>
      <c r="D191" s="22" t="s">
        <v>4313</v>
      </c>
      <c r="E191" s="22" t="s">
        <v>4396</v>
      </c>
      <c r="F191" s="23" t="s">
        <v>4397</v>
      </c>
      <c r="G191" s="23" t="s">
        <v>4395</v>
      </c>
      <c r="H191" s="23" t="s">
        <v>4398</v>
      </c>
      <c r="I191" s="22" t="s">
        <v>123</v>
      </c>
      <c r="J191" s="22" t="s">
        <v>4399</v>
      </c>
      <c r="K191" s="22" t="s">
        <v>4400</v>
      </c>
      <c r="L191" s="24" t="s">
        <v>4401</v>
      </c>
      <c r="M191" s="24" t="s">
        <v>630</v>
      </c>
      <c r="N191" s="25" t="s">
        <v>4402</v>
      </c>
      <c r="O191" s="25"/>
      <c r="P191" s="26"/>
      <c r="Q191" s="25"/>
      <c r="R191" s="25" t="s">
        <v>419</v>
      </c>
      <c r="S191" s="26" t="s">
        <v>4403</v>
      </c>
      <c r="T191" s="27">
        <v>37970</v>
      </c>
    </row>
    <row r="192" spans="1:20" s="16" customFormat="1" ht="18.75" customHeight="1" x14ac:dyDescent="0.2">
      <c r="A192" s="146">
        <v>6979</v>
      </c>
      <c r="B192" s="24" t="s">
        <v>2720</v>
      </c>
      <c r="C192" s="129">
        <v>738689003</v>
      </c>
      <c r="D192" s="22" t="s">
        <v>1566</v>
      </c>
      <c r="E192" s="22" t="s">
        <v>2721</v>
      </c>
      <c r="F192" s="29" t="s">
        <v>7029</v>
      </c>
      <c r="G192" s="23" t="s">
        <v>2722</v>
      </c>
      <c r="H192" s="29" t="s">
        <v>7030</v>
      </c>
      <c r="I192" s="22" t="s">
        <v>2723</v>
      </c>
      <c r="J192" s="22" t="s">
        <v>2724</v>
      </c>
      <c r="K192" s="30" t="s">
        <v>7003</v>
      </c>
      <c r="L192" s="22" t="s">
        <v>2725</v>
      </c>
      <c r="M192" s="24" t="s">
        <v>344</v>
      </c>
      <c r="N192" s="25" t="s">
        <v>2726</v>
      </c>
      <c r="O192" s="25" t="s">
        <v>7325</v>
      </c>
      <c r="P192" s="38" t="s">
        <v>6588</v>
      </c>
      <c r="Q192" s="25"/>
      <c r="R192" s="26" t="s">
        <v>2727</v>
      </c>
      <c r="S192" s="31" t="s">
        <v>7324</v>
      </c>
      <c r="T192" s="27">
        <v>37970</v>
      </c>
    </row>
    <row r="193" spans="1:20" s="16" customFormat="1" ht="18.75" customHeight="1" x14ac:dyDescent="0.2">
      <c r="A193" s="146">
        <v>6980</v>
      </c>
      <c r="B193" s="24" t="s">
        <v>871</v>
      </c>
      <c r="C193" s="129">
        <v>735342002</v>
      </c>
      <c r="D193" s="22" t="s">
        <v>81</v>
      </c>
      <c r="E193" s="22" t="s">
        <v>872</v>
      </c>
      <c r="F193" s="23" t="s">
        <v>873</v>
      </c>
      <c r="G193" s="23" t="s">
        <v>874</v>
      </c>
      <c r="H193" s="23" t="s">
        <v>875</v>
      </c>
      <c r="I193" s="22" t="s">
        <v>876</v>
      </c>
      <c r="J193" s="22" t="s">
        <v>877</v>
      </c>
      <c r="K193" s="22" t="s">
        <v>878</v>
      </c>
      <c r="L193" s="22" t="s">
        <v>880</v>
      </c>
      <c r="M193" s="24" t="s">
        <v>6222</v>
      </c>
      <c r="N193" s="25" t="s">
        <v>881</v>
      </c>
      <c r="O193" s="25"/>
      <c r="P193" s="26" t="s">
        <v>879</v>
      </c>
      <c r="Q193" s="25"/>
      <c r="R193" s="26" t="s">
        <v>48</v>
      </c>
      <c r="S193" s="26" t="s">
        <v>502</v>
      </c>
      <c r="T193" s="27">
        <v>37970</v>
      </c>
    </row>
    <row r="194" spans="1:20" s="16" customFormat="1" ht="18.75" customHeight="1" x14ac:dyDescent="0.2">
      <c r="A194" s="147">
        <v>6982</v>
      </c>
      <c r="B194" s="17" t="s">
        <v>3780</v>
      </c>
      <c r="C194" s="130">
        <v>692307003</v>
      </c>
      <c r="D194" s="15" t="s">
        <v>2854</v>
      </c>
      <c r="E194" s="15" t="s">
        <v>2871</v>
      </c>
      <c r="F194" s="14" t="s">
        <v>27</v>
      </c>
      <c r="G194" s="14" t="s">
        <v>2872</v>
      </c>
      <c r="H194" s="14" t="s">
        <v>29</v>
      </c>
      <c r="I194" s="15"/>
      <c r="J194" s="15"/>
      <c r="K194" s="15" t="s">
        <v>3781</v>
      </c>
      <c r="L194" s="15" t="s">
        <v>3782</v>
      </c>
      <c r="M194" s="17" t="s">
        <v>6166</v>
      </c>
      <c r="N194" s="18" t="s">
        <v>1237</v>
      </c>
      <c r="O194" s="18" t="s">
        <v>8225</v>
      </c>
      <c r="P194" s="39" t="s">
        <v>8226</v>
      </c>
      <c r="Q194" s="18"/>
      <c r="R194" s="19">
        <v>91001</v>
      </c>
      <c r="S194" s="19" t="s">
        <v>2875</v>
      </c>
      <c r="T194" s="20">
        <v>37970</v>
      </c>
    </row>
    <row r="195" spans="1:20" s="16" customFormat="1" ht="18.75" customHeight="1" x14ac:dyDescent="0.2">
      <c r="A195" s="147">
        <v>6983</v>
      </c>
      <c r="B195" s="17" t="s">
        <v>6409</v>
      </c>
      <c r="C195" s="130">
        <v>759917405</v>
      </c>
      <c r="D195" s="15" t="s">
        <v>2223</v>
      </c>
      <c r="E195" s="15" t="s">
        <v>2224</v>
      </c>
      <c r="F195" s="14" t="s">
        <v>7232</v>
      </c>
      <c r="G195" s="14" t="s">
        <v>2225</v>
      </c>
      <c r="H195" s="14" t="s">
        <v>6275</v>
      </c>
      <c r="I195" s="15" t="s">
        <v>139</v>
      </c>
      <c r="J195" s="15" t="s">
        <v>6626</v>
      </c>
      <c r="K195" s="15" t="s">
        <v>6276</v>
      </c>
      <c r="L195" s="15" t="s">
        <v>6273</v>
      </c>
      <c r="M195" s="17" t="s">
        <v>6167</v>
      </c>
      <c r="N195" s="18" t="s">
        <v>182</v>
      </c>
      <c r="O195" s="18" t="s">
        <v>8254</v>
      </c>
      <c r="P195" s="39" t="s">
        <v>6274</v>
      </c>
      <c r="Q195" s="18"/>
      <c r="R195" s="19">
        <v>93401</v>
      </c>
      <c r="S195" s="19" t="s">
        <v>7146</v>
      </c>
      <c r="T195" s="20">
        <v>37970</v>
      </c>
    </row>
    <row r="196" spans="1:20" s="16" customFormat="1" ht="18.75" customHeight="1" x14ac:dyDescent="0.2">
      <c r="A196" s="146">
        <v>6984</v>
      </c>
      <c r="B196" s="24" t="s">
        <v>3746</v>
      </c>
      <c r="C196" s="129">
        <v>692202007</v>
      </c>
      <c r="D196" s="22" t="s">
        <v>2854</v>
      </c>
      <c r="E196" s="22" t="s">
        <v>2882</v>
      </c>
      <c r="F196" s="23" t="s">
        <v>1700</v>
      </c>
      <c r="G196" s="22" t="s">
        <v>3644</v>
      </c>
      <c r="H196" s="23" t="s">
        <v>29</v>
      </c>
      <c r="I196" s="22"/>
      <c r="J196" s="22"/>
      <c r="K196" s="22" t="s">
        <v>3747</v>
      </c>
      <c r="L196" s="22" t="s">
        <v>3749</v>
      </c>
      <c r="M196" s="24" t="s">
        <v>6166</v>
      </c>
      <c r="N196" s="25" t="s">
        <v>2185</v>
      </c>
      <c r="O196" s="25" t="s">
        <v>3750</v>
      </c>
      <c r="P196" s="26" t="s">
        <v>3748</v>
      </c>
      <c r="Q196" s="25"/>
      <c r="R196" s="26">
        <v>91001</v>
      </c>
      <c r="S196" s="26" t="s">
        <v>2906</v>
      </c>
      <c r="T196" s="27">
        <v>37970</v>
      </c>
    </row>
    <row r="197" spans="1:20" s="16" customFormat="1" ht="18.75" customHeight="1" x14ac:dyDescent="0.2">
      <c r="A197" s="146">
        <v>6988</v>
      </c>
      <c r="B197" s="24" t="s">
        <v>457</v>
      </c>
      <c r="C197" s="129">
        <v>710867003</v>
      </c>
      <c r="D197" s="22" t="s">
        <v>81</v>
      </c>
      <c r="E197" s="22" t="s">
        <v>458</v>
      </c>
      <c r="F197" s="29" t="s">
        <v>7791</v>
      </c>
      <c r="G197" s="23" t="s">
        <v>459</v>
      </c>
      <c r="H197" s="29" t="s">
        <v>7793</v>
      </c>
      <c r="I197" s="22" t="s">
        <v>460</v>
      </c>
      <c r="J197" s="30" t="s">
        <v>7794</v>
      </c>
      <c r="K197" s="22" t="s">
        <v>461</v>
      </c>
      <c r="L197" s="30" t="s">
        <v>7792</v>
      </c>
      <c r="M197" s="24" t="s">
        <v>630</v>
      </c>
      <c r="N197" s="25" t="s">
        <v>462</v>
      </c>
      <c r="O197" s="25" t="s">
        <v>464</v>
      </c>
      <c r="P197" s="38" t="s">
        <v>463</v>
      </c>
      <c r="Q197" s="25"/>
      <c r="R197" s="26" t="s">
        <v>419</v>
      </c>
      <c r="S197" s="31" t="s">
        <v>8137</v>
      </c>
      <c r="T197" s="27">
        <v>37971</v>
      </c>
    </row>
    <row r="198" spans="1:20" s="16" customFormat="1" ht="18.75" customHeight="1" x14ac:dyDescent="0.2">
      <c r="A198" s="146">
        <v>6989</v>
      </c>
      <c r="B198" s="24" t="s">
        <v>5228</v>
      </c>
      <c r="C198" s="129">
        <v>745459005</v>
      </c>
      <c r="D198" s="22" t="s">
        <v>81</v>
      </c>
      <c r="E198" s="22" t="s">
        <v>5229</v>
      </c>
      <c r="F198" s="23" t="s">
        <v>5230</v>
      </c>
      <c r="G198" s="23" t="s">
        <v>4779</v>
      </c>
      <c r="H198" s="23" t="s">
        <v>5231</v>
      </c>
      <c r="I198" s="22" t="s">
        <v>708</v>
      </c>
      <c r="J198" s="22" t="s">
        <v>5232</v>
      </c>
      <c r="K198" s="22" t="s">
        <v>5233</v>
      </c>
      <c r="L198" s="22" t="s">
        <v>5234</v>
      </c>
      <c r="M198" s="24" t="s">
        <v>630</v>
      </c>
      <c r="N198" s="25" t="s">
        <v>462</v>
      </c>
      <c r="O198" s="25"/>
      <c r="P198" s="26"/>
      <c r="Q198" s="25"/>
      <c r="R198" s="26">
        <v>93401</v>
      </c>
      <c r="S198" s="26" t="s">
        <v>5235</v>
      </c>
      <c r="T198" s="27">
        <v>37970</v>
      </c>
    </row>
    <row r="199" spans="1:20" s="16" customFormat="1" ht="18.75" customHeight="1" x14ac:dyDescent="0.2">
      <c r="A199" s="146">
        <v>6990</v>
      </c>
      <c r="B199" s="24" t="s">
        <v>1253</v>
      </c>
      <c r="C199" s="129" t="s">
        <v>7801</v>
      </c>
      <c r="D199" s="22" t="s">
        <v>81</v>
      </c>
      <c r="E199" s="22" t="s">
        <v>1254</v>
      </c>
      <c r="F199" s="23" t="s">
        <v>1255</v>
      </c>
      <c r="G199" s="23" t="s">
        <v>1256</v>
      </c>
      <c r="H199" s="23" t="s">
        <v>1257</v>
      </c>
      <c r="I199" s="22" t="s">
        <v>708</v>
      </c>
      <c r="J199" s="22" t="s">
        <v>1258</v>
      </c>
      <c r="K199" s="22" t="s">
        <v>1259</v>
      </c>
      <c r="L199" s="22" t="s">
        <v>1260</v>
      </c>
      <c r="M199" s="24" t="s">
        <v>6222</v>
      </c>
      <c r="N199" s="25" t="s">
        <v>1262</v>
      </c>
      <c r="O199" s="25" t="s">
        <v>1261</v>
      </c>
      <c r="P199" s="26"/>
      <c r="Q199" s="25"/>
      <c r="R199" s="26">
        <v>93401</v>
      </c>
      <c r="S199" s="26" t="s">
        <v>1263</v>
      </c>
      <c r="T199" s="27">
        <v>37970</v>
      </c>
    </row>
    <row r="200" spans="1:20" s="16" customFormat="1" ht="18.75" customHeight="1" x14ac:dyDescent="0.2">
      <c r="A200" s="146">
        <v>6991</v>
      </c>
      <c r="B200" s="24" t="s">
        <v>4375</v>
      </c>
      <c r="C200" s="129">
        <v>742049000</v>
      </c>
      <c r="D200" s="22" t="s">
        <v>4313</v>
      </c>
      <c r="E200" s="22" t="s">
        <v>4376</v>
      </c>
      <c r="F200" s="23" t="s">
        <v>4377</v>
      </c>
      <c r="G200" s="23" t="s">
        <v>4378</v>
      </c>
      <c r="H200" s="23" t="s">
        <v>4379</v>
      </c>
      <c r="I200" s="22" t="s">
        <v>708</v>
      </c>
      <c r="J200" s="22" t="s">
        <v>4380</v>
      </c>
      <c r="K200" s="22" t="s">
        <v>4381</v>
      </c>
      <c r="L200" s="22" t="s">
        <v>4382</v>
      </c>
      <c r="M200" s="24" t="s">
        <v>630</v>
      </c>
      <c r="N200" s="25" t="s">
        <v>4383</v>
      </c>
      <c r="O200" s="25"/>
      <c r="P200" s="26"/>
      <c r="Q200" s="25"/>
      <c r="R200" s="26" t="s">
        <v>419</v>
      </c>
      <c r="S200" s="26" t="s">
        <v>6156</v>
      </c>
      <c r="T200" s="27">
        <v>37970</v>
      </c>
    </row>
    <row r="201" spans="1:20" s="16" customFormat="1" ht="18.75" customHeight="1" x14ac:dyDescent="0.2">
      <c r="A201" s="146">
        <v>6993</v>
      </c>
      <c r="B201" s="24" t="s">
        <v>1975</v>
      </c>
      <c r="C201" s="129">
        <v>730767005</v>
      </c>
      <c r="D201" s="23" t="s">
        <v>1977</v>
      </c>
      <c r="E201" s="22" t="s">
        <v>1978</v>
      </c>
      <c r="F201" s="23" t="s">
        <v>1979</v>
      </c>
      <c r="G201" s="23" t="s">
        <v>1976</v>
      </c>
      <c r="H201" s="23" t="s">
        <v>1980</v>
      </c>
      <c r="I201" s="22" t="s">
        <v>1981</v>
      </c>
      <c r="J201" s="22" t="s">
        <v>1982</v>
      </c>
      <c r="K201" s="22" t="s">
        <v>1983</v>
      </c>
      <c r="L201" s="22" t="s">
        <v>1985</v>
      </c>
      <c r="M201" s="24" t="s">
        <v>50</v>
      </c>
      <c r="N201" s="25" t="s">
        <v>1489</v>
      </c>
      <c r="O201" s="25" t="s">
        <v>1986</v>
      </c>
      <c r="P201" s="26" t="s">
        <v>1984</v>
      </c>
      <c r="Q201" s="25"/>
      <c r="R201" s="26">
        <v>93401</v>
      </c>
      <c r="S201" s="26" t="s">
        <v>1987</v>
      </c>
      <c r="T201" s="27">
        <v>37970</v>
      </c>
    </row>
    <row r="202" spans="1:20" s="16" customFormat="1" ht="18.75" customHeight="1" x14ac:dyDescent="0.2">
      <c r="A202" s="146">
        <v>6994</v>
      </c>
      <c r="B202" s="24" t="s">
        <v>5345</v>
      </c>
      <c r="C202" s="129">
        <v>739485002</v>
      </c>
      <c r="D202" s="22" t="s">
        <v>81</v>
      </c>
      <c r="E202" s="22" t="s">
        <v>5346</v>
      </c>
      <c r="F202" s="23" t="s">
        <v>5347</v>
      </c>
      <c r="G202" s="23" t="s">
        <v>4779</v>
      </c>
      <c r="H202" s="23" t="s">
        <v>5348</v>
      </c>
      <c r="I202" s="22" t="s">
        <v>186</v>
      </c>
      <c r="J202" s="22" t="s">
        <v>5349</v>
      </c>
      <c r="K202" s="22" t="s">
        <v>5350</v>
      </c>
      <c r="L202" s="22" t="s">
        <v>5351</v>
      </c>
      <c r="M202" s="24" t="s">
        <v>51</v>
      </c>
      <c r="N202" s="25" t="s">
        <v>1430</v>
      </c>
      <c r="O202" s="25"/>
      <c r="P202" s="26"/>
      <c r="Q202" s="25"/>
      <c r="R202" s="26" t="s">
        <v>419</v>
      </c>
      <c r="S202" s="26" t="s">
        <v>5352</v>
      </c>
      <c r="T202" s="27">
        <v>37970</v>
      </c>
    </row>
    <row r="203" spans="1:20" s="16" customFormat="1" ht="18.75" customHeight="1" x14ac:dyDescent="0.2">
      <c r="A203" s="147">
        <v>6995</v>
      </c>
      <c r="B203" s="17" t="s">
        <v>3508</v>
      </c>
      <c r="C203" s="130">
        <v>692205006</v>
      </c>
      <c r="D203" s="15" t="s">
        <v>2854</v>
      </c>
      <c r="E203" s="15" t="s">
        <v>2871</v>
      </c>
      <c r="F203" s="14" t="s">
        <v>27</v>
      </c>
      <c r="G203" s="14" t="s">
        <v>2872</v>
      </c>
      <c r="H203" s="14" t="s">
        <v>29</v>
      </c>
      <c r="I203" s="15"/>
      <c r="J203" s="15"/>
      <c r="K203" s="15" t="s">
        <v>6584</v>
      </c>
      <c r="L203" s="15" t="s">
        <v>3509</v>
      </c>
      <c r="M203" s="17" t="s">
        <v>6166</v>
      </c>
      <c r="N203" s="18" t="s">
        <v>3510</v>
      </c>
      <c r="O203" s="18" t="s">
        <v>6585</v>
      </c>
      <c r="P203" s="19" t="s">
        <v>6586</v>
      </c>
      <c r="Q203" s="18"/>
      <c r="R203" s="19">
        <v>91001</v>
      </c>
      <c r="S203" s="19" t="s">
        <v>3511</v>
      </c>
      <c r="T203" s="20">
        <v>37970</v>
      </c>
    </row>
    <row r="204" spans="1:20" s="16" customFormat="1" ht="18.75" customHeight="1" x14ac:dyDescent="0.2">
      <c r="A204" s="147">
        <v>6997</v>
      </c>
      <c r="B204" s="17" t="s">
        <v>3352</v>
      </c>
      <c r="C204" s="130">
        <v>690724006</v>
      </c>
      <c r="D204" s="15" t="s">
        <v>2854</v>
      </c>
      <c r="E204" s="15" t="s">
        <v>2871</v>
      </c>
      <c r="F204" s="14" t="s">
        <v>27</v>
      </c>
      <c r="G204" s="14" t="s">
        <v>2872</v>
      </c>
      <c r="H204" s="14" t="s">
        <v>29</v>
      </c>
      <c r="I204" s="15"/>
      <c r="J204" s="15"/>
      <c r="K204" s="15" t="s">
        <v>6295</v>
      </c>
      <c r="L204" s="15" t="s">
        <v>3353</v>
      </c>
      <c r="M204" s="17" t="s">
        <v>50</v>
      </c>
      <c r="N204" s="18" t="s">
        <v>3355</v>
      </c>
      <c r="O204" s="18" t="s">
        <v>3354</v>
      </c>
      <c r="P204" s="19"/>
      <c r="Q204" s="18"/>
      <c r="R204" s="19">
        <v>91001</v>
      </c>
      <c r="S204" s="19" t="s">
        <v>2875</v>
      </c>
      <c r="T204" s="20">
        <v>37970</v>
      </c>
    </row>
    <row r="205" spans="1:20" s="16" customFormat="1" ht="18.75" customHeight="1" x14ac:dyDescent="0.2">
      <c r="A205" s="146">
        <v>6998</v>
      </c>
      <c r="B205" s="24" t="s">
        <v>3216</v>
      </c>
      <c r="C205" s="129">
        <v>692543009</v>
      </c>
      <c r="D205" s="22" t="s">
        <v>2854</v>
      </c>
      <c r="E205" s="22" t="s">
        <v>2871</v>
      </c>
      <c r="F205" s="23" t="s">
        <v>27</v>
      </c>
      <c r="G205" s="23" t="s">
        <v>2872</v>
      </c>
      <c r="H205" s="23" t="s">
        <v>29</v>
      </c>
      <c r="I205" s="22"/>
      <c r="J205" s="22"/>
      <c r="K205" s="22" t="s">
        <v>3217</v>
      </c>
      <c r="L205" s="22" t="s">
        <v>3218</v>
      </c>
      <c r="M205" s="24" t="s">
        <v>50</v>
      </c>
      <c r="N205" s="25" t="s">
        <v>1893</v>
      </c>
      <c r="O205" s="25"/>
      <c r="P205" s="26"/>
      <c r="Q205" s="25"/>
      <c r="R205" s="26">
        <v>91001</v>
      </c>
      <c r="S205" s="26" t="s">
        <v>2875</v>
      </c>
      <c r="T205" s="27">
        <v>37970</v>
      </c>
    </row>
    <row r="206" spans="1:20" s="16" customFormat="1" ht="18.75" customHeight="1" x14ac:dyDescent="0.2">
      <c r="A206" s="147">
        <v>6999</v>
      </c>
      <c r="B206" s="17" t="s">
        <v>5410</v>
      </c>
      <c r="C206" s="130">
        <v>741504006</v>
      </c>
      <c r="D206" s="15" t="s">
        <v>81</v>
      </c>
      <c r="E206" s="15" t="s">
        <v>5411</v>
      </c>
      <c r="F206" s="14" t="s">
        <v>7019</v>
      </c>
      <c r="G206" s="14" t="s">
        <v>419</v>
      </c>
      <c r="H206" s="14" t="s">
        <v>5412</v>
      </c>
      <c r="I206" s="15" t="s">
        <v>193</v>
      </c>
      <c r="J206" s="15" t="s">
        <v>7021</v>
      </c>
      <c r="K206" s="15" t="s">
        <v>7020</v>
      </c>
      <c r="L206" s="15" t="s">
        <v>6498</v>
      </c>
      <c r="M206" s="17" t="s">
        <v>51</v>
      </c>
      <c r="N206" s="18" t="s">
        <v>5414</v>
      </c>
      <c r="O206" s="18"/>
      <c r="P206" s="19" t="s">
        <v>5413</v>
      </c>
      <c r="Q206" s="18"/>
      <c r="R206" s="19" t="s">
        <v>419</v>
      </c>
      <c r="S206" s="19" t="s">
        <v>7400</v>
      </c>
      <c r="T206" s="20">
        <v>37970</v>
      </c>
    </row>
    <row r="207" spans="1:20" s="16" customFormat="1" ht="18.75" customHeight="1" x14ac:dyDescent="0.2">
      <c r="A207" s="146">
        <v>7000</v>
      </c>
      <c r="B207" s="24" t="s">
        <v>1297</v>
      </c>
      <c r="C207" s="129">
        <v>718323002</v>
      </c>
      <c r="D207" s="22" t="s">
        <v>81</v>
      </c>
      <c r="E207" s="22" t="s">
        <v>1298</v>
      </c>
      <c r="F207" s="23" t="s">
        <v>1299</v>
      </c>
      <c r="G207" s="23" t="s">
        <v>1300</v>
      </c>
      <c r="H207" s="23" t="s">
        <v>1301</v>
      </c>
      <c r="I207" s="22" t="s">
        <v>1117</v>
      </c>
      <c r="J207" s="22" t="s">
        <v>1302</v>
      </c>
      <c r="K207" s="22" t="s">
        <v>1303</v>
      </c>
      <c r="L207" s="22" t="s">
        <v>1304</v>
      </c>
      <c r="M207" s="24" t="s">
        <v>50</v>
      </c>
      <c r="N207" s="25" t="s">
        <v>932</v>
      </c>
      <c r="O207" s="25" t="s">
        <v>1305</v>
      </c>
      <c r="P207" s="26" t="s">
        <v>1306</v>
      </c>
      <c r="Q207" s="25"/>
      <c r="R207" s="26">
        <v>93401</v>
      </c>
      <c r="S207" s="26" t="s">
        <v>1307</v>
      </c>
      <c r="T207" s="27">
        <v>37970</v>
      </c>
    </row>
    <row r="208" spans="1:20" s="16" customFormat="1" ht="18.75" customHeight="1" x14ac:dyDescent="0.2">
      <c r="A208" s="146">
        <v>7003</v>
      </c>
      <c r="B208" s="24" t="s">
        <v>6265</v>
      </c>
      <c r="C208" s="129">
        <v>731013004</v>
      </c>
      <c r="D208" s="22" t="s">
        <v>81</v>
      </c>
      <c r="E208" s="22" t="s">
        <v>471</v>
      </c>
      <c r="F208" s="29" t="s">
        <v>7622</v>
      </c>
      <c r="G208" s="23" t="s">
        <v>472</v>
      </c>
      <c r="H208" s="23" t="s">
        <v>473</v>
      </c>
      <c r="I208" s="22" t="s">
        <v>474</v>
      </c>
      <c r="J208" s="22" t="s">
        <v>475</v>
      </c>
      <c r="K208" s="30" t="s">
        <v>7639</v>
      </c>
      <c r="L208" s="22" t="s">
        <v>6808</v>
      </c>
      <c r="M208" s="24" t="s">
        <v>50</v>
      </c>
      <c r="N208" s="25" t="s">
        <v>852</v>
      </c>
      <c r="O208" s="25">
        <v>223414941</v>
      </c>
      <c r="P208" s="26" t="s">
        <v>6809</v>
      </c>
      <c r="Q208" s="25"/>
      <c r="R208" s="26" t="s">
        <v>476</v>
      </c>
      <c r="S208" s="37" t="s">
        <v>7594</v>
      </c>
      <c r="T208" s="27">
        <v>37970</v>
      </c>
    </row>
    <row r="209" spans="1:20" s="16" customFormat="1" ht="18.75" customHeight="1" x14ac:dyDescent="0.2">
      <c r="A209" s="147">
        <v>7004</v>
      </c>
      <c r="B209" s="17" t="s">
        <v>2467</v>
      </c>
      <c r="C209" s="130">
        <v>716904008</v>
      </c>
      <c r="D209" s="15" t="s">
        <v>1579</v>
      </c>
      <c r="E209" s="15" t="s">
        <v>2468</v>
      </c>
      <c r="F209" s="14" t="s">
        <v>7736</v>
      </c>
      <c r="G209" s="14" t="s">
        <v>2469</v>
      </c>
      <c r="H209" s="14" t="s">
        <v>7784</v>
      </c>
      <c r="I209" s="15" t="s">
        <v>2470</v>
      </c>
      <c r="J209" s="15" t="s">
        <v>7740</v>
      </c>
      <c r="K209" s="15" t="s">
        <v>2471</v>
      </c>
      <c r="L209" s="15" t="s">
        <v>7737</v>
      </c>
      <c r="M209" s="17" t="s">
        <v>50</v>
      </c>
      <c r="N209" s="18" t="s">
        <v>2472</v>
      </c>
      <c r="O209" s="18" t="s">
        <v>7738</v>
      </c>
      <c r="P209" s="39" t="s">
        <v>7739</v>
      </c>
      <c r="Q209" s="18"/>
      <c r="R209" s="19">
        <v>93401</v>
      </c>
      <c r="S209" s="19" t="s">
        <v>7741</v>
      </c>
      <c r="T209" s="20">
        <v>37970</v>
      </c>
    </row>
    <row r="210" spans="1:20" s="16" customFormat="1" ht="18.75" customHeight="1" x14ac:dyDescent="0.2">
      <c r="A210" s="146">
        <v>7005</v>
      </c>
      <c r="B210" s="24" t="s">
        <v>1161</v>
      </c>
      <c r="C210" s="129">
        <v>709542001</v>
      </c>
      <c r="D210" s="22" t="s">
        <v>81</v>
      </c>
      <c r="E210" s="22" t="s">
        <v>1162</v>
      </c>
      <c r="F210" s="23" t="s">
        <v>1163</v>
      </c>
      <c r="G210" s="23" t="s">
        <v>1164</v>
      </c>
      <c r="H210" s="23" t="s">
        <v>1165</v>
      </c>
      <c r="I210" s="22" t="s">
        <v>1166</v>
      </c>
      <c r="J210" s="32" t="s">
        <v>1167</v>
      </c>
      <c r="K210" s="22" t="s">
        <v>1168</v>
      </c>
      <c r="L210" s="22" t="s">
        <v>1169</v>
      </c>
      <c r="M210" s="24" t="s">
        <v>50</v>
      </c>
      <c r="N210" s="25" t="s">
        <v>1171</v>
      </c>
      <c r="O210" s="25" t="s">
        <v>1170</v>
      </c>
      <c r="P210" s="26"/>
      <c r="Q210" s="25"/>
      <c r="R210" s="26">
        <v>93401</v>
      </c>
      <c r="S210" s="26" t="s">
        <v>1172</v>
      </c>
      <c r="T210" s="27">
        <v>37970</v>
      </c>
    </row>
    <row r="211" spans="1:20" s="16" customFormat="1" ht="18.75" customHeight="1" x14ac:dyDescent="0.2">
      <c r="A211" s="146">
        <v>7008</v>
      </c>
      <c r="B211" s="24" t="s">
        <v>5909</v>
      </c>
      <c r="C211" s="129">
        <v>702872707</v>
      </c>
      <c r="D211" s="22" t="s">
        <v>152</v>
      </c>
      <c r="E211" s="22" t="s">
        <v>5807</v>
      </c>
      <c r="F211" s="23" t="s">
        <v>27</v>
      </c>
      <c r="G211" s="23" t="s">
        <v>154</v>
      </c>
      <c r="H211" s="23" t="s">
        <v>29</v>
      </c>
      <c r="I211" s="22"/>
      <c r="J211" s="22"/>
      <c r="K211" s="22" t="s">
        <v>5910</v>
      </c>
      <c r="L211" s="22" t="s">
        <v>5911</v>
      </c>
      <c r="M211" s="24" t="s">
        <v>50</v>
      </c>
      <c r="N211" s="25" t="s">
        <v>5913</v>
      </c>
      <c r="O211" s="25" t="s">
        <v>5912</v>
      </c>
      <c r="P211" s="26"/>
      <c r="Q211" s="25"/>
      <c r="R211" s="26" t="s">
        <v>368</v>
      </c>
      <c r="S211" s="115" t="s">
        <v>5914</v>
      </c>
      <c r="T211" s="27">
        <v>37970</v>
      </c>
    </row>
    <row r="212" spans="1:20" s="16" customFormat="1" ht="18.75" customHeight="1" x14ac:dyDescent="0.2">
      <c r="A212" s="146">
        <v>7010</v>
      </c>
      <c r="B212" s="24" t="s">
        <v>4668</v>
      </c>
      <c r="C212" s="129">
        <v>747168008</v>
      </c>
      <c r="D212" s="22" t="s">
        <v>4669</v>
      </c>
      <c r="E212" s="22" t="s">
        <v>4670</v>
      </c>
      <c r="F212" s="29" t="s">
        <v>7551</v>
      </c>
      <c r="G212" s="23" t="s">
        <v>4671</v>
      </c>
      <c r="H212" s="29" t="s">
        <v>8232</v>
      </c>
      <c r="I212" s="30" t="s">
        <v>1770</v>
      </c>
      <c r="J212" s="30" t="s">
        <v>8233</v>
      </c>
      <c r="K212" s="22" t="s">
        <v>4672</v>
      </c>
      <c r="L212" s="22" t="s">
        <v>4674</v>
      </c>
      <c r="M212" s="24" t="s">
        <v>630</v>
      </c>
      <c r="N212" s="25" t="s">
        <v>4675</v>
      </c>
      <c r="O212" s="25"/>
      <c r="P212" s="26" t="s">
        <v>4673</v>
      </c>
      <c r="Q212" s="25"/>
      <c r="R212" s="26" t="s">
        <v>1217</v>
      </c>
      <c r="S212" s="31" t="s">
        <v>7028</v>
      </c>
      <c r="T212" s="27">
        <v>37970</v>
      </c>
    </row>
    <row r="213" spans="1:20" s="16" customFormat="1" ht="18.75" customHeight="1" x14ac:dyDescent="0.2">
      <c r="A213" s="146">
        <v>7012</v>
      </c>
      <c r="B213" s="24" t="s">
        <v>2515</v>
      </c>
      <c r="C213" s="129">
        <v>720266008</v>
      </c>
      <c r="D213" s="22" t="s">
        <v>1681</v>
      </c>
      <c r="E213" s="22" t="s">
        <v>2516</v>
      </c>
      <c r="F213" s="23" t="s">
        <v>2517</v>
      </c>
      <c r="G213" s="23" t="s">
        <v>2518</v>
      </c>
      <c r="H213" s="23" t="s">
        <v>2519</v>
      </c>
      <c r="I213" s="22" t="s">
        <v>2520</v>
      </c>
      <c r="J213" s="22" t="s">
        <v>139</v>
      </c>
      <c r="K213" s="22" t="s">
        <v>2521</v>
      </c>
      <c r="L213" s="22" t="s">
        <v>2522</v>
      </c>
      <c r="M213" s="24" t="s">
        <v>50</v>
      </c>
      <c r="N213" s="25" t="s">
        <v>1160</v>
      </c>
      <c r="O213" s="25"/>
      <c r="P213" s="26" t="s">
        <v>2523</v>
      </c>
      <c r="Q213" s="25"/>
      <c r="R213" s="26">
        <v>93401</v>
      </c>
      <c r="S213" s="26" t="s">
        <v>2524</v>
      </c>
      <c r="T213" s="27">
        <v>37970</v>
      </c>
    </row>
    <row r="214" spans="1:20" s="16" customFormat="1" ht="18.75" customHeight="1" x14ac:dyDescent="0.2">
      <c r="A214" s="146">
        <v>7013</v>
      </c>
      <c r="B214" s="24" t="s">
        <v>397</v>
      </c>
      <c r="C214" s="129">
        <v>817951511</v>
      </c>
      <c r="D214" s="22" t="s">
        <v>245</v>
      </c>
      <c r="E214" s="22" t="s">
        <v>398</v>
      </c>
      <c r="F214" s="23" t="s">
        <v>27</v>
      </c>
      <c r="G214" s="23" t="s">
        <v>247</v>
      </c>
      <c r="H214" s="23" t="s">
        <v>29</v>
      </c>
      <c r="I214" s="22"/>
      <c r="J214" s="22"/>
      <c r="K214" s="22" t="s">
        <v>399</v>
      </c>
      <c r="L214" s="22" t="s">
        <v>400</v>
      </c>
      <c r="M214" s="24" t="s">
        <v>50</v>
      </c>
      <c r="N214" s="25" t="s">
        <v>403</v>
      </c>
      <c r="O214" s="25" t="s">
        <v>401</v>
      </c>
      <c r="P214" s="26"/>
      <c r="Q214" s="25"/>
      <c r="R214" s="26" t="s">
        <v>251</v>
      </c>
      <c r="S214" s="26" t="s">
        <v>402</v>
      </c>
      <c r="T214" s="27">
        <v>37970</v>
      </c>
    </row>
    <row r="215" spans="1:20" s="16" customFormat="1" ht="18.75" customHeight="1" x14ac:dyDescent="0.2">
      <c r="A215" s="146">
        <v>7014</v>
      </c>
      <c r="B215" s="24" t="s">
        <v>4713</v>
      </c>
      <c r="C215" s="129" t="s">
        <v>7858</v>
      </c>
      <c r="D215" s="22" t="s">
        <v>4313</v>
      </c>
      <c r="E215" s="22" t="s">
        <v>4714</v>
      </c>
      <c r="F215" s="23" t="s">
        <v>4715</v>
      </c>
      <c r="G215" s="23" t="s">
        <v>4716</v>
      </c>
      <c r="H215" s="23" t="s">
        <v>4717</v>
      </c>
      <c r="I215" s="22" t="s">
        <v>4242</v>
      </c>
      <c r="J215" s="22" t="s">
        <v>4718</v>
      </c>
      <c r="K215" s="22" t="s">
        <v>4719</v>
      </c>
      <c r="L215" s="22" t="s">
        <v>4720</v>
      </c>
      <c r="M215" s="24" t="s">
        <v>630</v>
      </c>
      <c r="N215" s="25" t="s">
        <v>205</v>
      </c>
      <c r="O215" s="25"/>
      <c r="P215" s="26"/>
      <c r="Q215" s="25"/>
      <c r="R215" s="26" t="s">
        <v>419</v>
      </c>
      <c r="S215" s="26" t="s">
        <v>4721</v>
      </c>
      <c r="T215" s="27">
        <v>37970</v>
      </c>
    </row>
    <row r="216" spans="1:20" s="16" customFormat="1" ht="18.75" customHeight="1" x14ac:dyDescent="0.2">
      <c r="A216" s="147">
        <v>7015</v>
      </c>
      <c r="B216" s="17" t="s">
        <v>269</v>
      </c>
      <c r="C216" s="130">
        <v>745046002</v>
      </c>
      <c r="D216" s="15" t="s">
        <v>25</v>
      </c>
      <c r="E216" s="15" t="s">
        <v>270</v>
      </c>
      <c r="F216" s="14" t="s">
        <v>27</v>
      </c>
      <c r="G216" s="14" t="s">
        <v>271</v>
      </c>
      <c r="H216" s="14" t="s">
        <v>139</v>
      </c>
      <c r="I216" s="15"/>
      <c r="J216" s="15"/>
      <c r="K216" s="15" t="s">
        <v>272</v>
      </c>
      <c r="L216" s="15" t="s">
        <v>33</v>
      </c>
      <c r="M216" s="17" t="s">
        <v>50</v>
      </c>
      <c r="N216" s="18" t="s">
        <v>730</v>
      </c>
      <c r="O216" s="18" t="s">
        <v>273</v>
      </c>
      <c r="P216" s="19" t="s">
        <v>274</v>
      </c>
      <c r="Q216" s="18"/>
      <c r="R216" s="19">
        <v>93401</v>
      </c>
      <c r="S216" s="19" t="s">
        <v>6992</v>
      </c>
      <c r="T216" s="20">
        <v>37970</v>
      </c>
    </row>
    <row r="217" spans="1:20" s="16" customFormat="1" ht="18.75" customHeight="1" x14ac:dyDescent="0.2">
      <c r="A217" s="146">
        <v>7017</v>
      </c>
      <c r="B217" s="24" t="s">
        <v>5496</v>
      </c>
      <c r="C217" s="129">
        <v>743577000</v>
      </c>
      <c r="D217" s="22" t="s">
        <v>5354</v>
      </c>
      <c r="E217" s="22" t="s">
        <v>5497</v>
      </c>
      <c r="F217" s="23" t="s">
        <v>5498</v>
      </c>
      <c r="G217" s="23" t="s">
        <v>5366</v>
      </c>
      <c r="H217" s="23" t="s">
        <v>5499</v>
      </c>
      <c r="I217" s="22" t="s">
        <v>5500</v>
      </c>
      <c r="J217" s="22" t="s">
        <v>5501</v>
      </c>
      <c r="K217" s="22" t="s">
        <v>5502</v>
      </c>
      <c r="L217" s="22" t="s">
        <v>5503</v>
      </c>
      <c r="M217" s="24" t="s">
        <v>50</v>
      </c>
      <c r="N217" s="25" t="s">
        <v>5202</v>
      </c>
      <c r="O217" s="25"/>
      <c r="P217" s="26"/>
      <c r="Q217" s="25"/>
      <c r="R217" s="26" t="s">
        <v>1217</v>
      </c>
      <c r="S217" s="26" t="s">
        <v>5504</v>
      </c>
      <c r="T217" s="27">
        <v>37970</v>
      </c>
    </row>
    <row r="218" spans="1:20" s="16" customFormat="1" ht="18.75" customHeight="1" x14ac:dyDescent="0.2">
      <c r="A218" s="146">
        <v>7018</v>
      </c>
      <c r="B218" s="24" t="s">
        <v>2950</v>
      </c>
      <c r="C218" s="129">
        <v>692206002</v>
      </c>
      <c r="D218" s="22" t="s">
        <v>2854</v>
      </c>
      <c r="E218" s="22" t="s">
        <v>2871</v>
      </c>
      <c r="F218" s="23" t="s">
        <v>27</v>
      </c>
      <c r="G218" s="23" t="s">
        <v>2872</v>
      </c>
      <c r="H218" s="23" t="s">
        <v>29</v>
      </c>
      <c r="I218" s="22"/>
      <c r="J218" s="22"/>
      <c r="K218" s="22" t="s">
        <v>2951</v>
      </c>
      <c r="L218" s="22" t="s">
        <v>2953</v>
      </c>
      <c r="M218" s="24" t="s">
        <v>6166</v>
      </c>
      <c r="N218" s="25" t="s">
        <v>2955</v>
      </c>
      <c r="O218" s="25" t="s">
        <v>2954</v>
      </c>
      <c r="P218" s="26" t="s">
        <v>2952</v>
      </c>
      <c r="Q218" s="25"/>
      <c r="R218" s="26">
        <v>91001</v>
      </c>
      <c r="S218" s="26" t="s">
        <v>2875</v>
      </c>
      <c r="T218" s="27">
        <v>37970</v>
      </c>
    </row>
    <row r="219" spans="1:20" s="16" customFormat="1" ht="18.75" customHeight="1" x14ac:dyDescent="0.2">
      <c r="A219" s="146">
        <v>7019</v>
      </c>
      <c r="B219" s="24" t="s">
        <v>5219</v>
      </c>
      <c r="C219" s="129">
        <v>741469006</v>
      </c>
      <c r="D219" s="22" t="s">
        <v>81</v>
      </c>
      <c r="E219" s="22" t="s">
        <v>5220</v>
      </c>
      <c r="F219" s="23" t="s">
        <v>5221</v>
      </c>
      <c r="G219" s="23" t="s">
        <v>4779</v>
      </c>
      <c r="H219" s="23" t="s">
        <v>5222</v>
      </c>
      <c r="I219" s="22" t="s">
        <v>5223</v>
      </c>
      <c r="J219" s="22" t="s">
        <v>5224</v>
      </c>
      <c r="K219" s="22" t="s">
        <v>5225</v>
      </c>
      <c r="L219" s="22" t="s">
        <v>5226</v>
      </c>
      <c r="M219" s="24" t="s">
        <v>344</v>
      </c>
      <c r="N219" s="25" t="s">
        <v>1108</v>
      </c>
      <c r="O219" s="25"/>
      <c r="P219" s="26"/>
      <c r="Q219" s="25"/>
      <c r="R219" s="26" t="s">
        <v>419</v>
      </c>
      <c r="S219" s="26" t="s">
        <v>5227</v>
      </c>
      <c r="T219" s="27">
        <v>37970</v>
      </c>
    </row>
    <row r="220" spans="1:20" s="16" customFormat="1" ht="18.75" customHeight="1" x14ac:dyDescent="0.2">
      <c r="A220" s="147">
        <v>7021</v>
      </c>
      <c r="B220" s="17" t="s">
        <v>2915</v>
      </c>
      <c r="C220" s="130" t="s">
        <v>7825</v>
      </c>
      <c r="D220" s="15" t="s">
        <v>2854</v>
      </c>
      <c r="E220" s="15" t="s">
        <v>2871</v>
      </c>
      <c r="F220" s="14" t="s">
        <v>27</v>
      </c>
      <c r="G220" s="14" t="s">
        <v>2872</v>
      </c>
      <c r="H220" s="14" t="s">
        <v>29</v>
      </c>
      <c r="I220" s="15"/>
      <c r="J220" s="15"/>
      <c r="K220" s="15" t="s">
        <v>2916</v>
      </c>
      <c r="L220" s="15" t="s">
        <v>2917</v>
      </c>
      <c r="M220" s="17" t="s">
        <v>890</v>
      </c>
      <c r="N220" s="18" t="s">
        <v>2768</v>
      </c>
      <c r="O220" s="18" t="s">
        <v>2918</v>
      </c>
      <c r="P220" s="19"/>
      <c r="Q220" s="18"/>
      <c r="R220" s="19">
        <v>91001</v>
      </c>
      <c r="S220" s="19" t="s">
        <v>2875</v>
      </c>
      <c r="T220" s="20">
        <v>37970</v>
      </c>
    </row>
    <row r="221" spans="1:20" s="16" customFormat="1" ht="18.75" customHeight="1" x14ac:dyDescent="0.2">
      <c r="A221" s="146">
        <v>7023</v>
      </c>
      <c r="B221" s="24" t="s">
        <v>5885</v>
      </c>
      <c r="C221" s="129">
        <v>700555097</v>
      </c>
      <c r="D221" s="22" t="s">
        <v>152</v>
      </c>
      <c r="E221" s="22" t="s">
        <v>5886</v>
      </c>
      <c r="F221" s="23" t="s">
        <v>27</v>
      </c>
      <c r="G221" s="23" t="s">
        <v>5823</v>
      </c>
      <c r="H221" s="23" t="s">
        <v>29</v>
      </c>
      <c r="I221" s="22"/>
      <c r="J221" s="22"/>
      <c r="K221" s="22" t="s">
        <v>5887</v>
      </c>
      <c r="L221" s="22" t="s">
        <v>5888</v>
      </c>
      <c r="M221" s="24" t="s">
        <v>6167</v>
      </c>
      <c r="N221" s="25" t="s">
        <v>62</v>
      </c>
      <c r="O221" s="25" t="s">
        <v>5889</v>
      </c>
      <c r="P221" s="26"/>
      <c r="Q221" s="25"/>
      <c r="R221" s="26">
        <v>93910</v>
      </c>
      <c r="S221" s="26" t="s">
        <v>5890</v>
      </c>
      <c r="T221" s="27">
        <v>37970</v>
      </c>
    </row>
    <row r="222" spans="1:20" s="16" customFormat="1" ht="18.75" customHeight="1" x14ac:dyDescent="0.2">
      <c r="A222" s="146">
        <v>7024</v>
      </c>
      <c r="B222" s="24" t="s">
        <v>5771</v>
      </c>
      <c r="C222" s="129">
        <v>718028000</v>
      </c>
      <c r="D222" s="22" t="s">
        <v>139</v>
      </c>
      <c r="E222" s="22" t="s">
        <v>5768</v>
      </c>
      <c r="F222" s="23" t="s">
        <v>5756</v>
      </c>
      <c r="G222" s="23" t="s">
        <v>5757</v>
      </c>
      <c r="H222" s="23" t="s">
        <v>29</v>
      </c>
      <c r="I222" s="22"/>
      <c r="J222" s="22"/>
      <c r="K222" s="22" t="s">
        <v>5772</v>
      </c>
      <c r="L222" s="87" t="s">
        <v>5774</v>
      </c>
      <c r="M222" s="24" t="s">
        <v>50</v>
      </c>
      <c r="N222" s="25" t="s">
        <v>3520</v>
      </c>
      <c r="O222" s="25"/>
      <c r="P222" s="26" t="s">
        <v>5773</v>
      </c>
      <c r="Q222" s="25"/>
      <c r="R222" s="26" t="s">
        <v>5761</v>
      </c>
      <c r="S222" s="26" t="s">
        <v>5775</v>
      </c>
      <c r="T222" s="27">
        <v>37970</v>
      </c>
    </row>
    <row r="223" spans="1:20" s="16" customFormat="1" ht="18.75" customHeight="1" x14ac:dyDescent="0.2">
      <c r="A223" s="146">
        <v>7026</v>
      </c>
      <c r="B223" s="24" t="s">
        <v>4538</v>
      </c>
      <c r="C223" s="129">
        <v>732191003</v>
      </c>
      <c r="D223" s="22" t="s">
        <v>4313</v>
      </c>
      <c r="E223" s="22" t="s">
        <v>4539</v>
      </c>
      <c r="F223" s="23" t="s">
        <v>4540</v>
      </c>
      <c r="G223" s="23" t="s">
        <v>4541</v>
      </c>
      <c r="H223" s="23" t="s">
        <v>4542</v>
      </c>
      <c r="I223" s="22" t="s">
        <v>68</v>
      </c>
      <c r="J223" s="22" t="s">
        <v>4543</v>
      </c>
      <c r="K223" s="22" t="s">
        <v>4544</v>
      </c>
      <c r="L223" s="22" t="s">
        <v>4545</v>
      </c>
      <c r="M223" s="24" t="s">
        <v>630</v>
      </c>
      <c r="N223" s="25" t="s">
        <v>793</v>
      </c>
      <c r="O223" s="25"/>
      <c r="P223" s="26"/>
      <c r="Q223" s="25"/>
      <c r="R223" s="26" t="s">
        <v>419</v>
      </c>
      <c r="S223" s="26" t="s">
        <v>4546</v>
      </c>
      <c r="T223" s="27">
        <v>37970</v>
      </c>
    </row>
    <row r="224" spans="1:20" s="16" customFormat="1" ht="18.75" customHeight="1" x14ac:dyDescent="0.2">
      <c r="A224" s="147">
        <v>7027</v>
      </c>
      <c r="B224" s="17" t="s">
        <v>5608</v>
      </c>
      <c r="C224" s="130">
        <v>650364007</v>
      </c>
      <c r="D224" s="15" t="s">
        <v>81</v>
      </c>
      <c r="E224" s="15" t="s">
        <v>5609</v>
      </c>
      <c r="F224" s="14" t="s">
        <v>7288</v>
      </c>
      <c r="G224" s="14" t="s">
        <v>4779</v>
      </c>
      <c r="H224" s="14" t="s">
        <v>7291</v>
      </c>
      <c r="I224" s="15" t="s">
        <v>5610</v>
      </c>
      <c r="J224" s="15" t="s">
        <v>7337</v>
      </c>
      <c r="K224" s="15" t="s">
        <v>5611</v>
      </c>
      <c r="L224" s="15" t="s">
        <v>7289</v>
      </c>
      <c r="M224" s="17" t="s">
        <v>630</v>
      </c>
      <c r="N224" s="18" t="s">
        <v>5613</v>
      </c>
      <c r="O224" s="18" t="s">
        <v>7290</v>
      </c>
      <c r="P224" s="39" t="s">
        <v>5612</v>
      </c>
      <c r="Q224" s="18"/>
      <c r="R224" s="19" t="s">
        <v>419</v>
      </c>
      <c r="S224" s="19" t="s">
        <v>7344</v>
      </c>
      <c r="T224" s="20">
        <v>37970</v>
      </c>
    </row>
    <row r="225" spans="1:20" s="16" customFormat="1" ht="18.75" customHeight="1" x14ac:dyDescent="0.2">
      <c r="A225" s="147">
        <v>7031</v>
      </c>
      <c r="B225" s="17" t="s">
        <v>6102</v>
      </c>
      <c r="C225" s="130">
        <v>731026009</v>
      </c>
      <c r="D225" s="15" t="s">
        <v>81</v>
      </c>
      <c r="E225" s="15" t="s">
        <v>6103</v>
      </c>
      <c r="F225" s="14" t="s">
        <v>7285</v>
      </c>
      <c r="G225" s="14" t="s">
        <v>7284</v>
      </c>
      <c r="H225" s="14" t="s">
        <v>6945</v>
      </c>
      <c r="I225" s="15" t="s">
        <v>186</v>
      </c>
      <c r="J225" s="15" t="s">
        <v>6946</v>
      </c>
      <c r="K225" s="15" t="s">
        <v>6947</v>
      </c>
      <c r="L225" s="15" t="s">
        <v>6104</v>
      </c>
      <c r="M225" s="17" t="s">
        <v>50</v>
      </c>
      <c r="N225" s="18" t="s">
        <v>1840</v>
      </c>
      <c r="O225" s="18" t="s">
        <v>6105</v>
      </c>
      <c r="P225" s="39" t="s">
        <v>7286</v>
      </c>
      <c r="Q225" s="18"/>
      <c r="R225" s="19" t="s">
        <v>6106</v>
      </c>
      <c r="S225" s="19" t="s">
        <v>7287</v>
      </c>
      <c r="T225" s="20">
        <v>37970</v>
      </c>
    </row>
    <row r="226" spans="1:20" s="16" customFormat="1" ht="18.75" customHeight="1" x14ac:dyDescent="0.2">
      <c r="A226" s="146">
        <v>7036</v>
      </c>
      <c r="B226" s="24" t="s">
        <v>2330</v>
      </c>
      <c r="C226" s="129" t="s">
        <v>7815</v>
      </c>
      <c r="D226" s="22" t="s">
        <v>1579</v>
      </c>
      <c r="E226" s="22" t="s">
        <v>2331</v>
      </c>
      <c r="F226" s="29" t="s">
        <v>7421</v>
      </c>
      <c r="G226" s="23" t="s">
        <v>2332</v>
      </c>
      <c r="H226" s="29" t="s">
        <v>7425</v>
      </c>
      <c r="I226" s="22" t="s">
        <v>2333</v>
      </c>
      <c r="J226" s="22" t="s">
        <v>7422</v>
      </c>
      <c r="K226" s="22" t="s">
        <v>2334</v>
      </c>
      <c r="L226" s="22" t="s">
        <v>2335</v>
      </c>
      <c r="M226" s="24" t="s">
        <v>50</v>
      </c>
      <c r="N226" s="25" t="s">
        <v>2336</v>
      </c>
      <c r="O226" s="36" t="s">
        <v>7423</v>
      </c>
      <c r="P226" s="31" t="s">
        <v>7424</v>
      </c>
      <c r="Q226" s="25"/>
      <c r="R226" s="26" t="s">
        <v>1591</v>
      </c>
      <c r="S226" s="31" t="s">
        <v>7433</v>
      </c>
      <c r="T226" s="27">
        <v>37970</v>
      </c>
    </row>
    <row r="227" spans="1:20" s="16" customFormat="1" ht="18.75" customHeight="1" x14ac:dyDescent="0.2">
      <c r="A227" s="147">
        <v>7037</v>
      </c>
      <c r="B227" s="17" t="s">
        <v>5655</v>
      </c>
      <c r="C227" s="130">
        <v>753474005</v>
      </c>
      <c r="D227" s="15" t="s">
        <v>81</v>
      </c>
      <c r="E227" s="15" t="s">
        <v>5656</v>
      </c>
      <c r="F227" s="14" t="s">
        <v>7747</v>
      </c>
      <c r="G227" s="14" t="s">
        <v>5657</v>
      </c>
      <c r="H227" s="14" t="s">
        <v>5658</v>
      </c>
      <c r="I227" s="15" t="s">
        <v>5659</v>
      </c>
      <c r="J227" s="15" t="s">
        <v>8245</v>
      </c>
      <c r="K227" s="15" t="s">
        <v>5660</v>
      </c>
      <c r="L227" s="15" t="s">
        <v>8246</v>
      </c>
      <c r="M227" s="17" t="s">
        <v>50</v>
      </c>
      <c r="N227" s="18" t="s">
        <v>730</v>
      </c>
      <c r="O227" s="18" t="s">
        <v>5661</v>
      </c>
      <c r="P227" s="39" t="s">
        <v>8247</v>
      </c>
      <c r="Q227" s="18"/>
      <c r="R227" s="19" t="s">
        <v>1217</v>
      </c>
      <c r="S227" s="19" t="s">
        <v>7754</v>
      </c>
      <c r="T227" s="20">
        <v>37970</v>
      </c>
    </row>
    <row r="228" spans="1:20" s="16" customFormat="1" ht="18.75" customHeight="1" x14ac:dyDescent="0.2">
      <c r="A228" s="146">
        <v>7038</v>
      </c>
      <c r="B228" s="24" t="s">
        <v>5425</v>
      </c>
      <c r="C228" s="129">
        <v>759418204</v>
      </c>
      <c r="D228" s="22" t="s">
        <v>81</v>
      </c>
      <c r="E228" s="22" t="s">
        <v>5426</v>
      </c>
      <c r="F228" s="29" t="s">
        <v>7518</v>
      </c>
      <c r="G228" s="23" t="s">
        <v>5427</v>
      </c>
      <c r="H228" s="29" t="s">
        <v>7519</v>
      </c>
      <c r="I228" s="22" t="s">
        <v>5428</v>
      </c>
      <c r="J228" s="22" t="s">
        <v>7520</v>
      </c>
      <c r="K228" s="22" t="s">
        <v>5429</v>
      </c>
      <c r="L228" s="22" t="s">
        <v>5430</v>
      </c>
      <c r="M228" s="24" t="s">
        <v>630</v>
      </c>
      <c r="N228" s="25" t="s">
        <v>462</v>
      </c>
      <c r="O228" s="25" t="s">
        <v>5431</v>
      </c>
      <c r="P228" s="26"/>
      <c r="Q228" s="25"/>
      <c r="R228" s="26" t="s">
        <v>1217</v>
      </c>
      <c r="S228" s="31" t="s">
        <v>7521</v>
      </c>
      <c r="T228" s="27">
        <v>37970</v>
      </c>
    </row>
    <row r="229" spans="1:20" s="16" customFormat="1" ht="18.75" customHeight="1" x14ac:dyDescent="0.2">
      <c r="A229" s="146">
        <v>7039</v>
      </c>
      <c r="B229" s="24" t="s">
        <v>1894</v>
      </c>
      <c r="C229" s="129">
        <v>700249204</v>
      </c>
      <c r="D229" s="22" t="s">
        <v>1566</v>
      </c>
      <c r="E229" s="22" t="s">
        <v>1895</v>
      </c>
      <c r="F229" s="29" t="s">
        <v>7714</v>
      </c>
      <c r="G229" s="23" t="s">
        <v>1896</v>
      </c>
      <c r="H229" s="29" t="s">
        <v>7715</v>
      </c>
      <c r="I229" s="22" t="s">
        <v>1897</v>
      </c>
      <c r="J229" s="30" t="s">
        <v>7716</v>
      </c>
      <c r="K229" s="22" t="s">
        <v>1898</v>
      </c>
      <c r="L229" s="22" t="s">
        <v>1900</v>
      </c>
      <c r="M229" s="24" t="s">
        <v>50</v>
      </c>
      <c r="N229" s="25" t="s">
        <v>1902</v>
      </c>
      <c r="O229" s="25" t="s">
        <v>1901</v>
      </c>
      <c r="P229" s="26" t="s">
        <v>1899</v>
      </c>
      <c r="Q229" s="25"/>
      <c r="R229" s="26" t="s">
        <v>1274</v>
      </c>
      <c r="S229" s="31" t="s">
        <v>7765</v>
      </c>
      <c r="T229" s="27">
        <v>37970</v>
      </c>
    </row>
    <row r="230" spans="1:20" s="16" customFormat="1" ht="18.75" customHeight="1" x14ac:dyDescent="0.2">
      <c r="A230" s="147">
        <v>7041</v>
      </c>
      <c r="B230" s="17" t="s">
        <v>814</v>
      </c>
      <c r="C230" s="130">
        <v>725712006</v>
      </c>
      <c r="D230" s="15" t="s">
        <v>81</v>
      </c>
      <c r="E230" s="15" t="s">
        <v>815</v>
      </c>
      <c r="F230" s="14" t="s">
        <v>7031</v>
      </c>
      <c r="G230" s="14" t="s">
        <v>816</v>
      </c>
      <c r="H230" s="14" t="s">
        <v>6529</v>
      </c>
      <c r="I230" s="15" t="s">
        <v>817</v>
      </c>
      <c r="J230" s="15" t="s">
        <v>7032</v>
      </c>
      <c r="K230" s="15" t="s">
        <v>6530</v>
      </c>
      <c r="L230" s="15" t="s">
        <v>818</v>
      </c>
      <c r="M230" s="17" t="s">
        <v>50</v>
      </c>
      <c r="N230" s="18" t="s">
        <v>819</v>
      </c>
      <c r="O230" s="18" t="s">
        <v>7075</v>
      </c>
      <c r="P230" s="19"/>
      <c r="Q230" s="18"/>
      <c r="R230" s="19" t="s">
        <v>419</v>
      </c>
      <c r="S230" s="19" t="s">
        <v>7035</v>
      </c>
      <c r="T230" s="20">
        <v>37970</v>
      </c>
    </row>
    <row r="231" spans="1:20" s="16" customFormat="1" ht="18.75" customHeight="1" x14ac:dyDescent="0.2">
      <c r="A231" s="146">
        <v>7043</v>
      </c>
      <c r="B231" s="24" t="s">
        <v>4567</v>
      </c>
      <c r="C231" s="129">
        <v>754998008</v>
      </c>
      <c r="D231" s="22" t="s">
        <v>4313</v>
      </c>
      <c r="E231" s="22" t="s">
        <v>4568</v>
      </c>
      <c r="F231" s="23" t="s">
        <v>4569</v>
      </c>
      <c r="G231" s="23" t="s">
        <v>4570</v>
      </c>
      <c r="H231" s="23" t="s">
        <v>4571</v>
      </c>
      <c r="I231" s="22" t="s">
        <v>4572</v>
      </c>
      <c r="J231" s="22" t="s">
        <v>4573</v>
      </c>
      <c r="K231" s="22" t="s">
        <v>4574</v>
      </c>
      <c r="L231" s="22" t="s">
        <v>4575</v>
      </c>
      <c r="M231" s="24" t="s">
        <v>630</v>
      </c>
      <c r="N231" s="25" t="s">
        <v>205</v>
      </c>
      <c r="O231" s="25"/>
      <c r="P231" s="26"/>
      <c r="Q231" s="25"/>
      <c r="R231" s="26" t="s">
        <v>419</v>
      </c>
      <c r="S231" s="26" t="s">
        <v>4546</v>
      </c>
      <c r="T231" s="27">
        <v>37970</v>
      </c>
    </row>
    <row r="232" spans="1:20" s="16" customFormat="1" ht="18.75" customHeight="1" x14ac:dyDescent="0.2">
      <c r="A232" s="146">
        <v>7044</v>
      </c>
      <c r="B232" s="24" t="s">
        <v>1308</v>
      </c>
      <c r="C232" s="129">
        <v>726469008</v>
      </c>
      <c r="D232" s="22" t="s">
        <v>53</v>
      </c>
      <c r="E232" s="22" t="s">
        <v>1309</v>
      </c>
      <c r="F232" s="23" t="s">
        <v>1310</v>
      </c>
      <c r="G232" s="23" t="s">
        <v>1311</v>
      </c>
      <c r="H232" s="23" t="s">
        <v>1312</v>
      </c>
      <c r="I232" s="22" t="s">
        <v>1313</v>
      </c>
      <c r="J232" s="22" t="s">
        <v>1314</v>
      </c>
      <c r="K232" s="22" t="s">
        <v>1315</v>
      </c>
      <c r="L232" s="22" t="s">
        <v>1316</v>
      </c>
      <c r="M232" s="24" t="s">
        <v>50</v>
      </c>
      <c r="N232" s="25" t="s">
        <v>671</v>
      </c>
      <c r="O232" s="25" t="s">
        <v>1317</v>
      </c>
      <c r="P232" s="26"/>
      <c r="Q232" s="25"/>
      <c r="R232" s="26" t="s">
        <v>48</v>
      </c>
      <c r="S232" s="26" t="s">
        <v>1318</v>
      </c>
      <c r="T232" s="27">
        <v>37970</v>
      </c>
    </row>
    <row r="233" spans="1:20" s="16" customFormat="1" ht="18.75" customHeight="1" x14ac:dyDescent="0.2">
      <c r="A233" s="146">
        <v>7045</v>
      </c>
      <c r="B233" s="24" t="s">
        <v>1941</v>
      </c>
      <c r="C233" s="129">
        <v>733377003</v>
      </c>
      <c r="D233" s="22" t="s">
        <v>1566</v>
      </c>
      <c r="E233" s="22" t="s">
        <v>1942</v>
      </c>
      <c r="F233" s="23" t="s">
        <v>1943</v>
      </c>
      <c r="G233" s="23" t="s">
        <v>1944</v>
      </c>
      <c r="H233" s="23" t="s">
        <v>1945</v>
      </c>
      <c r="I233" s="22" t="s">
        <v>1946</v>
      </c>
      <c r="J233" s="22" t="s">
        <v>1947</v>
      </c>
      <c r="K233" s="22" t="s">
        <v>1948</v>
      </c>
      <c r="L233" s="22" t="s">
        <v>1950</v>
      </c>
      <c r="M233" s="24" t="s">
        <v>50</v>
      </c>
      <c r="N233" s="25" t="s">
        <v>730</v>
      </c>
      <c r="O233" s="25" t="s">
        <v>1951</v>
      </c>
      <c r="P233" s="26" t="s">
        <v>1949</v>
      </c>
      <c r="Q233" s="25"/>
      <c r="R233" s="26">
        <v>93401</v>
      </c>
      <c r="S233" s="26" t="s">
        <v>1952</v>
      </c>
      <c r="T233" s="27">
        <v>37970</v>
      </c>
    </row>
    <row r="234" spans="1:20" s="16" customFormat="1" ht="18.75" customHeight="1" x14ac:dyDescent="0.2">
      <c r="A234" s="146">
        <v>7046</v>
      </c>
      <c r="B234" s="22" t="s">
        <v>6210</v>
      </c>
      <c r="C234" s="129">
        <v>700229106</v>
      </c>
      <c r="D234" s="22" t="s">
        <v>81</v>
      </c>
      <c r="E234" s="22" t="s">
        <v>4238</v>
      </c>
      <c r="F234" s="23" t="s">
        <v>4239</v>
      </c>
      <c r="G234" s="23" t="s">
        <v>4240</v>
      </c>
      <c r="H234" s="23" t="s">
        <v>4241</v>
      </c>
      <c r="I234" s="22" t="s">
        <v>4242</v>
      </c>
      <c r="J234" s="22" t="s">
        <v>4243</v>
      </c>
      <c r="K234" s="22" t="s">
        <v>4244</v>
      </c>
      <c r="L234" s="22" t="s">
        <v>4245</v>
      </c>
      <c r="M234" s="24" t="s">
        <v>50</v>
      </c>
      <c r="N234" s="25" t="s">
        <v>1678</v>
      </c>
      <c r="O234" s="25"/>
      <c r="P234" s="26"/>
      <c r="Q234" s="25"/>
      <c r="R234" s="26" t="s">
        <v>419</v>
      </c>
      <c r="S234" s="26" t="s">
        <v>4246</v>
      </c>
      <c r="T234" s="27">
        <v>37970</v>
      </c>
    </row>
    <row r="235" spans="1:20" s="16" customFormat="1" ht="18.75" customHeight="1" x14ac:dyDescent="0.2">
      <c r="A235" s="146">
        <v>7048</v>
      </c>
      <c r="B235" s="24" t="s">
        <v>5762</v>
      </c>
      <c r="C235" s="129">
        <v>815133005</v>
      </c>
      <c r="D235" s="22" t="s">
        <v>152</v>
      </c>
      <c r="E235" s="22" t="s">
        <v>5763</v>
      </c>
      <c r="F235" s="23" t="s">
        <v>27</v>
      </c>
      <c r="G235" s="23" t="s">
        <v>154</v>
      </c>
      <c r="H235" s="23" t="s">
        <v>29</v>
      </c>
      <c r="I235" s="22"/>
      <c r="J235" s="22"/>
      <c r="K235" s="22" t="s">
        <v>5764</v>
      </c>
      <c r="L235" s="22" t="s">
        <v>5765</v>
      </c>
      <c r="M235" s="24" t="s">
        <v>6171</v>
      </c>
      <c r="N235" s="25" t="s">
        <v>1697</v>
      </c>
      <c r="O235" s="25"/>
      <c r="P235" s="26"/>
      <c r="Q235" s="25"/>
      <c r="R235" s="26" t="s">
        <v>281</v>
      </c>
      <c r="S235" s="26" t="s">
        <v>5766</v>
      </c>
      <c r="T235" s="27">
        <v>37970</v>
      </c>
    </row>
    <row r="236" spans="1:20" s="16" customFormat="1" ht="18.75" customHeight="1" x14ac:dyDescent="0.2">
      <c r="A236" s="147">
        <v>7049</v>
      </c>
      <c r="B236" s="17" t="s">
        <v>4090</v>
      </c>
      <c r="C236" s="130">
        <v>690609002</v>
      </c>
      <c r="D236" s="15" t="s">
        <v>2854</v>
      </c>
      <c r="E236" s="15" t="s">
        <v>4091</v>
      </c>
      <c r="F236" s="14" t="s">
        <v>27</v>
      </c>
      <c r="G236" s="14" t="s">
        <v>2872</v>
      </c>
      <c r="H236" s="14" t="s">
        <v>29</v>
      </c>
      <c r="I236" s="15"/>
      <c r="J236" s="15"/>
      <c r="K236" s="15" t="s">
        <v>4092</v>
      </c>
      <c r="L236" s="15" t="s">
        <v>4093</v>
      </c>
      <c r="M236" s="17" t="s">
        <v>630</v>
      </c>
      <c r="N236" s="18" t="s">
        <v>205</v>
      </c>
      <c r="O236" s="18"/>
      <c r="P236" s="19"/>
      <c r="Q236" s="18"/>
      <c r="R236" s="19">
        <v>91001</v>
      </c>
      <c r="S236" s="19" t="s">
        <v>2875</v>
      </c>
      <c r="T236" s="20">
        <v>37970</v>
      </c>
    </row>
    <row r="237" spans="1:20" s="16" customFormat="1" ht="18.75" customHeight="1" x14ac:dyDescent="0.2">
      <c r="A237" s="147">
        <v>7050</v>
      </c>
      <c r="B237" s="17" t="s">
        <v>4032</v>
      </c>
      <c r="C237" s="130">
        <v>691508005</v>
      </c>
      <c r="D237" s="15" t="s">
        <v>2854</v>
      </c>
      <c r="E237" s="15" t="s">
        <v>2871</v>
      </c>
      <c r="F237" s="14" t="s">
        <v>27</v>
      </c>
      <c r="G237" s="14" t="s">
        <v>2872</v>
      </c>
      <c r="H237" s="14" t="s">
        <v>29</v>
      </c>
      <c r="I237" s="15"/>
      <c r="J237" s="15"/>
      <c r="K237" s="15" t="s">
        <v>4033</v>
      </c>
      <c r="L237" s="15" t="s">
        <v>4034</v>
      </c>
      <c r="M237" s="17" t="s">
        <v>344</v>
      </c>
      <c r="N237" s="18" t="s">
        <v>4035</v>
      </c>
      <c r="O237" s="18" t="s">
        <v>6580</v>
      </c>
      <c r="P237" s="19" t="s">
        <v>6581</v>
      </c>
      <c r="Q237" s="18"/>
      <c r="R237" s="19">
        <v>91001</v>
      </c>
      <c r="S237" s="19" t="s">
        <v>2875</v>
      </c>
      <c r="T237" s="20">
        <v>37970</v>
      </c>
    </row>
    <row r="238" spans="1:20" s="16" customFormat="1" ht="18.75" customHeight="1" x14ac:dyDescent="0.2">
      <c r="A238" s="147">
        <v>7051</v>
      </c>
      <c r="B238" s="17" t="s">
        <v>3366</v>
      </c>
      <c r="C238" s="130">
        <v>692538005</v>
      </c>
      <c r="D238" s="15" t="s">
        <v>2854</v>
      </c>
      <c r="E238" s="15" t="s">
        <v>2871</v>
      </c>
      <c r="F238" s="14" t="s">
        <v>27</v>
      </c>
      <c r="G238" s="14" t="s">
        <v>2872</v>
      </c>
      <c r="H238" s="14" t="s">
        <v>29</v>
      </c>
      <c r="I238" s="15"/>
      <c r="J238" s="15"/>
      <c r="K238" s="15" t="s">
        <v>3367</v>
      </c>
      <c r="L238" s="15" t="s">
        <v>3368</v>
      </c>
      <c r="M238" s="17" t="s">
        <v>50</v>
      </c>
      <c r="N238" s="18" t="s">
        <v>906</v>
      </c>
      <c r="O238" s="18"/>
      <c r="P238" s="19"/>
      <c r="Q238" s="18"/>
      <c r="R238" s="19">
        <v>91001</v>
      </c>
      <c r="S238" s="19" t="s">
        <v>3369</v>
      </c>
      <c r="T238" s="20">
        <v>37970</v>
      </c>
    </row>
    <row r="239" spans="1:20" s="16" customFormat="1" ht="18.75" customHeight="1" x14ac:dyDescent="0.2">
      <c r="A239" s="147">
        <v>7052</v>
      </c>
      <c r="B239" s="17" t="s">
        <v>3851</v>
      </c>
      <c r="C239" s="130">
        <v>690812002</v>
      </c>
      <c r="D239" s="15" t="s">
        <v>2854</v>
      </c>
      <c r="E239" s="15" t="s">
        <v>2871</v>
      </c>
      <c r="F239" s="14" t="s">
        <v>27</v>
      </c>
      <c r="G239" s="14" t="s">
        <v>2872</v>
      </c>
      <c r="H239" s="14" t="s">
        <v>29</v>
      </c>
      <c r="I239" s="15"/>
      <c r="J239" s="15"/>
      <c r="K239" s="15" t="s">
        <v>3852</v>
      </c>
      <c r="L239" s="15" t="s">
        <v>3853</v>
      </c>
      <c r="M239" s="17" t="s">
        <v>6170</v>
      </c>
      <c r="N239" s="18" t="s">
        <v>3855</v>
      </c>
      <c r="O239" s="18" t="s">
        <v>3854</v>
      </c>
      <c r="P239" s="19"/>
      <c r="Q239" s="18"/>
      <c r="R239" s="19">
        <v>91001</v>
      </c>
      <c r="S239" s="19" t="s">
        <v>2875</v>
      </c>
      <c r="T239" s="20">
        <v>37970</v>
      </c>
    </row>
    <row r="240" spans="1:20" s="16" customFormat="1" ht="18.75" customHeight="1" x14ac:dyDescent="0.2">
      <c r="A240" s="146">
        <v>7053</v>
      </c>
      <c r="B240" s="24" t="s">
        <v>2505</v>
      </c>
      <c r="C240" s="129">
        <v>724210007</v>
      </c>
      <c r="D240" s="22" t="s">
        <v>1566</v>
      </c>
      <c r="E240" s="22" t="s">
        <v>2506</v>
      </c>
      <c r="F240" s="23" t="s">
        <v>2507</v>
      </c>
      <c r="G240" s="23" t="s">
        <v>2508</v>
      </c>
      <c r="H240" s="23" t="s">
        <v>2509</v>
      </c>
      <c r="I240" s="22" t="s">
        <v>2510</v>
      </c>
      <c r="J240" s="22" t="s">
        <v>2511</v>
      </c>
      <c r="K240" s="22" t="s">
        <v>2512</v>
      </c>
      <c r="L240" s="22" t="s">
        <v>2514</v>
      </c>
      <c r="M240" s="24" t="s">
        <v>50</v>
      </c>
      <c r="N240" s="25" t="s">
        <v>1476</v>
      </c>
      <c r="O240" s="25"/>
      <c r="P240" s="26" t="s">
        <v>2513</v>
      </c>
      <c r="Q240" s="25"/>
      <c r="R240" s="26">
        <v>93401</v>
      </c>
      <c r="S240" s="31" t="s">
        <v>6942</v>
      </c>
      <c r="T240" s="27">
        <v>37970</v>
      </c>
    </row>
    <row r="241" spans="1:20" s="16" customFormat="1" ht="18.75" customHeight="1" x14ac:dyDescent="0.2">
      <c r="A241" s="147">
        <v>7054</v>
      </c>
      <c r="B241" s="17" t="s">
        <v>3011</v>
      </c>
      <c r="C241" s="130">
        <v>692542002</v>
      </c>
      <c r="D241" s="15" t="s">
        <v>2854</v>
      </c>
      <c r="E241" s="15" t="s">
        <v>2871</v>
      </c>
      <c r="F241" s="14" t="s">
        <v>27</v>
      </c>
      <c r="G241" s="14" t="s">
        <v>2872</v>
      </c>
      <c r="H241" s="14" t="s">
        <v>29</v>
      </c>
      <c r="I241" s="15"/>
      <c r="J241" s="15"/>
      <c r="K241" s="15" t="s">
        <v>3012</v>
      </c>
      <c r="L241" s="15" t="s">
        <v>3013</v>
      </c>
      <c r="M241" s="17" t="s">
        <v>50</v>
      </c>
      <c r="N241" s="18" t="s">
        <v>1181</v>
      </c>
      <c r="O241" s="18" t="s">
        <v>6313</v>
      </c>
      <c r="P241" s="19" t="s">
        <v>6314</v>
      </c>
      <c r="Q241" s="18"/>
      <c r="R241" s="19">
        <v>91001</v>
      </c>
      <c r="S241" s="19" t="s">
        <v>2875</v>
      </c>
      <c r="T241" s="20">
        <v>37970</v>
      </c>
    </row>
    <row r="242" spans="1:20" s="16" customFormat="1" ht="18.75" customHeight="1" x14ac:dyDescent="0.2">
      <c r="A242" s="146">
        <v>7055</v>
      </c>
      <c r="B242" s="24" t="s">
        <v>1465</v>
      </c>
      <c r="C242" s="129">
        <v>724416004</v>
      </c>
      <c r="D242" s="22" t="s">
        <v>81</v>
      </c>
      <c r="E242" s="22" t="s">
        <v>1466</v>
      </c>
      <c r="F242" s="23" t="s">
        <v>1467</v>
      </c>
      <c r="G242" s="23" t="s">
        <v>1468</v>
      </c>
      <c r="H242" s="23" t="s">
        <v>1469</v>
      </c>
      <c r="I242" s="22" t="s">
        <v>1470</v>
      </c>
      <c r="J242" s="22" t="s">
        <v>1471</v>
      </c>
      <c r="K242" s="22" t="s">
        <v>1472</v>
      </c>
      <c r="L242" s="22" t="s">
        <v>1474</v>
      </c>
      <c r="M242" s="24" t="s">
        <v>50</v>
      </c>
      <c r="N242" s="25" t="s">
        <v>1476</v>
      </c>
      <c r="O242" s="25" t="s">
        <v>1475</v>
      </c>
      <c r="P242" s="26" t="s">
        <v>1473</v>
      </c>
      <c r="Q242" s="25"/>
      <c r="R242" s="26"/>
      <c r="S242" s="26" t="s">
        <v>1477</v>
      </c>
      <c r="T242" s="27">
        <v>37970</v>
      </c>
    </row>
    <row r="243" spans="1:20" s="16" customFormat="1" ht="18.75" customHeight="1" x14ac:dyDescent="0.2">
      <c r="A243" s="146">
        <v>7056</v>
      </c>
      <c r="B243" s="22" t="s">
        <v>3783</v>
      </c>
      <c r="C243" s="129">
        <v>690713004</v>
      </c>
      <c r="D243" s="22" t="s">
        <v>2854</v>
      </c>
      <c r="E243" s="22" t="s">
        <v>2871</v>
      </c>
      <c r="F243" s="23" t="s">
        <v>27</v>
      </c>
      <c r="G243" s="23" t="s">
        <v>2872</v>
      </c>
      <c r="H243" s="23" t="s">
        <v>29</v>
      </c>
      <c r="I243" s="22"/>
      <c r="J243" s="22"/>
      <c r="K243" s="22" t="s">
        <v>3784</v>
      </c>
      <c r="L243" s="22" t="s">
        <v>3785</v>
      </c>
      <c r="M243" s="24" t="s">
        <v>50</v>
      </c>
      <c r="N243" s="25" t="s">
        <v>2336</v>
      </c>
      <c r="O243" s="25" t="s">
        <v>3786</v>
      </c>
      <c r="P243" s="26"/>
      <c r="Q243" s="25"/>
      <c r="R243" s="26">
        <v>91001</v>
      </c>
      <c r="S243" s="26" t="s">
        <v>2875</v>
      </c>
      <c r="T243" s="27">
        <v>37970</v>
      </c>
    </row>
    <row r="244" spans="1:20" s="16" customFormat="1" ht="18.75" customHeight="1" x14ac:dyDescent="0.2">
      <c r="A244" s="147">
        <v>7057</v>
      </c>
      <c r="B244" s="17" t="s">
        <v>4040</v>
      </c>
      <c r="C244" s="130">
        <v>691907007</v>
      </c>
      <c r="D244" s="15" t="s">
        <v>2854</v>
      </c>
      <c r="E244" s="15" t="s">
        <v>2871</v>
      </c>
      <c r="F244" s="14" t="s">
        <v>27</v>
      </c>
      <c r="G244" s="14" t="s">
        <v>2872</v>
      </c>
      <c r="H244" s="14" t="s">
        <v>29</v>
      </c>
      <c r="I244" s="15"/>
      <c r="J244" s="15"/>
      <c r="K244" s="15" t="s">
        <v>4041</v>
      </c>
      <c r="L244" s="15" t="s">
        <v>4042</v>
      </c>
      <c r="M244" s="17" t="s">
        <v>51</v>
      </c>
      <c r="N244" s="18" t="s">
        <v>4043</v>
      </c>
      <c r="O244" s="18">
        <v>452973427</v>
      </c>
      <c r="P244" s="19" t="s">
        <v>6571</v>
      </c>
      <c r="Q244" s="18"/>
      <c r="R244" s="19">
        <v>91001</v>
      </c>
      <c r="S244" s="19" t="s">
        <v>2875</v>
      </c>
      <c r="T244" s="20">
        <v>37970</v>
      </c>
    </row>
    <row r="245" spans="1:20" s="16" customFormat="1" ht="18.75" customHeight="1" x14ac:dyDescent="0.2">
      <c r="A245" s="146">
        <v>7059</v>
      </c>
      <c r="B245" s="24" t="s">
        <v>2393</v>
      </c>
      <c r="C245" s="129">
        <v>730513003</v>
      </c>
      <c r="D245" s="22" t="s">
        <v>1579</v>
      </c>
      <c r="E245" s="22" t="s">
        <v>2394</v>
      </c>
      <c r="F245" s="23" t="s">
        <v>2395</v>
      </c>
      <c r="G245" s="23" t="s">
        <v>2396</v>
      </c>
      <c r="H245" s="23" t="s">
        <v>2397</v>
      </c>
      <c r="I245" s="22" t="s">
        <v>2398</v>
      </c>
      <c r="J245" s="22" t="s">
        <v>2399</v>
      </c>
      <c r="K245" s="22" t="s">
        <v>139</v>
      </c>
      <c r="L245" s="22" t="s">
        <v>2400</v>
      </c>
      <c r="M245" s="24" t="s">
        <v>50</v>
      </c>
      <c r="N245" s="25" t="s">
        <v>730</v>
      </c>
      <c r="O245" s="25"/>
      <c r="P245" s="26"/>
      <c r="Q245" s="25"/>
      <c r="R245" s="26">
        <v>93401</v>
      </c>
      <c r="S245" s="26" t="s">
        <v>2401</v>
      </c>
      <c r="T245" s="27">
        <v>37970</v>
      </c>
    </row>
    <row r="246" spans="1:20" s="16" customFormat="1" ht="18.75" customHeight="1" x14ac:dyDescent="0.2">
      <c r="A246" s="146">
        <v>7060</v>
      </c>
      <c r="B246" s="24" t="s">
        <v>1657</v>
      </c>
      <c r="C246" s="129" t="s">
        <v>7806</v>
      </c>
      <c r="D246" s="22" t="s">
        <v>1658</v>
      </c>
      <c r="E246" s="22" t="s">
        <v>1659</v>
      </c>
      <c r="F246" s="23" t="s">
        <v>27</v>
      </c>
      <c r="G246" s="23" t="s">
        <v>1660</v>
      </c>
      <c r="H246" s="23" t="s">
        <v>1661</v>
      </c>
      <c r="I246" s="22" t="s">
        <v>186</v>
      </c>
      <c r="J246" s="22" t="s">
        <v>1662</v>
      </c>
      <c r="K246" s="22" t="s">
        <v>1663</v>
      </c>
      <c r="L246" s="24" t="s">
        <v>1665</v>
      </c>
      <c r="M246" s="24" t="s">
        <v>6170</v>
      </c>
      <c r="N246" s="25" t="s">
        <v>1666</v>
      </c>
      <c r="O246" s="25"/>
      <c r="P246" s="115" t="s">
        <v>1664</v>
      </c>
      <c r="Q246" s="25"/>
      <c r="R246" s="26">
        <v>93401</v>
      </c>
      <c r="S246" s="26" t="s">
        <v>1667</v>
      </c>
      <c r="T246" s="27">
        <v>37970</v>
      </c>
    </row>
    <row r="247" spans="1:20" s="16" customFormat="1" ht="18.75" customHeight="1" x14ac:dyDescent="0.2">
      <c r="A247" s="146">
        <v>7062</v>
      </c>
      <c r="B247" s="24" t="s">
        <v>1499</v>
      </c>
      <c r="C247" s="129">
        <v>705568006</v>
      </c>
      <c r="D247" s="22" t="s">
        <v>81</v>
      </c>
      <c r="E247" s="22" t="s">
        <v>1500</v>
      </c>
      <c r="F247" s="23" t="s">
        <v>1501</v>
      </c>
      <c r="G247" s="23" t="s">
        <v>1502</v>
      </c>
      <c r="H247" s="23" t="s">
        <v>1503</v>
      </c>
      <c r="I247" s="22" t="s">
        <v>1504</v>
      </c>
      <c r="J247" s="22" t="s">
        <v>1505</v>
      </c>
      <c r="K247" s="22" t="s">
        <v>1506</v>
      </c>
      <c r="L247" s="22" t="s">
        <v>1508</v>
      </c>
      <c r="M247" s="24" t="s">
        <v>50</v>
      </c>
      <c r="N247" s="25" t="s">
        <v>730</v>
      </c>
      <c r="O247" s="25" t="s">
        <v>1509</v>
      </c>
      <c r="P247" s="26" t="s">
        <v>1507</v>
      </c>
      <c r="Q247" s="25"/>
      <c r="R247" s="26" t="s">
        <v>1274</v>
      </c>
      <c r="S247" s="26" t="s">
        <v>1510</v>
      </c>
      <c r="T247" s="27">
        <v>37970</v>
      </c>
    </row>
    <row r="248" spans="1:20" s="16" customFormat="1" ht="18.75" customHeight="1" x14ac:dyDescent="0.2">
      <c r="A248" s="146">
        <v>7063</v>
      </c>
      <c r="B248" s="24" t="s">
        <v>388</v>
      </c>
      <c r="C248" s="129">
        <v>802305002</v>
      </c>
      <c r="D248" s="22" t="s">
        <v>245</v>
      </c>
      <c r="E248" s="22" t="s">
        <v>389</v>
      </c>
      <c r="F248" s="23" t="s">
        <v>27</v>
      </c>
      <c r="G248" s="23" t="s">
        <v>247</v>
      </c>
      <c r="H248" s="23" t="s">
        <v>29</v>
      </c>
      <c r="I248" s="22"/>
      <c r="J248" s="22"/>
      <c r="K248" s="22" t="s">
        <v>392</v>
      </c>
      <c r="L248" s="22" t="s">
        <v>393</v>
      </c>
      <c r="M248" s="24" t="s">
        <v>50</v>
      </c>
      <c r="N248" s="25" t="s">
        <v>395</v>
      </c>
      <c r="O248" s="25" t="s">
        <v>394</v>
      </c>
      <c r="P248" s="26"/>
      <c r="Q248" s="25"/>
      <c r="R248" s="26">
        <v>93910</v>
      </c>
      <c r="S248" s="26" t="s">
        <v>396</v>
      </c>
      <c r="T248" s="27">
        <v>37970</v>
      </c>
    </row>
    <row r="249" spans="1:20" s="16" customFormat="1" ht="18.75" customHeight="1" x14ac:dyDescent="0.2">
      <c r="A249" s="147">
        <v>7064</v>
      </c>
      <c r="B249" s="17" t="s">
        <v>3795</v>
      </c>
      <c r="C249" s="130">
        <v>690601001</v>
      </c>
      <c r="D249" s="15" t="s">
        <v>2854</v>
      </c>
      <c r="E249" s="15" t="s">
        <v>2882</v>
      </c>
      <c r="F249" s="14" t="s">
        <v>1700</v>
      </c>
      <c r="G249" s="14" t="s">
        <v>3796</v>
      </c>
      <c r="H249" s="14" t="s">
        <v>29</v>
      </c>
      <c r="I249" s="15"/>
      <c r="J249" s="15"/>
      <c r="K249" s="15" t="s">
        <v>3797</v>
      </c>
      <c r="L249" s="15" t="s">
        <v>3798</v>
      </c>
      <c r="M249" s="17" t="s">
        <v>630</v>
      </c>
      <c r="N249" s="18" t="s">
        <v>1347</v>
      </c>
      <c r="O249" s="18"/>
      <c r="P249" s="19"/>
      <c r="Q249" s="18"/>
      <c r="R249" s="19">
        <v>91001</v>
      </c>
      <c r="S249" s="19" t="s">
        <v>2949</v>
      </c>
      <c r="T249" s="20">
        <v>37970</v>
      </c>
    </row>
    <row r="250" spans="1:20" s="16" customFormat="1" ht="18.75" customHeight="1" x14ac:dyDescent="0.2">
      <c r="A250" s="147">
        <v>7066</v>
      </c>
      <c r="B250" s="17" t="s">
        <v>3559</v>
      </c>
      <c r="C250" s="130">
        <v>690705001</v>
      </c>
      <c r="D250" s="15" t="s">
        <v>2854</v>
      </c>
      <c r="E250" s="15" t="s">
        <v>2871</v>
      </c>
      <c r="F250" s="14" t="s">
        <v>27</v>
      </c>
      <c r="G250" s="14" t="s">
        <v>2872</v>
      </c>
      <c r="H250" s="14" t="s">
        <v>29</v>
      </c>
      <c r="I250" s="15"/>
      <c r="J250" s="15"/>
      <c r="K250" s="15" t="s">
        <v>3560</v>
      </c>
      <c r="L250" s="15" t="s">
        <v>3561</v>
      </c>
      <c r="M250" s="17" t="s">
        <v>50</v>
      </c>
      <c r="N250" s="18" t="s">
        <v>1840</v>
      </c>
      <c r="O250" s="18" t="s">
        <v>6334</v>
      </c>
      <c r="P250" s="19" t="s">
        <v>6335</v>
      </c>
      <c r="Q250" s="18"/>
      <c r="R250" s="19">
        <v>91001</v>
      </c>
      <c r="S250" s="19" t="s">
        <v>3269</v>
      </c>
      <c r="T250" s="20">
        <v>37970</v>
      </c>
    </row>
    <row r="251" spans="1:20" s="16" customFormat="1" ht="18.75" customHeight="1" x14ac:dyDescent="0.2">
      <c r="A251" s="146">
        <v>7067</v>
      </c>
      <c r="B251" s="24" t="s">
        <v>4200</v>
      </c>
      <c r="C251" s="129">
        <v>825652000</v>
      </c>
      <c r="D251" s="22" t="s">
        <v>1212</v>
      </c>
      <c r="E251" s="22" t="s">
        <v>4201</v>
      </c>
      <c r="F251" s="29" t="s">
        <v>7730</v>
      </c>
      <c r="G251" s="23" t="s">
        <v>4202</v>
      </c>
      <c r="H251" s="23" t="s">
        <v>4203</v>
      </c>
      <c r="I251" s="22" t="s">
        <v>4204</v>
      </c>
      <c r="J251" s="22" t="s">
        <v>4205</v>
      </c>
      <c r="K251" s="22" t="s">
        <v>4206</v>
      </c>
      <c r="L251" s="22" t="s">
        <v>4207</v>
      </c>
      <c r="M251" s="24" t="s">
        <v>50</v>
      </c>
      <c r="N251" s="25" t="s">
        <v>2336</v>
      </c>
      <c r="O251" s="36" t="s">
        <v>7731</v>
      </c>
      <c r="P251" s="31" t="s">
        <v>7732</v>
      </c>
      <c r="Q251" s="25"/>
      <c r="R251" s="26" t="s">
        <v>1217</v>
      </c>
      <c r="S251" s="31" t="s">
        <v>7733</v>
      </c>
      <c r="T251" s="27">
        <v>37970</v>
      </c>
    </row>
    <row r="252" spans="1:20" s="16" customFormat="1" ht="18.75" customHeight="1" x14ac:dyDescent="0.2">
      <c r="A252" s="146">
        <v>7068</v>
      </c>
      <c r="B252" s="24" t="s">
        <v>5708</v>
      </c>
      <c r="C252" s="129">
        <v>759932501</v>
      </c>
      <c r="D252" s="22" t="s">
        <v>81</v>
      </c>
      <c r="E252" s="22" t="s">
        <v>5709</v>
      </c>
      <c r="F252" s="23" t="s">
        <v>5710</v>
      </c>
      <c r="G252" s="23" t="s">
        <v>4779</v>
      </c>
      <c r="H252" s="23" t="s">
        <v>5711</v>
      </c>
      <c r="I252" s="22" t="s">
        <v>4242</v>
      </c>
      <c r="J252" s="22" t="s">
        <v>5712</v>
      </c>
      <c r="K252" s="22" t="s">
        <v>5713</v>
      </c>
      <c r="L252" s="22" t="s">
        <v>5714</v>
      </c>
      <c r="M252" s="24" t="s">
        <v>344</v>
      </c>
      <c r="N252" s="25" t="s">
        <v>2726</v>
      </c>
      <c r="O252" s="25"/>
      <c r="P252" s="26"/>
      <c r="Q252" s="25"/>
      <c r="R252" s="26" t="s">
        <v>419</v>
      </c>
      <c r="S252" s="26" t="s">
        <v>5715</v>
      </c>
      <c r="T252" s="27">
        <v>37970</v>
      </c>
    </row>
    <row r="253" spans="1:20" s="16" customFormat="1" ht="18.75" customHeight="1" x14ac:dyDescent="0.2">
      <c r="A253" s="147">
        <v>7069</v>
      </c>
      <c r="B253" s="17" t="s">
        <v>1761</v>
      </c>
      <c r="C253" s="130">
        <v>725172001</v>
      </c>
      <c r="D253" s="15" t="s">
        <v>1658</v>
      </c>
      <c r="E253" s="15" t="s">
        <v>1762</v>
      </c>
      <c r="F253" s="14" t="s">
        <v>1700</v>
      </c>
      <c r="G253" s="14" t="s">
        <v>1763</v>
      </c>
      <c r="H253" s="14" t="s">
        <v>7197</v>
      </c>
      <c r="I253" s="15" t="s">
        <v>1764</v>
      </c>
      <c r="J253" s="15" t="s">
        <v>7198</v>
      </c>
      <c r="K253" s="15" t="s">
        <v>7199</v>
      </c>
      <c r="L253" s="15" t="s">
        <v>1765</v>
      </c>
      <c r="M253" s="17" t="s">
        <v>50</v>
      </c>
      <c r="N253" s="18" t="s">
        <v>1181</v>
      </c>
      <c r="O253" s="18" t="s">
        <v>1766</v>
      </c>
      <c r="P253" s="39" t="s">
        <v>7196</v>
      </c>
      <c r="Q253" s="18"/>
      <c r="R253" s="19" t="s">
        <v>1274</v>
      </c>
      <c r="S253" s="19" t="s">
        <v>7275</v>
      </c>
      <c r="T253" s="20">
        <v>37970</v>
      </c>
    </row>
    <row r="254" spans="1:20" s="16" customFormat="1" ht="18.75" customHeight="1" x14ac:dyDescent="0.2">
      <c r="A254" s="146">
        <v>7070</v>
      </c>
      <c r="B254" s="24" t="s">
        <v>6402</v>
      </c>
      <c r="C254" s="129">
        <v>718395003</v>
      </c>
      <c r="D254" s="22" t="s">
        <v>81</v>
      </c>
      <c r="E254" s="22" t="s">
        <v>183</v>
      </c>
      <c r="F254" s="23" t="s">
        <v>184</v>
      </c>
      <c r="G254" s="23" t="s">
        <v>185</v>
      </c>
      <c r="H254" s="23" t="s">
        <v>6259</v>
      </c>
      <c r="I254" s="22" t="s">
        <v>186</v>
      </c>
      <c r="J254" s="22" t="s">
        <v>6260</v>
      </c>
      <c r="K254" s="22" t="s">
        <v>6261</v>
      </c>
      <c r="L254" s="108" t="s">
        <v>6262</v>
      </c>
      <c r="M254" s="25" t="s">
        <v>618</v>
      </c>
      <c r="N254" s="25" t="s">
        <v>187</v>
      </c>
      <c r="O254" s="25" t="s">
        <v>6263</v>
      </c>
      <c r="P254" s="26" t="s">
        <v>6264</v>
      </c>
      <c r="Q254" s="25"/>
      <c r="R254" s="26">
        <v>93401</v>
      </c>
      <c r="S254" s="108" t="s">
        <v>6403</v>
      </c>
      <c r="T254" s="27">
        <v>37970</v>
      </c>
    </row>
    <row r="255" spans="1:20" s="16" customFormat="1" ht="18.75" customHeight="1" x14ac:dyDescent="0.2">
      <c r="A255" s="147">
        <v>7071</v>
      </c>
      <c r="B255" s="17" t="s">
        <v>3432</v>
      </c>
      <c r="C255" s="130">
        <v>692541006</v>
      </c>
      <c r="D255" s="15" t="s">
        <v>2854</v>
      </c>
      <c r="E255" s="15" t="s">
        <v>2871</v>
      </c>
      <c r="F255" s="14" t="s">
        <v>27</v>
      </c>
      <c r="G255" s="14" t="s">
        <v>2872</v>
      </c>
      <c r="H255" s="14" t="s">
        <v>29</v>
      </c>
      <c r="I255" s="15"/>
      <c r="J255" s="15"/>
      <c r="K255" s="15" t="s">
        <v>3433</v>
      </c>
      <c r="L255" s="15" t="s">
        <v>3434</v>
      </c>
      <c r="M255" s="17" t="s">
        <v>50</v>
      </c>
      <c r="N255" s="18" t="s">
        <v>3435</v>
      </c>
      <c r="O255" s="18"/>
      <c r="P255" s="19"/>
      <c r="Q255" s="18"/>
      <c r="R255" s="19">
        <v>91001</v>
      </c>
      <c r="S255" s="19" t="s">
        <v>2875</v>
      </c>
      <c r="T255" s="20">
        <v>37970</v>
      </c>
    </row>
    <row r="256" spans="1:20" s="16" customFormat="1" ht="18.75" customHeight="1" x14ac:dyDescent="0.2">
      <c r="A256" s="147">
        <v>7072</v>
      </c>
      <c r="B256" s="17" t="s">
        <v>3135</v>
      </c>
      <c r="C256" s="130">
        <v>690403005</v>
      </c>
      <c r="D256" s="15" t="s">
        <v>2854</v>
      </c>
      <c r="E256" s="15" t="s">
        <v>2871</v>
      </c>
      <c r="F256" s="14" t="s">
        <v>27</v>
      </c>
      <c r="G256" s="14" t="s">
        <v>2872</v>
      </c>
      <c r="H256" s="14" t="s">
        <v>29</v>
      </c>
      <c r="I256" s="15"/>
      <c r="J256" s="15"/>
      <c r="K256" s="15" t="s">
        <v>3136</v>
      </c>
      <c r="L256" s="15" t="s">
        <v>3137</v>
      </c>
      <c r="M256" s="17" t="s">
        <v>6169</v>
      </c>
      <c r="N256" s="18" t="s">
        <v>992</v>
      </c>
      <c r="O256" s="18" t="s">
        <v>3138</v>
      </c>
      <c r="P256" s="19"/>
      <c r="Q256" s="18"/>
      <c r="R256" s="19">
        <v>91001</v>
      </c>
      <c r="S256" s="19" t="s">
        <v>2875</v>
      </c>
      <c r="T256" s="20">
        <v>37970</v>
      </c>
    </row>
    <row r="257" spans="1:20" s="16" customFormat="1" ht="18.75" customHeight="1" x14ac:dyDescent="0.2">
      <c r="A257" s="146">
        <v>7074</v>
      </c>
      <c r="B257" s="24" t="s">
        <v>1182</v>
      </c>
      <c r="C257" s="129">
        <v>708564001</v>
      </c>
      <c r="D257" s="22" t="s">
        <v>81</v>
      </c>
      <c r="E257" s="22" t="s">
        <v>1183</v>
      </c>
      <c r="F257" s="29" t="s">
        <v>7209</v>
      </c>
      <c r="G257" s="23" t="s">
        <v>1184</v>
      </c>
      <c r="H257" s="23" t="s">
        <v>1185</v>
      </c>
      <c r="I257" s="22" t="s">
        <v>708</v>
      </c>
      <c r="J257" s="22" t="s">
        <v>1186</v>
      </c>
      <c r="K257" s="22" t="s">
        <v>1187</v>
      </c>
      <c r="L257" s="22" t="s">
        <v>1188</v>
      </c>
      <c r="M257" s="24" t="s">
        <v>50</v>
      </c>
      <c r="N257" s="25" t="s">
        <v>1098</v>
      </c>
      <c r="O257" s="25" t="s">
        <v>1189</v>
      </c>
      <c r="P257" s="115"/>
      <c r="Q257" s="26"/>
      <c r="R257" s="26">
        <v>93401</v>
      </c>
      <c r="S257" s="31" t="s">
        <v>7217</v>
      </c>
      <c r="T257" s="27">
        <v>37970</v>
      </c>
    </row>
    <row r="258" spans="1:20" s="16" customFormat="1" ht="18.75" customHeight="1" x14ac:dyDescent="0.2">
      <c r="A258" s="146">
        <v>7076</v>
      </c>
      <c r="B258" s="24" t="s">
        <v>5204</v>
      </c>
      <c r="C258" s="129">
        <v>650852001</v>
      </c>
      <c r="D258" s="22" t="s">
        <v>81</v>
      </c>
      <c r="E258" s="22" t="s">
        <v>5205</v>
      </c>
      <c r="F258" s="29" t="s">
        <v>7541</v>
      </c>
      <c r="G258" s="23" t="s">
        <v>4779</v>
      </c>
      <c r="H258" s="29" t="s">
        <v>7542</v>
      </c>
      <c r="I258" s="22" t="s">
        <v>708</v>
      </c>
      <c r="J258" s="22" t="s">
        <v>5206</v>
      </c>
      <c r="K258" s="22" t="s">
        <v>5207</v>
      </c>
      <c r="L258" s="22" t="s">
        <v>6740</v>
      </c>
      <c r="M258" s="24" t="s">
        <v>50</v>
      </c>
      <c r="N258" s="25" t="s">
        <v>2336</v>
      </c>
      <c r="O258" s="25">
        <v>981829131</v>
      </c>
      <c r="P258" s="26" t="s">
        <v>5208</v>
      </c>
      <c r="Q258" s="25"/>
      <c r="R258" s="26" t="s">
        <v>419</v>
      </c>
      <c r="S258" s="31" t="s">
        <v>7550</v>
      </c>
      <c r="T258" s="27">
        <v>37970</v>
      </c>
    </row>
    <row r="259" spans="1:20" s="16" customFormat="1" ht="18.75" customHeight="1" x14ac:dyDescent="0.2">
      <c r="A259" s="146">
        <v>7077</v>
      </c>
      <c r="B259" s="24" t="s">
        <v>532</v>
      </c>
      <c r="C259" s="129" t="s">
        <v>7797</v>
      </c>
      <c r="D259" s="22" t="s">
        <v>81</v>
      </c>
      <c r="E259" s="22" t="s">
        <v>533</v>
      </c>
      <c r="F259" s="23" t="s">
        <v>534</v>
      </c>
      <c r="G259" s="23" t="s">
        <v>535</v>
      </c>
      <c r="H259" s="23" t="s">
        <v>536</v>
      </c>
      <c r="I259" s="22" t="s">
        <v>537</v>
      </c>
      <c r="J259" s="22" t="s">
        <v>538</v>
      </c>
      <c r="K259" s="22" t="s">
        <v>539</v>
      </c>
      <c r="L259" s="22" t="s">
        <v>540</v>
      </c>
      <c r="M259" s="24" t="s">
        <v>51</v>
      </c>
      <c r="N259" s="25" t="s">
        <v>338</v>
      </c>
      <c r="O259" s="25"/>
      <c r="P259" s="26"/>
      <c r="Q259" s="25"/>
      <c r="R259" s="26" t="s">
        <v>48</v>
      </c>
      <c r="S259" s="26" t="s">
        <v>541</v>
      </c>
      <c r="T259" s="27">
        <v>37970</v>
      </c>
    </row>
    <row r="260" spans="1:20" s="16" customFormat="1" ht="18.75" customHeight="1" x14ac:dyDescent="0.2">
      <c r="A260" s="146">
        <v>7078</v>
      </c>
      <c r="B260" s="22" t="s">
        <v>2696</v>
      </c>
      <c r="C260" s="129">
        <v>650502205</v>
      </c>
      <c r="D260" s="22" t="s">
        <v>1977</v>
      </c>
      <c r="E260" s="22" t="s">
        <v>2697</v>
      </c>
      <c r="F260" s="23" t="s">
        <v>2698</v>
      </c>
      <c r="G260" s="23" t="s">
        <v>2699</v>
      </c>
      <c r="H260" s="23" t="s">
        <v>2700</v>
      </c>
      <c r="I260" s="22" t="s">
        <v>2701</v>
      </c>
      <c r="J260" s="22" t="s">
        <v>2702</v>
      </c>
      <c r="K260" s="22" t="s">
        <v>2703</v>
      </c>
      <c r="L260" s="22" t="s">
        <v>2704</v>
      </c>
      <c r="M260" s="24" t="s">
        <v>6166</v>
      </c>
      <c r="N260" s="25" t="s">
        <v>2705</v>
      </c>
      <c r="O260" s="25"/>
      <c r="P260" s="26"/>
      <c r="Q260" s="25"/>
      <c r="R260" s="26">
        <v>93401</v>
      </c>
      <c r="S260" s="26" t="s">
        <v>2706</v>
      </c>
      <c r="T260" s="27">
        <v>37970</v>
      </c>
    </row>
    <row r="261" spans="1:20" s="16" customFormat="1" ht="18.75" customHeight="1" x14ac:dyDescent="0.2">
      <c r="A261" s="146">
        <v>7079</v>
      </c>
      <c r="B261" s="24" t="s">
        <v>1138</v>
      </c>
      <c r="C261" s="129">
        <v>711497005</v>
      </c>
      <c r="D261" s="22" t="s">
        <v>81</v>
      </c>
      <c r="E261" s="22" t="s">
        <v>1139</v>
      </c>
      <c r="F261" s="29" t="s">
        <v>8163</v>
      </c>
      <c r="G261" s="23" t="s">
        <v>1140</v>
      </c>
      <c r="H261" s="29" t="s">
        <v>8164</v>
      </c>
      <c r="I261" s="22" t="s">
        <v>460</v>
      </c>
      <c r="J261" s="22" t="s">
        <v>6435</v>
      </c>
      <c r="K261" s="22" t="s">
        <v>8252</v>
      </c>
      <c r="L261" s="22" t="s">
        <v>1141</v>
      </c>
      <c r="M261" s="24" t="s">
        <v>6166</v>
      </c>
      <c r="N261" s="25" t="s">
        <v>1142</v>
      </c>
      <c r="O261" s="36" t="s">
        <v>8165</v>
      </c>
      <c r="P261" s="60" t="s">
        <v>8166</v>
      </c>
      <c r="Q261" s="25"/>
      <c r="R261" s="26">
        <v>93401</v>
      </c>
      <c r="S261" s="31" t="s">
        <v>8167</v>
      </c>
      <c r="T261" s="27">
        <v>37970</v>
      </c>
    </row>
    <row r="262" spans="1:20" s="16" customFormat="1" ht="18.75" customHeight="1" x14ac:dyDescent="0.2">
      <c r="A262" s="147">
        <v>7081</v>
      </c>
      <c r="B262" s="17" t="s">
        <v>3474</v>
      </c>
      <c r="C262" s="130">
        <v>692537009</v>
      </c>
      <c r="D262" s="15" t="s">
        <v>3475</v>
      </c>
      <c r="E262" s="15" t="s">
        <v>2871</v>
      </c>
      <c r="F262" s="14" t="s">
        <v>3476</v>
      </c>
      <c r="G262" s="14" t="s">
        <v>2872</v>
      </c>
      <c r="H262" s="15" t="s">
        <v>29</v>
      </c>
      <c r="I262" s="15"/>
      <c r="J262" s="15"/>
      <c r="K262" s="15" t="s">
        <v>3477</v>
      </c>
      <c r="L262" s="15" t="s">
        <v>3479</v>
      </c>
      <c r="M262" s="18" t="s">
        <v>50</v>
      </c>
      <c r="N262" s="15" t="s">
        <v>1889</v>
      </c>
      <c r="O262" s="17" t="s">
        <v>3478</v>
      </c>
      <c r="P262" s="19" t="s">
        <v>6347</v>
      </c>
      <c r="Q262" s="15"/>
      <c r="R262" s="15">
        <v>91001</v>
      </c>
      <c r="S262" s="19" t="s">
        <v>2875</v>
      </c>
      <c r="T262" s="20">
        <v>37970</v>
      </c>
    </row>
    <row r="263" spans="1:20" s="16" customFormat="1" ht="18.75" customHeight="1" x14ac:dyDescent="0.2">
      <c r="A263" s="147">
        <v>7082</v>
      </c>
      <c r="B263" s="17" t="s">
        <v>3902</v>
      </c>
      <c r="C263" s="130">
        <v>690727005</v>
      </c>
      <c r="D263" s="15" t="s">
        <v>2854</v>
      </c>
      <c r="E263" s="15" t="s">
        <v>2871</v>
      </c>
      <c r="F263" s="14" t="s">
        <v>27</v>
      </c>
      <c r="G263" s="14" t="s">
        <v>2872</v>
      </c>
      <c r="H263" s="14" t="s">
        <v>29</v>
      </c>
      <c r="I263" s="15"/>
      <c r="J263" s="15"/>
      <c r="K263" s="15" t="s">
        <v>3903</v>
      </c>
      <c r="L263" s="15" t="s">
        <v>3904</v>
      </c>
      <c r="M263" s="17" t="s">
        <v>50</v>
      </c>
      <c r="N263" s="18" t="s">
        <v>3906</v>
      </c>
      <c r="O263" s="18" t="s">
        <v>3905</v>
      </c>
      <c r="P263" s="19"/>
      <c r="Q263" s="18"/>
      <c r="R263" s="19">
        <v>91001</v>
      </c>
      <c r="S263" s="19" t="s">
        <v>2906</v>
      </c>
      <c r="T263" s="20">
        <v>37970</v>
      </c>
    </row>
    <row r="264" spans="1:20" s="16" customFormat="1" ht="18.75" customHeight="1" x14ac:dyDescent="0.2">
      <c r="A264" s="147">
        <v>7083</v>
      </c>
      <c r="B264" s="17" t="s">
        <v>3126</v>
      </c>
      <c r="C264" s="130">
        <v>690302004</v>
      </c>
      <c r="D264" s="15" t="s">
        <v>2854</v>
      </c>
      <c r="E264" s="15" t="s">
        <v>2871</v>
      </c>
      <c r="F264" s="14" t="s">
        <v>27</v>
      </c>
      <c r="G264" s="14" t="s">
        <v>2872</v>
      </c>
      <c r="H264" s="14" t="s">
        <v>29</v>
      </c>
      <c r="I264" s="15"/>
      <c r="J264" s="15"/>
      <c r="K264" s="15" t="s">
        <v>3127</v>
      </c>
      <c r="L264" s="15" t="s">
        <v>3128</v>
      </c>
      <c r="M264" s="17" t="s">
        <v>6167</v>
      </c>
      <c r="N264" s="18" t="s">
        <v>182</v>
      </c>
      <c r="O264" s="18"/>
      <c r="P264" s="19"/>
      <c r="Q264" s="18"/>
      <c r="R264" s="19" t="s">
        <v>3129</v>
      </c>
      <c r="S264" s="19" t="s">
        <v>3130</v>
      </c>
      <c r="T264" s="20">
        <v>37970</v>
      </c>
    </row>
    <row r="265" spans="1:20" s="16" customFormat="1" ht="18.75" customHeight="1" x14ac:dyDescent="0.2">
      <c r="A265" s="146">
        <v>7085</v>
      </c>
      <c r="B265" s="24" t="s">
        <v>939</v>
      </c>
      <c r="C265" s="129">
        <v>730998007</v>
      </c>
      <c r="D265" s="22" t="s">
        <v>81</v>
      </c>
      <c r="E265" s="22" t="s">
        <v>940</v>
      </c>
      <c r="F265" s="29" t="s">
        <v>7675</v>
      </c>
      <c r="G265" s="23" t="s">
        <v>941</v>
      </c>
      <c r="H265" s="29" t="s">
        <v>7676</v>
      </c>
      <c r="I265" s="22" t="s">
        <v>817</v>
      </c>
      <c r="J265" s="22" t="s">
        <v>6609</v>
      </c>
      <c r="K265" s="22" t="s">
        <v>6610</v>
      </c>
      <c r="L265" s="22" t="s">
        <v>942</v>
      </c>
      <c r="M265" s="24" t="s">
        <v>50</v>
      </c>
      <c r="N265" s="25" t="s">
        <v>932</v>
      </c>
      <c r="O265" s="25" t="s">
        <v>943</v>
      </c>
      <c r="P265" s="26" t="s">
        <v>944</v>
      </c>
      <c r="Q265" s="25"/>
      <c r="R265" s="26" t="s">
        <v>419</v>
      </c>
      <c r="S265" s="31" t="s">
        <v>7689</v>
      </c>
      <c r="T265" s="27">
        <v>37970</v>
      </c>
    </row>
    <row r="266" spans="1:20" s="16" customFormat="1" ht="18.75" customHeight="1" x14ac:dyDescent="0.2">
      <c r="A266" s="146">
        <v>7086</v>
      </c>
      <c r="B266" s="24" t="s">
        <v>7560</v>
      </c>
      <c r="C266" s="129">
        <v>746157002</v>
      </c>
      <c r="D266" s="22" t="s">
        <v>81</v>
      </c>
      <c r="E266" s="22" t="s">
        <v>5341</v>
      </c>
      <c r="F266" s="29" t="s">
        <v>8241</v>
      </c>
      <c r="G266" s="23" t="s">
        <v>4779</v>
      </c>
      <c r="H266" s="23" t="s">
        <v>5342</v>
      </c>
      <c r="I266" s="22" t="s">
        <v>186</v>
      </c>
      <c r="J266" s="22" t="s">
        <v>8242</v>
      </c>
      <c r="K266" s="22" t="s">
        <v>5343</v>
      </c>
      <c r="L266" s="30" t="s">
        <v>8243</v>
      </c>
      <c r="M266" s="24" t="s">
        <v>50</v>
      </c>
      <c r="N266" s="25" t="s">
        <v>671</v>
      </c>
      <c r="O266" s="36" t="s">
        <v>8244</v>
      </c>
      <c r="P266" s="38" t="s">
        <v>5344</v>
      </c>
      <c r="Q266" s="25"/>
      <c r="R266" s="26" t="s">
        <v>419</v>
      </c>
      <c r="S266" s="31" t="s">
        <v>6925</v>
      </c>
      <c r="T266" s="27">
        <v>37970</v>
      </c>
    </row>
    <row r="267" spans="1:20" s="16" customFormat="1" ht="18.75" customHeight="1" x14ac:dyDescent="0.2">
      <c r="A267" s="147">
        <v>7087</v>
      </c>
      <c r="B267" s="17" t="s">
        <v>2946</v>
      </c>
      <c r="C267" s="130" t="s">
        <v>7827</v>
      </c>
      <c r="D267" s="15" t="s">
        <v>2854</v>
      </c>
      <c r="E267" s="15" t="s">
        <v>2871</v>
      </c>
      <c r="F267" s="14" t="s">
        <v>27</v>
      </c>
      <c r="G267" s="14" t="s">
        <v>2872</v>
      </c>
      <c r="H267" s="14" t="s">
        <v>29</v>
      </c>
      <c r="I267" s="15"/>
      <c r="J267" s="15"/>
      <c r="K267" s="15" t="s">
        <v>2947</v>
      </c>
      <c r="L267" s="15" t="s">
        <v>2948</v>
      </c>
      <c r="M267" s="17" t="s">
        <v>6167</v>
      </c>
      <c r="N267" s="18" t="s">
        <v>2786</v>
      </c>
      <c r="O267" s="18" t="s">
        <v>6369</v>
      </c>
      <c r="P267" s="19" t="s">
        <v>6370</v>
      </c>
      <c r="Q267" s="18"/>
      <c r="R267" s="19">
        <v>91001</v>
      </c>
      <c r="S267" s="19" t="s">
        <v>2949</v>
      </c>
      <c r="T267" s="20">
        <v>37970</v>
      </c>
    </row>
    <row r="268" spans="1:20" s="16" customFormat="1" ht="18.75" customHeight="1" x14ac:dyDescent="0.2">
      <c r="A268" s="147">
        <v>7090</v>
      </c>
      <c r="B268" s="17" t="s">
        <v>3458</v>
      </c>
      <c r="C268" s="130">
        <v>691513009</v>
      </c>
      <c r="D268" s="15" t="s">
        <v>2854</v>
      </c>
      <c r="E268" s="15" t="s">
        <v>2871</v>
      </c>
      <c r="F268" s="14" t="s">
        <v>27</v>
      </c>
      <c r="G268" s="14" t="s">
        <v>2872</v>
      </c>
      <c r="H268" s="14" t="s">
        <v>29</v>
      </c>
      <c r="I268" s="15"/>
      <c r="J268" s="15"/>
      <c r="K268" s="14" t="s">
        <v>3459</v>
      </c>
      <c r="L268" s="15" t="s">
        <v>3461</v>
      </c>
      <c r="M268" s="17" t="s">
        <v>344</v>
      </c>
      <c r="N268" s="18" t="s">
        <v>3463</v>
      </c>
      <c r="O268" s="18" t="s">
        <v>3462</v>
      </c>
      <c r="P268" s="15" t="s">
        <v>3460</v>
      </c>
      <c r="Q268" s="18"/>
      <c r="R268" s="19">
        <v>91001</v>
      </c>
      <c r="S268" s="19" t="s">
        <v>2875</v>
      </c>
      <c r="T268" s="20">
        <v>37970</v>
      </c>
    </row>
    <row r="269" spans="1:20" s="16" customFormat="1" ht="18.75" customHeight="1" x14ac:dyDescent="0.2">
      <c r="A269" s="147">
        <v>7091</v>
      </c>
      <c r="B269" s="17" t="s">
        <v>3260</v>
      </c>
      <c r="C269" s="130">
        <v>690803003</v>
      </c>
      <c r="D269" s="15" t="s">
        <v>2854</v>
      </c>
      <c r="E269" s="15" t="s">
        <v>2871</v>
      </c>
      <c r="F269" s="14" t="s">
        <v>27</v>
      </c>
      <c r="G269" s="14" t="s">
        <v>2872</v>
      </c>
      <c r="H269" s="14" t="s">
        <v>29</v>
      </c>
      <c r="I269" s="15"/>
      <c r="J269" s="15"/>
      <c r="K269" s="15" t="s">
        <v>3261</v>
      </c>
      <c r="L269" s="15" t="s">
        <v>3262</v>
      </c>
      <c r="M269" s="17" t="s">
        <v>6170</v>
      </c>
      <c r="N269" s="18" t="s">
        <v>3263</v>
      </c>
      <c r="O269" s="18"/>
      <c r="P269" s="19"/>
      <c r="Q269" s="18"/>
      <c r="R269" s="19">
        <v>91001</v>
      </c>
      <c r="S269" s="19" t="s">
        <v>2887</v>
      </c>
      <c r="T269" s="20">
        <v>37970</v>
      </c>
    </row>
    <row r="270" spans="1:20" s="16" customFormat="1" ht="18.75" customHeight="1" x14ac:dyDescent="0.2">
      <c r="A270" s="147">
        <v>7092</v>
      </c>
      <c r="B270" s="17" t="s">
        <v>4085</v>
      </c>
      <c r="C270" s="130">
        <v>692001001</v>
      </c>
      <c r="D270" s="15" t="s">
        <v>2854</v>
      </c>
      <c r="E270" s="15" t="s">
        <v>2871</v>
      </c>
      <c r="F270" s="14" t="s">
        <v>27</v>
      </c>
      <c r="G270" s="14" t="s">
        <v>2872</v>
      </c>
      <c r="H270" s="14" t="s">
        <v>29</v>
      </c>
      <c r="I270" s="15"/>
      <c r="J270" s="15"/>
      <c r="K270" s="15" t="s">
        <v>4086</v>
      </c>
      <c r="L270" s="15" t="s">
        <v>6967</v>
      </c>
      <c r="M270" s="17" t="s">
        <v>6172</v>
      </c>
      <c r="N270" s="18" t="s">
        <v>1113</v>
      </c>
      <c r="O270" s="18"/>
      <c r="P270" s="19"/>
      <c r="Q270" s="18"/>
      <c r="R270" s="19">
        <v>91001</v>
      </c>
      <c r="S270" s="19" t="s">
        <v>2875</v>
      </c>
      <c r="T270" s="20">
        <v>37970</v>
      </c>
    </row>
    <row r="271" spans="1:20" s="16" customFormat="1" ht="18.75" customHeight="1" x14ac:dyDescent="0.2">
      <c r="A271" s="146">
        <v>7094</v>
      </c>
      <c r="B271" s="24" t="s">
        <v>1143</v>
      </c>
      <c r="C271" s="129">
        <v>709419005</v>
      </c>
      <c r="D271" s="22" t="s">
        <v>81</v>
      </c>
      <c r="E271" s="22" t="s">
        <v>1144</v>
      </c>
      <c r="F271" s="23" t="s">
        <v>1145</v>
      </c>
      <c r="G271" s="23" t="s">
        <v>1146</v>
      </c>
      <c r="H271" s="23" t="s">
        <v>1147</v>
      </c>
      <c r="I271" s="22" t="s">
        <v>1148</v>
      </c>
      <c r="J271" s="22" t="s">
        <v>1149</v>
      </c>
      <c r="K271" s="22" t="s">
        <v>1150</v>
      </c>
      <c r="L271" s="22" t="s">
        <v>1151</v>
      </c>
      <c r="M271" s="24" t="s">
        <v>50</v>
      </c>
      <c r="N271" s="25" t="s">
        <v>1153</v>
      </c>
      <c r="O271" s="25" t="s">
        <v>1152</v>
      </c>
      <c r="P271" s="26"/>
      <c r="Q271" s="25"/>
      <c r="R271" s="26">
        <v>93401</v>
      </c>
      <c r="S271" s="26" t="s">
        <v>6348</v>
      </c>
      <c r="T271" s="27">
        <v>37970</v>
      </c>
    </row>
    <row r="272" spans="1:20" s="16" customFormat="1" ht="18.75" customHeight="1" x14ac:dyDescent="0.2">
      <c r="A272" s="146">
        <v>7095</v>
      </c>
      <c r="B272" s="24" t="s">
        <v>3250</v>
      </c>
      <c r="C272" s="129">
        <v>691902005</v>
      </c>
      <c r="D272" s="22" t="s">
        <v>2854</v>
      </c>
      <c r="E272" s="22" t="s">
        <v>2871</v>
      </c>
      <c r="F272" s="23" t="s">
        <v>27</v>
      </c>
      <c r="G272" s="23" t="s">
        <v>2872</v>
      </c>
      <c r="H272" s="23" t="s">
        <v>29</v>
      </c>
      <c r="I272" s="22"/>
      <c r="J272" s="22"/>
      <c r="K272" s="22" t="s">
        <v>3251</v>
      </c>
      <c r="L272" s="22" t="s">
        <v>3252</v>
      </c>
      <c r="M272" s="24" t="s">
        <v>51</v>
      </c>
      <c r="N272" s="25" t="s">
        <v>3253</v>
      </c>
      <c r="O272" s="25"/>
      <c r="P272" s="26"/>
      <c r="Q272" s="25"/>
      <c r="R272" s="26">
        <v>91001</v>
      </c>
      <c r="S272" s="26" t="s">
        <v>3254</v>
      </c>
      <c r="T272" s="27">
        <v>37970</v>
      </c>
    </row>
    <row r="273" spans="1:20" s="16" customFormat="1" ht="18.75" customHeight="1" x14ac:dyDescent="0.2">
      <c r="A273" s="146">
        <v>7100</v>
      </c>
      <c r="B273" s="24" t="s">
        <v>6719</v>
      </c>
      <c r="C273" s="129">
        <v>609110007</v>
      </c>
      <c r="D273" s="22" t="s">
        <v>6026</v>
      </c>
      <c r="E273" s="22" t="s">
        <v>6042</v>
      </c>
      <c r="F273" s="23" t="s">
        <v>27</v>
      </c>
      <c r="G273" s="23" t="s">
        <v>6043</v>
      </c>
      <c r="H273" s="23" t="s">
        <v>29</v>
      </c>
      <c r="I273" s="22"/>
      <c r="J273" s="22"/>
      <c r="K273" s="22" t="s">
        <v>6044</v>
      </c>
      <c r="L273" s="22" t="s">
        <v>6046</v>
      </c>
      <c r="M273" s="24" t="s">
        <v>50</v>
      </c>
      <c r="N273" s="25" t="s">
        <v>6048</v>
      </c>
      <c r="O273" s="25" t="s">
        <v>6047</v>
      </c>
      <c r="P273" s="38" t="s">
        <v>6045</v>
      </c>
      <c r="Q273" s="25"/>
      <c r="R273" s="26">
        <v>93105</v>
      </c>
      <c r="S273" s="26" t="s">
        <v>6720</v>
      </c>
      <c r="T273" s="27">
        <v>37970</v>
      </c>
    </row>
    <row r="274" spans="1:20" s="16" customFormat="1" ht="18.75" customHeight="1" x14ac:dyDescent="0.2">
      <c r="A274" s="147">
        <v>7102</v>
      </c>
      <c r="B274" s="17" t="s">
        <v>542</v>
      </c>
      <c r="C274" s="130">
        <v>651853702</v>
      </c>
      <c r="D274" s="15" t="s">
        <v>81</v>
      </c>
      <c r="E274" s="15" t="s">
        <v>543</v>
      </c>
      <c r="F274" s="14" t="s">
        <v>7258</v>
      </c>
      <c r="G274" s="14" t="s">
        <v>544</v>
      </c>
      <c r="H274" s="14" t="s">
        <v>7261</v>
      </c>
      <c r="I274" s="15" t="s">
        <v>135</v>
      </c>
      <c r="J274" s="15" t="s">
        <v>7262</v>
      </c>
      <c r="K274" s="15" t="s">
        <v>545</v>
      </c>
      <c r="L274" s="15" t="s">
        <v>6249</v>
      </c>
      <c r="M274" s="17" t="s">
        <v>50</v>
      </c>
      <c r="N274" s="18" t="s">
        <v>6250</v>
      </c>
      <c r="O274" s="18" t="s">
        <v>7260</v>
      </c>
      <c r="P274" s="39" t="s">
        <v>7259</v>
      </c>
      <c r="Q274" s="18"/>
      <c r="R274" s="19">
        <v>93991</v>
      </c>
      <c r="S274" s="19" t="s">
        <v>7559</v>
      </c>
      <c r="T274" s="20">
        <v>37970</v>
      </c>
    </row>
    <row r="275" spans="1:20" s="16" customFormat="1" ht="18.75" customHeight="1" x14ac:dyDescent="0.2">
      <c r="A275" s="147">
        <v>7104</v>
      </c>
      <c r="B275" s="17" t="s">
        <v>3722</v>
      </c>
      <c r="C275" s="130">
        <v>690711001</v>
      </c>
      <c r="D275" s="15" t="s">
        <v>2854</v>
      </c>
      <c r="E275" s="15" t="s">
        <v>2871</v>
      </c>
      <c r="F275" s="14" t="s">
        <v>27</v>
      </c>
      <c r="G275" s="14" t="s">
        <v>2872</v>
      </c>
      <c r="H275" s="14" t="s">
        <v>29</v>
      </c>
      <c r="I275" s="15"/>
      <c r="J275" s="15"/>
      <c r="K275" s="15" t="s">
        <v>3723</v>
      </c>
      <c r="L275" s="15" t="s">
        <v>3724</v>
      </c>
      <c r="M275" s="17" t="s">
        <v>50</v>
      </c>
      <c r="N275" s="18" t="s">
        <v>1204</v>
      </c>
      <c r="O275" s="18"/>
      <c r="P275" s="19"/>
      <c r="Q275" s="18"/>
      <c r="R275" s="19">
        <v>91001</v>
      </c>
      <c r="S275" s="19" t="s">
        <v>2949</v>
      </c>
      <c r="T275" s="20">
        <v>37970</v>
      </c>
    </row>
    <row r="276" spans="1:20" s="16" customFormat="1" ht="18.75" customHeight="1" x14ac:dyDescent="0.2">
      <c r="A276" s="147">
        <v>7105</v>
      </c>
      <c r="B276" s="17" t="s">
        <v>4081</v>
      </c>
      <c r="C276" s="130">
        <v>691807002</v>
      </c>
      <c r="D276" s="15" t="s">
        <v>2854</v>
      </c>
      <c r="E276" s="15" t="s">
        <v>2871</v>
      </c>
      <c r="F276" s="14" t="s">
        <v>27</v>
      </c>
      <c r="G276" s="14" t="s">
        <v>2872</v>
      </c>
      <c r="H276" s="14" t="s">
        <v>29</v>
      </c>
      <c r="I276" s="15"/>
      <c r="J276" s="15"/>
      <c r="K276" s="15" t="s">
        <v>4082</v>
      </c>
      <c r="L276" s="15" t="s">
        <v>4083</v>
      </c>
      <c r="M276" s="17" t="s">
        <v>51</v>
      </c>
      <c r="N276" s="18" t="s">
        <v>4084</v>
      </c>
      <c r="O276" s="19" t="s">
        <v>6304</v>
      </c>
      <c r="P276" s="15" t="s">
        <v>6305</v>
      </c>
      <c r="Q276" s="18"/>
      <c r="R276" s="19" t="s">
        <v>3142</v>
      </c>
      <c r="S276" s="19" t="s">
        <v>2875</v>
      </c>
      <c r="T276" s="20">
        <v>37970</v>
      </c>
    </row>
    <row r="277" spans="1:20" s="16" customFormat="1" ht="18.75" customHeight="1" x14ac:dyDescent="0.2">
      <c r="A277" s="147">
        <v>7106</v>
      </c>
      <c r="B277" s="17" t="s">
        <v>3734</v>
      </c>
      <c r="C277" s="130">
        <v>692201000</v>
      </c>
      <c r="D277" s="15" t="s">
        <v>2854</v>
      </c>
      <c r="E277" s="15" t="s">
        <v>2882</v>
      </c>
      <c r="F277" s="14" t="s">
        <v>1700</v>
      </c>
      <c r="G277" s="14" t="s">
        <v>3644</v>
      </c>
      <c r="H277" s="14" t="s">
        <v>29</v>
      </c>
      <c r="I277" s="15"/>
      <c r="J277" s="15"/>
      <c r="K277" s="14" t="s">
        <v>3735</v>
      </c>
      <c r="L277" s="15" t="s">
        <v>3738</v>
      </c>
      <c r="M277" s="17" t="s">
        <v>6166</v>
      </c>
      <c r="N277" s="18" t="s">
        <v>1725</v>
      </c>
      <c r="O277" s="18" t="s">
        <v>3737</v>
      </c>
      <c r="P277" s="19" t="s">
        <v>3736</v>
      </c>
      <c r="Q277" s="18"/>
      <c r="R277" s="19">
        <v>91001</v>
      </c>
      <c r="S277" s="19" t="s">
        <v>3739</v>
      </c>
      <c r="T277" s="20">
        <v>37970</v>
      </c>
    </row>
    <row r="278" spans="1:20" s="16" customFormat="1" ht="18.75" customHeight="1" x14ac:dyDescent="0.2">
      <c r="A278" s="146">
        <v>7107</v>
      </c>
      <c r="B278" s="24" t="s">
        <v>5799</v>
      </c>
      <c r="C278" s="129">
        <v>816989000</v>
      </c>
      <c r="D278" s="22" t="s">
        <v>5800</v>
      </c>
      <c r="E278" s="22" t="s">
        <v>5801</v>
      </c>
      <c r="F278" s="23" t="s">
        <v>6747</v>
      </c>
      <c r="G278" s="23" t="s">
        <v>5802</v>
      </c>
      <c r="H278" s="23" t="s">
        <v>29</v>
      </c>
      <c r="I278" s="22"/>
      <c r="J278" s="22"/>
      <c r="K278" s="22" t="s">
        <v>5803</v>
      </c>
      <c r="L278" s="22" t="s">
        <v>5804</v>
      </c>
      <c r="M278" s="24" t="s">
        <v>50</v>
      </c>
      <c r="N278" s="25" t="s">
        <v>730</v>
      </c>
      <c r="O278" s="25"/>
      <c r="P278" s="26"/>
      <c r="Q278" s="25"/>
      <c r="R278" s="26">
        <v>93105</v>
      </c>
      <c r="S278" s="26" t="s">
        <v>5805</v>
      </c>
      <c r="T278" s="27">
        <v>37970</v>
      </c>
    </row>
    <row r="279" spans="1:20" s="16" customFormat="1" ht="18.75" customHeight="1" x14ac:dyDescent="0.2">
      <c r="A279" s="146">
        <v>7108</v>
      </c>
      <c r="B279" s="24" t="s">
        <v>5957</v>
      </c>
      <c r="C279" s="129">
        <v>818975007</v>
      </c>
      <c r="D279" s="22" t="s">
        <v>5958</v>
      </c>
      <c r="E279" s="22" t="s">
        <v>5959</v>
      </c>
      <c r="F279" s="23" t="s">
        <v>5960</v>
      </c>
      <c r="G279" s="23" t="s">
        <v>5961</v>
      </c>
      <c r="H279" s="23" t="s">
        <v>6635</v>
      </c>
      <c r="I279" s="22" t="s">
        <v>5962</v>
      </c>
      <c r="J279" s="22" t="s">
        <v>6637</v>
      </c>
      <c r="K279" s="22" t="s">
        <v>5963</v>
      </c>
      <c r="L279" s="22" t="s">
        <v>5964</v>
      </c>
      <c r="M279" s="24" t="s">
        <v>50</v>
      </c>
      <c r="N279" s="25" t="s">
        <v>730</v>
      </c>
      <c r="O279" s="25" t="s">
        <v>5965</v>
      </c>
      <c r="P279" s="26"/>
      <c r="Q279" s="25"/>
      <c r="R279" s="26">
        <v>93401</v>
      </c>
      <c r="S279" s="26" t="s">
        <v>6636</v>
      </c>
      <c r="T279" s="27">
        <v>37970</v>
      </c>
    </row>
    <row r="280" spans="1:20" s="16" customFormat="1" ht="18.75" customHeight="1" x14ac:dyDescent="0.2">
      <c r="A280" s="147">
        <v>7110</v>
      </c>
      <c r="B280" s="17" t="s">
        <v>3362</v>
      </c>
      <c r="C280" s="130">
        <v>690501007</v>
      </c>
      <c r="D280" s="15" t="s">
        <v>2854</v>
      </c>
      <c r="E280" s="15" t="s">
        <v>2871</v>
      </c>
      <c r="F280" s="14" t="s">
        <v>27</v>
      </c>
      <c r="G280" s="14" t="s">
        <v>2872</v>
      </c>
      <c r="H280" s="14" t="s">
        <v>29</v>
      </c>
      <c r="I280" s="15"/>
      <c r="J280" s="15"/>
      <c r="K280" s="15" t="s">
        <v>3363</v>
      </c>
      <c r="L280" s="15" t="s">
        <v>3364</v>
      </c>
      <c r="M280" s="17" t="s">
        <v>630</v>
      </c>
      <c r="N280" s="18" t="s">
        <v>3365</v>
      </c>
      <c r="O280" s="18"/>
      <c r="P280" s="19"/>
      <c r="Q280" s="18"/>
      <c r="R280" s="19">
        <v>91001</v>
      </c>
      <c r="S280" s="19" t="s">
        <v>2875</v>
      </c>
      <c r="T280" s="20">
        <v>37970</v>
      </c>
    </row>
    <row r="281" spans="1:20" s="16" customFormat="1" ht="18.75" customHeight="1" x14ac:dyDescent="0.2">
      <c r="A281" s="147">
        <v>7112</v>
      </c>
      <c r="B281" s="17" t="s">
        <v>3055</v>
      </c>
      <c r="C281" s="130">
        <v>690903008</v>
      </c>
      <c r="D281" s="15" t="s">
        <v>2854</v>
      </c>
      <c r="E281" s="15" t="s">
        <v>2871</v>
      </c>
      <c r="F281" s="14" t="s">
        <v>27</v>
      </c>
      <c r="G281" s="14" t="s">
        <v>2872</v>
      </c>
      <c r="H281" s="14" t="s">
        <v>29</v>
      </c>
      <c r="I281" s="15"/>
      <c r="J281" s="15"/>
      <c r="K281" s="15" t="s">
        <v>3056</v>
      </c>
      <c r="L281" s="15" t="s">
        <v>3057</v>
      </c>
      <c r="M281" s="17" t="s">
        <v>6170</v>
      </c>
      <c r="N281" s="18" t="s">
        <v>3058</v>
      </c>
      <c r="O281" s="18" t="s">
        <v>6164</v>
      </c>
      <c r="P281" s="19" t="s">
        <v>6165</v>
      </c>
      <c r="Q281" s="18"/>
      <c r="R281" s="19">
        <v>91001</v>
      </c>
      <c r="S281" s="19" t="s">
        <v>2906</v>
      </c>
      <c r="T281" s="20">
        <v>37970</v>
      </c>
    </row>
    <row r="282" spans="1:20" s="16" customFormat="1" ht="18.75" customHeight="1" x14ac:dyDescent="0.2">
      <c r="A282" s="146">
        <v>7113</v>
      </c>
      <c r="B282" s="24" t="s">
        <v>4366</v>
      </c>
      <c r="C282" s="129">
        <v>651989108</v>
      </c>
      <c r="D282" s="22" t="s">
        <v>4313</v>
      </c>
      <c r="E282" s="22" t="s">
        <v>4367</v>
      </c>
      <c r="F282" s="23" t="s">
        <v>4368</v>
      </c>
      <c r="G282" s="23" t="s">
        <v>4369</v>
      </c>
      <c r="H282" s="23" t="s">
        <v>4370</v>
      </c>
      <c r="I282" s="22" t="s">
        <v>186</v>
      </c>
      <c r="J282" s="22" t="s">
        <v>4371</v>
      </c>
      <c r="K282" s="22" t="s">
        <v>4372</v>
      </c>
      <c r="L282" s="22" t="s">
        <v>4373</v>
      </c>
      <c r="M282" s="24" t="s">
        <v>6170</v>
      </c>
      <c r="N282" s="25"/>
      <c r="O282" s="25"/>
      <c r="P282" s="26"/>
      <c r="Q282" s="25"/>
      <c r="R282" s="26" t="s">
        <v>419</v>
      </c>
      <c r="S282" s="26" t="s">
        <v>4374</v>
      </c>
      <c r="T282" s="27">
        <v>37970</v>
      </c>
    </row>
    <row r="283" spans="1:20" s="16" customFormat="1" ht="18.75" customHeight="1" x14ac:dyDescent="0.2">
      <c r="A283" s="146">
        <v>7114</v>
      </c>
      <c r="B283" s="24" t="s">
        <v>435</v>
      </c>
      <c r="C283" s="129">
        <v>725183003</v>
      </c>
      <c r="D283" s="22" t="s">
        <v>81</v>
      </c>
      <c r="E283" s="22" t="s">
        <v>436</v>
      </c>
      <c r="F283" s="23" t="s">
        <v>27</v>
      </c>
      <c r="G283" s="23" t="s">
        <v>437</v>
      </c>
      <c r="H283" s="23" t="s">
        <v>438</v>
      </c>
      <c r="I283" s="22" t="s">
        <v>99</v>
      </c>
      <c r="J283" s="22" t="s">
        <v>439</v>
      </c>
      <c r="K283" s="22" t="s">
        <v>440</v>
      </c>
      <c r="L283" s="22" t="s">
        <v>441</v>
      </c>
      <c r="M283" s="24" t="s">
        <v>50</v>
      </c>
      <c r="N283" s="25" t="s">
        <v>443</v>
      </c>
      <c r="O283" s="25" t="s">
        <v>442</v>
      </c>
      <c r="P283" s="26"/>
      <c r="Q283" s="25"/>
      <c r="R283" s="26">
        <v>93401</v>
      </c>
      <c r="S283" s="26" t="s">
        <v>444</v>
      </c>
      <c r="T283" s="27">
        <v>37970</v>
      </c>
    </row>
    <row r="284" spans="1:20" s="16" customFormat="1" ht="18.75" customHeight="1" x14ac:dyDescent="0.2">
      <c r="A284" s="146">
        <v>7115</v>
      </c>
      <c r="B284" s="24" t="s">
        <v>5167</v>
      </c>
      <c r="C284" s="129">
        <v>652275109</v>
      </c>
      <c r="D284" s="22" t="s">
        <v>81</v>
      </c>
      <c r="E284" s="22" t="s">
        <v>5168</v>
      </c>
      <c r="F284" s="23" t="s">
        <v>5169</v>
      </c>
      <c r="G284" s="23" t="s">
        <v>4779</v>
      </c>
      <c r="H284" s="23" t="s">
        <v>5170</v>
      </c>
      <c r="I284" s="22" t="s">
        <v>68</v>
      </c>
      <c r="J284" s="22" t="s">
        <v>5171</v>
      </c>
      <c r="K284" s="22" t="s">
        <v>5172</v>
      </c>
      <c r="L284" s="22" t="s">
        <v>5173</v>
      </c>
      <c r="M284" s="24" t="s">
        <v>50</v>
      </c>
      <c r="N284" s="25" t="s">
        <v>1678</v>
      </c>
      <c r="O284" s="25"/>
      <c r="P284" s="26"/>
      <c r="Q284" s="25"/>
      <c r="R284" s="26" t="s">
        <v>419</v>
      </c>
      <c r="S284" s="26" t="s">
        <v>5174</v>
      </c>
      <c r="T284" s="27">
        <v>37970</v>
      </c>
    </row>
    <row r="285" spans="1:20" s="16" customFormat="1" ht="18.75" customHeight="1" x14ac:dyDescent="0.2">
      <c r="A285" s="147">
        <v>7116</v>
      </c>
      <c r="B285" s="17" t="s">
        <v>3725</v>
      </c>
      <c r="C285" s="130">
        <v>690721007</v>
      </c>
      <c r="D285" s="15" t="s">
        <v>2854</v>
      </c>
      <c r="E285" s="15" t="s">
        <v>2871</v>
      </c>
      <c r="F285" s="14" t="s">
        <v>27</v>
      </c>
      <c r="G285" s="14" t="s">
        <v>2872</v>
      </c>
      <c r="H285" s="14" t="s">
        <v>29</v>
      </c>
      <c r="I285" s="15"/>
      <c r="J285" s="15"/>
      <c r="K285" s="15" t="s">
        <v>3726</v>
      </c>
      <c r="L285" s="15" t="s">
        <v>3727</v>
      </c>
      <c r="M285" s="17" t="s">
        <v>50</v>
      </c>
      <c r="N285" s="18" t="s">
        <v>1098</v>
      </c>
      <c r="O285" s="18"/>
      <c r="P285" s="19"/>
      <c r="Q285" s="18"/>
      <c r="R285" s="19">
        <v>91001</v>
      </c>
      <c r="S285" s="19" t="s">
        <v>2875</v>
      </c>
      <c r="T285" s="20">
        <v>37970</v>
      </c>
    </row>
    <row r="286" spans="1:20" s="16" customFormat="1" ht="18.75" customHeight="1" x14ac:dyDescent="0.2">
      <c r="A286" s="147">
        <v>7117</v>
      </c>
      <c r="B286" s="17" t="s">
        <v>3299</v>
      </c>
      <c r="C286" s="130">
        <v>690412004</v>
      </c>
      <c r="D286" s="15" t="s">
        <v>2854</v>
      </c>
      <c r="E286" s="15" t="s">
        <v>2871</v>
      </c>
      <c r="F286" s="14" t="s">
        <v>27</v>
      </c>
      <c r="G286" s="14" t="s">
        <v>2872</v>
      </c>
      <c r="H286" s="14" t="s">
        <v>29</v>
      </c>
      <c r="I286" s="15"/>
      <c r="J286" s="15"/>
      <c r="K286" s="15" t="s">
        <v>3300</v>
      </c>
      <c r="L286" s="15" t="s">
        <v>3301</v>
      </c>
      <c r="M286" s="17" t="s">
        <v>6169</v>
      </c>
      <c r="N286" s="18" t="s">
        <v>3302</v>
      </c>
      <c r="O286" s="18">
        <v>532662300</v>
      </c>
      <c r="P286" s="39" t="s">
        <v>6343</v>
      </c>
      <c r="Q286" s="18"/>
      <c r="R286" s="19">
        <v>91001</v>
      </c>
      <c r="S286" s="19" t="s">
        <v>2875</v>
      </c>
      <c r="T286" s="20">
        <v>37970</v>
      </c>
    </row>
    <row r="287" spans="1:20" s="16" customFormat="1" ht="18.75" customHeight="1" x14ac:dyDescent="0.2">
      <c r="A287" s="147">
        <v>7118</v>
      </c>
      <c r="B287" s="17" t="s">
        <v>3373</v>
      </c>
      <c r="C287" s="130">
        <v>690401002</v>
      </c>
      <c r="D287" s="15" t="s">
        <v>2854</v>
      </c>
      <c r="E287" s="15" t="s">
        <v>2871</v>
      </c>
      <c r="F287" s="14" t="s">
        <v>27</v>
      </c>
      <c r="G287" s="14" t="s">
        <v>2872</v>
      </c>
      <c r="H287" s="14" t="s">
        <v>29</v>
      </c>
      <c r="I287" s="15"/>
      <c r="J287" s="15"/>
      <c r="K287" s="15" t="s">
        <v>3374</v>
      </c>
      <c r="L287" s="15" t="s">
        <v>3375</v>
      </c>
      <c r="M287" s="17" t="s">
        <v>6169</v>
      </c>
      <c r="N287" s="18" t="s">
        <v>1588</v>
      </c>
      <c r="O287" s="18"/>
      <c r="P287" s="19"/>
      <c r="Q287" s="18"/>
      <c r="R287" s="19">
        <v>91001</v>
      </c>
      <c r="S287" s="19" t="s">
        <v>2875</v>
      </c>
      <c r="T287" s="20">
        <v>37970</v>
      </c>
    </row>
    <row r="288" spans="1:20" s="16" customFormat="1" ht="18.75" customHeight="1" x14ac:dyDescent="0.2">
      <c r="A288" s="146">
        <v>7119</v>
      </c>
      <c r="B288" s="24" t="s">
        <v>4626</v>
      </c>
      <c r="C288" s="129" t="s">
        <v>7854</v>
      </c>
      <c r="D288" s="22" t="s">
        <v>4313</v>
      </c>
      <c r="E288" s="22" t="s">
        <v>4627</v>
      </c>
      <c r="F288" s="23" t="s">
        <v>4628</v>
      </c>
      <c r="G288" s="23" t="s">
        <v>4629</v>
      </c>
      <c r="H288" s="23" t="s">
        <v>4630</v>
      </c>
      <c r="I288" s="22" t="s">
        <v>4242</v>
      </c>
      <c r="J288" s="22" t="s">
        <v>4631</v>
      </c>
      <c r="K288" s="22" t="s">
        <v>4632</v>
      </c>
      <c r="L288" s="22" t="s">
        <v>4633</v>
      </c>
      <c r="M288" s="24" t="s">
        <v>50</v>
      </c>
      <c r="N288" s="25" t="s">
        <v>852</v>
      </c>
      <c r="O288" s="25"/>
      <c r="P288" s="26"/>
      <c r="Q288" s="25"/>
      <c r="R288" s="26" t="s">
        <v>419</v>
      </c>
      <c r="S288" s="26" t="s">
        <v>4634</v>
      </c>
      <c r="T288" s="27">
        <v>37970</v>
      </c>
    </row>
    <row r="289" spans="1:20" s="16" customFormat="1" ht="18.75" customHeight="1" x14ac:dyDescent="0.2">
      <c r="A289" s="147">
        <v>7120</v>
      </c>
      <c r="B289" s="17" t="s">
        <v>3751</v>
      </c>
      <c r="C289" s="130">
        <v>692502000</v>
      </c>
      <c r="D289" s="15" t="s">
        <v>2854</v>
      </c>
      <c r="E289" s="15" t="s">
        <v>3752</v>
      </c>
      <c r="F289" s="14" t="s">
        <v>1700</v>
      </c>
      <c r="G289" s="14" t="s">
        <v>3753</v>
      </c>
      <c r="H289" s="14" t="s">
        <v>29</v>
      </c>
      <c r="I289" s="15"/>
      <c r="J289" s="15"/>
      <c r="K289" s="15" t="s">
        <v>3754</v>
      </c>
      <c r="L289" s="15" t="s">
        <v>3756</v>
      </c>
      <c r="M289" s="17" t="s">
        <v>6222</v>
      </c>
      <c r="N289" s="18" t="s">
        <v>3758</v>
      </c>
      <c r="O289" s="18" t="s">
        <v>3757</v>
      </c>
      <c r="P289" s="19" t="s">
        <v>3755</v>
      </c>
      <c r="Q289" s="18"/>
      <c r="R289" s="19">
        <v>91001</v>
      </c>
      <c r="S289" s="19" t="s">
        <v>2875</v>
      </c>
      <c r="T289" s="20">
        <v>37970</v>
      </c>
    </row>
    <row r="290" spans="1:20" s="16" customFormat="1" ht="18.75" customHeight="1" x14ac:dyDescent="0.2">
      <c r="A290" s="146">
        <v>7122</v>
      </c>
      <c r="B290" s="24" t="s">
        <v>4645</v>
      </c>
      <c r="C290" s="129">
        <v>737523004</v>
      </c>
      <c r="D290" s="22" t="s">
        <v>4263</v>
      </c>
      <c r="E290" s="22" t="s">
        <v>4646</v>
      </c>
      <c r="F290" s="23" t="s">
        <v>4647</v>
      </c>
      <c r="G290" s="23" t="s">
        <v>4648</v>
      </c>
      <c r="H290" s="23" t="s">
        <v>4649</v>
      </c>
      <c r="I290" s="22" t="s">
        <v>4242</v>
      </c>
      <c r="J290" s="22" t="s">
        <v>4650</v>
      </c>
      <c r="K290" s="22" t="s">
        <v>4651</v>
      </c>
      <c r="L290" s="22" t="s">
        <v>4652</v>
      </c>
      <c r="M290" s="24" t="s">
        <v>50</v>
      </c>
      <c r="N290" s="25" t="s">
        <v>3849</v>
      </c>
      <c r="O290" s="25" t="s">
        <v>4653</v>
      </c>
      <c r="P290" s="26"/>
      <c r="Q290" s="25"/>
      <c r="R290" s="26" t="s">
        <v>92</v>
      </c>
      <c r="S290" s="26" t="s">
        <v>4654</v>
      </c>
      <c r="T290" s="27">
        <v>37970</v>
      </c>
    </row>
    <row r="291" spans="1:20" s="16" customFormat="1" ht="18.75" customHeight="1" x14ac:dyDescent="0.2">
      <c r="A291" s="146">
        <v>7123</v>
      </c>
      <c r="B291" s="24" t="s">
        <v>5155</v>
      </c>
      <c r="C291" s="129">
        <v>756411004</v>
      </c>
      <c r="D291" s="22" t="s">
        <v>81</v>
      </c>
      <c r="E291" s="22" t="s">
        <v>5156</v>
      </c>
      <c r="F291" s="23" t="s">
        <v>5157</v>
      </c>
      <c r="G291" s="23" t="s">
        <v>5158</v>
      </c>
      <c r="H291" s="23" t="s">
        <v>5159</v>
      </c>
      <c r="I291" s="22" t="s">
        <v>5160</v>
      </c>
      <c r="J291" s="22" t="s">
        <v>5161</v>
      </c>
      <c r="K291" s="22" t="s">
        <v>5162</v>
      </c>
      <c r="L291" s="22" t="s">
        <v>5163</v>
      </c>
      <c r="M291" s="24" t="s">
        <v>630</v>
      </c>
      <c r="N291" s="25"/>
      <c r="O291" s="25" t="s">
        <v>5164</v>
      </c>
      <c r="P291" s="26"/>
      <c r="Q291" s="25"/>
      <c r="R291" s="26">
        <v>93401</v>
      </c>
      <c r="S291" s="26" t="s">
        <v>5165</v>
      </c>
      <c r="T291" s="27">
        <v>37970</v>
      </c>
    </row>
    <row r="292" spans="1:20" s="16" customFormat="1" ht="18.75" customHeight="1" x14ac:dyDescent="0.2">
      <c r="A292" s="146">
        <v>7124</v>
      </c>
      <c r="B292" s="24" t="s">
        <v>2430</v>
      </c>
      <c r="C292" s="129">
        <v>739296005</v>
      </c>
      <c r="D292" s="22" t="s">
        <v>1579</v>
      </c>
      <c r="E292" s="22" t="s">
        <v>2431</v>
      </c>
      <c r="F292" s="23" t="s">
        <v>2432</v>
      </c>
      <c r="G292" s="23" t="s">
        <v>2433</v>
      </c>
      <c r="H292" s="23" t="s">
        <v>2434</v>
      </c>
      <c r="I292" s="22" t="s">
        <v>2435</v>
      </c>
      <c r="J292" s="22" t="s">
        <v>2436</v>
      </c>
      <c r="K292" s="22" t="s">
        <v>2437</v>
      </c>
      <c r="L292" s="22" t="s">
        <v>2438</v>
      </c>
      <c r="M292" s="25" t="s">
        <v>618</v>
      </c>
      <c r="N292" s="25" t="s">
        <v>2439</v>
      </c>
      <c r="O292" s="25"/>
      <c r="P292" s="26"/>
      <c r="Q292" s="25"/>
      <c r="R292" s="26" t="s">
        <v>1274</v>
      </c>
      <c r="S292" s="26" t="s">
        <v>2440</v>
      </c>
      <c r="T292" s="27">
        <v>37970</v>
      </c>
    </row>
    <row r="293" spans="1:20" s="16" customFormat="1" ht="18.75" customHeight="1" x14ac:dyDescent="0.2">
      <c r="A293" s="147">
        <v>7125</v>
      </c>
      <c r="B293" s="17" t="s">
        <v>3810</v>
      </c>
      <c r="C293" s="130">
        <v>690710005</v>
      </c>
      <c r="D293" s="15" t="s">
        <v>2854</v>
      </c>
      <c r="E293" s="15" t="s">
        <v>2871</v>
      </c>
      <c r="F293" s="14" t="s">
        <v>27</v>
      </c>
      <c r="G293" s="14" t="s">
        <v>2872</v>
      </c>
      <c r="H293" s="14" t="s">
        <v>29</v>
      </c>
      <c r="I293" s="15"/>
      <c r="J293" s="15"/>
      <c r="K293" s="15" t="s">
        <v>3811</v>
      </c>
      <c r="L293" s="15" t="s">
        <v>3812</v>
      </c>
      <c r="M293" s="17" t="s">
        <v>50</v>
      </c>
      <c r="N293" s="18" t="s">
        <v>5409</v>
      </c>
      <c r="O293" s="18" t="s">
        <v>7305</v>
      </c>
      <c r="P293" s="39" t="s">
        <v>7304</v>
      </c>
      <c r="Q293" s="18"/>
      <c r="R293" s="19">
        <v>91001</v>
      </c>
      <c r="S293" s="19" t="s">
        <v>2875</v>
      </c>
      <c r="T293" s="20">
        <v>38159</v>
      </c>
    </row>
    <row r="294" spans="1:20" s="16" customFormat="1" ht="18.75" customHeight="1" x14ac:dyDescent="0.2">
      <c r="A294" s="146">
        <v>7126</v>
      </c>
      <c r="B294" s="24" t="s">
        <v>4384</v>
      </c>
      <c r="C294" s="129">
        <v>650882008</v>
      </c>
      <c r="D294" s="22" t="s">
        <v>4313</v>
      </c>
      <c r="E294" s="22" t="s">
        <v>4385</v>
      </c>
      <c r="F294" s="23" t="s">
        <v>4386</v>
      </c>
      <c r="G294" s="23" t="s">
        <v>4387</v>
      </c>
      <c r="H294" s="23" t="s">
        <v>4388</v>
      </c>
      <c r="I294" s="22" t="s">
        <v>1584</v>
      </c>
      <c r="J294" s="22" t="s">
        <v>4389</v>
      </c>
      <c r="K294" s="22" t="s">
        <v>4390</v>
      </c>
      <c r="L294" s="22" t="s">
        <v>4391</v>
      </c>
      <c r="M294" s="24" t="s">
        <v>630</v>
      </c>
      <c r="N294" s="25" t="s">
        <v>4392</v>
      </c>
      <c r="O294" s="25"/>
      <c r="P294" s="26"/>
      <c r="Q294" s="25"/>
      <c r="R294" s="26" t="s">
        <v>419</v>
      </c>
      <c r="S294" s="26" t="s">
        <v>4393</v>
      </c>
      <c r="T294" s="27">
        <v>38159</v>
      </c>
    </row>
    <row r="295" spans="1:20" s="16" customFormat="1" ht="18.75" customHeight="1" x14ac:dyDescent="0.2">
      <c r="A295" s="146">
        <v>7127</v>
      </c>
      <c r="B295" s="24" t="s">
        <v>1903</v>
      </c>
      <c r="C295" s="129">
        <v>651765404</v>
      </c>
      <c r="D295" s="22" t="s">
        <v>1566</v>
      </c>
      <c r="E295" s="22" t="s">
        <v>1904</v>
      </c>
      <c r="F295" s="23" t="s">
        <v>1905</v>
      </c>
      <c r="G295" s="23" t="s">
        <v>1906</v>
      </c>
      <c r="H295" s="23" t="s">
        <v>1907</v>
      </c>
      <c r="I295" s="22" t="s">
        <v>1908</v>
      </c>
      <c r="J295" s="22" t="s">
        <v>1909</v>
      </c>
      <c r="K295" s="22" t="s">
        <v>1910</v>
      </c>
      <c r="L295" s="22" t="s">
        <v>1912</v>
      </c>
      <c r="M295" s="24" t="s">
        <v>50</v>
      </c>
      <c r="N295" s="25" t="s">
        <v>1914</v>
      </c>
      <c r="O295" s="25" t="s">
        <v>1913</v>
      </c>
      <c r="P295" s="26" t="s">
        <v>1911</v>
      </c>
      <c r="Q295" s="25"/>
      <c r="R295" s="26">
        <v>93401</v>
      </c>
      <c r="S295" s="26" t="s">
        <v>1915</v>
      </c>
      <c r="T295" s="27">
        <v>38019</v>
      </c>
    </row>
    <row r="296" spans="1:20" s="16" customFormat="1" ht="18.75" customHeight="1" x14ac:dyDescent="0.2">
      <c r="A296" s="147">
        <v>7128</v>
      </c>
      <c r="B296" s="17" t="s">
        <v>3442</v>
      </c>
      <c r="C296" s="130">
        <v>690511002</v>
      </c>
      <c r="D296" s="15" t="s">
        <v>2854</v>
      </c>
      <c r="E296" s="15" t="s">
        <v>2871</v>
      </c>
      <c r="F296" s="14" t="s">
        <v>27</v>
      </c>
      <c r="G296" s="14" t="s">
        <v>2872</v>
      </c>
      <c r="H296" s="14" t="s">
        <v>29</v>
      </c>
      <c r="I296" s="15"/>
      <c r="J296" s="15"/>
      <c r="K296" s="15" t="s">
        <v>6344</v>
      </c>
      <c r="L296" s="15" t="s">
        <v>3443</v>
      </c>
      <c r="M296" s="17" t="s">
        <v>630</v>
      </c>
      <c r="N296" s="18" t="s">
        <v>793</v>
      </c>
      <c r="O296" s="18" t="s">
        <v>6345</v>
      </c>
      <c r="P296" s="39" t="s">
        <v>6346</v>
      </c>
      <c r="Q296" s="18"/>
      <c r="R296" s="19" t="s">
        <v>3142</v>
      </c>
      <c r="S296" s="19" t="s">
        <v>2875</v>
      </c>
      <c r="T296" s="20">
        <v>38159</v>
      </c>
    </row>
    <row r="297" spans="1:20" s="16" customFormat="1" ht="18.75" customHeight="1" x14ac:dyDescent="0.2">
      <c r="A297" s="147">
        <v>7129</v>
      </c>
      <c r="B297" s="17" t="s">
        <v>2903</v>
      </c>
      <c r="C297" s="130">
        <v>690203006</v>
      </c>
      <c r="D297" s="15" t="s">
        <v>2854</v>
      </c>
      <c r="E297" s="15" t="s">
        <v>2871</v>
      </c>
      <c r="F297" s="14" t="s">
        <v>27</v>
      </c>
      <c r="G297" s="14" t="s">
        <v>2872</v>
      </c>
      <c r="H297" s="14" t="s">
        <v>29</v>
      </c>
      <c r="I297" s="15"/>
      <c r="J297" s="15"/>
      <c r="K297" s="15" t="s">
        <v>2904</v>
      </c>
      <c r="L297" s="15" t="s">
        <v>2905</v>
      </c>
      <c r="M297" s="17" t="s">
        <v>6167</v>
      </c>
      <c r="N297" s="15" t="s">
        <v>1833</v>
      </c>
      <c r="O297" s="18"/>
      <c r="P297" s="19"/>
      <c r="Q297" s="18"/>
      <c r="R297" s="15">
        <v>91001</v>
      </c>
      <c r="S297" s="15" t="s">
        <v>2906</v>
      </c>
      <c r="T297" s="20">
        <v>38159</v>
      </c>
    </row>
    <row r="298" spans="1:20" s="16" customFormat="1" ht="18.75" customHeight="1" x14ac:dyDescent="0.2">
      <c r="A298" s="146">
        <v>7131</v>
      </c>
      <c r="B298" s="24" t="s">
        <v>4606</v>
      </c>
      <c r="C298" s="129">
        <v>745445004</v>
      </c>
      <c r="D298" s="22" t="s">
        <v>4313</v>
      </c>
      <c r="E298" s="22" t="s">
        <v>4607</v>
      </c>
      <c r="F298" s="23" t="s">
        <v>4608</v>
      </c>
      <c r="G298" s="23" t="s">
        <v>4609</v>
      </c>
      <c r="H298" s="23" t="s">
        <v>4610</v>
      </c>
      <c r="I298" s="22" t="s">
        <v>4612</v>
      </c>
      <c r="J298" s="22"/>
      <c r="K298" s="22" t="s">
        <v>4613</v>
      </c>
      <c r="L298" s="22" t="s">
        <v>4611</v>
      </c>
      <c r="M298" s="24" t="s">
        <v>630</v>
      </c>
      <c r="N298" s="25" t="s">
        <v>462</v>
      </c>
      <c r="O298" s="25" t="s">
        <v>4614</v>
      </c>
      <c r="P298" s="26" t="s">
        <v>4615</v>
      </c>
      <c r="Q298" s="25"/>
      <c r="R298" s="26" t="s">
        <v>1217</v>
      </c>
      <c r="S298" s="26" t="s">
        <v>4616</v>
      </c>
      <c r="T298" s="27">
        <v>38159</v>
      </c>
    </row>
    <row r="299" spans="1:20" s="16" customFormat="1" ht="18.75" customHeight="1" x14ac:dyDescent="0.2">
      <c r="A299" s="147">
        <v>7132</v>
      </c>
      <c r="B299" s="17" t="s">
        <v>3718</v>
      </c>
      <c r="C299" s="130">
        <v>691916006</v>
      </c>
      <c r="D299" s="15" t="s">
        <v>2854</v>
      </c>
      <c r="E299" s="15" t="s">
        <v>2871</v>
      </c>
      <c r="F299" s="14" t="s">
        <v>27</v>
      </c>
      <c r="G299" s="14" t="s">
        <v>2872</v>
      </c>
      <c r="H299" s="14" t="s">
        <v>29</v>
      </c>
      <c r="I299" s="15"/>
      <c r="J299" s="15"/>
      <c r="K299" s="15" t="s">
        <v>3719</v>
      </c>
      <c r="L299" s="15" t="s">
        <v>3720</v>
      </c>
      <c r="M299" s="17" t="s">
        <v>51</v>
      </c>
      <c r="N299" s="18" t="s">
        <v>2195</v>
      </c>
      <c r="O299" s="18"/>
      <c r="P299" s="19"/>
      <c r="Q299" s="18"/>
      <c r="R299" s="19">
        <v>91001</v>
      </c>
      <c r="S299" s="19" t="s">
        <v>3721</v>
      </c>
      <c r="T299" s="20">
        <v>38159</v>
      </c>
    </row>
    <row r="300" spans="1:20" s="16" customFormat="1" ht="18.75" customHeight="1" x14ac:dyDescent="0.2">
      <c r="A300" s="147">
        <v>7133</v>
      </c>
      <c r="B300" s="17" t="s">
        <v>2996</v>
      </c>
      <c r="C300" s="130">
        <v>692304004</v>
      </c>
      <c r="D300" s="15" t="s">
        <v>2854</v>
      </c>
      <c r="E300" s="14" t="s">
        <v>2871</v>
      </c>
      <c r="F300" s="15" t="s">
        <v>27</v>
      </c>
      <c r="G300" s="14" t="s">
        <v>2872</v>
      </c>
      <c r="H300" s="14" t="s">
        <v>29</v>
      </c>
      <c r="I300" s="15"/>
      <c r="J300" s="15"/>
      <c r="K300" s="15" t="s">
        <v>6356</v>
      </c>
      <c r="L300" s="15" t="s">
        <v>2997</v>
      </c>
      <c r="M300" s="17" t="s">
        <v>6166</v>
      </c>
      <c r="N300" s="18" t="s">
        <v>1142</v>
      </c>
      <c r="O300" s="111" t="s">
        <v>6357</v>
      </c>
      <c r="P300" s="39" t="s">
        <v>6358</v>
      </c>
      <c r="Q300" s="18"/>
      <c r="R300" s="18">
        <v>91001</v>
      </c>
      <c r="S300" s="19" t="s">
        <v>2875</v>
      </c>
      <c r="T300" s="20">
        <v>37970</v>
      </c>
    </row>
    <row r="301" spans="1:20" s="16" customFormat="1" ht="18.75" customHeight="1" x14ac:dyDescent="0.2">
      <c r="A301" s="146">
        <v>7134</v>
      </c>
      <c r="B301" s="24" t="s">
        <v>6064</v>
      </c>
      <c r="C301" s="129">
        <v>707291001</v>
      </c>
      <c r="D301" s="22" t="s">
        <v>6065</v>
      </c>
      <c r="E301" s="22" t="s">
        <v>6066</v>
      </c>
      <c r="F301" s="23" t="s">
        <v>27</v>
      </c>
      <c r="G301" s="23" t="s">
        <v>6067</v>
      </c>
      <c r="H301" s="23" t="s">
        <v>29</v>
      </c>
      <c r="I301" s="22"/>
      <c r="J301" s="22"/>
      <c r="K301" s="22" t="s">
        <v>6068</v>
      </c>
      <c r="L301" s="22" t="s">
        <v>6069</v>
      </c>
      <c r="M301" s="24" t="s">
        <v>50</v>
      </c>
      <c r="N301" s="25" t="s">
        <v>730</v>
      </c>
      <c r="O301" s="25"/>
      <c r="P301" s="26"/>
      <c r="Q301" s="25"/>
      <c r="R301" s="26">
        <v>93105</v>
      </c>
      <c r="S301" s="26" t="s">
        <v>6070</v>
      </c>
      <c r="T301" s="27">
        <v>37970</v>
      </c>
    </row>
    <row r="302" spans="1:20" s="16" customFormat="1" ht="18.75" customHeight="1" x14ac:dyDescent="0.2">
      <c r="A302" s="147">
        <v>7136</v>
      </c>
      <c r="B302" s="17" t="s">
        <v>3518</v>
      </c>
      <c r="C302" s="130">
        <v>690729008</v>
      </c>
      <c r="D302" s="15" t="s">
        <v>2854</v>
      </c>
      <c r="E302" s="15" t="s">
        <v>2871</v>
      </c>
      <c r="F302" s="14" t="s">
        <v>27</v>
      </c>
      <c r="G302" s="14" t="s">
        <v>2872</v>
      </c>
      <c r="H302" s="14" t="s">
        <v>29</v>
      </c>
      <c r="I302" s="15"/>
      <c r="J302" s="15"/>
      <c r="K302" s="15" t="s">
        <v>6395</v>
      </c>
      <c r="L302" s="15" t="s">
        <v>3519</v>
      </c>
      <c r="M302" s="17" t="s">
        <v>6226</v>
      </c>
      <c r="N302" s="18" t="s">
        <v>3520</v>
      </c>
      <c r="O302" s="18" t="s">
        <v>6396</v>
      </c>
      <c r="P302" s="19" t="s">
        <v>6397</v>
      </c>
      <c r="Q302" s="18"/>
      <c r="R302" s="19">
        <v>91001</v>
      </c>
      <c r="S302" s="19" t="s">
        <v>2906</v>
      </c>
      <c r="T302" s="20">
        <v>37970</v>
      </c>
    </row>
    <row r="303" spans="1:20" s="16" customFormat="1" ht="18.75" customHeight="1" x14ac:dyDescent="0.2">
      <c r="A303" s="147">
        <v>7137</v>
      </c>
      <c r="B303" s="17" t="s">
        <v>3139</v>
      </c>
      <c r="C303" s="130">
        <v>691512002</v>
      </c>
      <c r="D303" s="15" t="s">
        <v>2854</v>
      </c>
      <c r="E303" s="15" t="s">
        <v>2871</v>
      </c>
      <c r="F303" s="14" t="s">
        <v>27</v>
      </c>
      <c r="G303" s="14" t="s">
        <v>2872</v>
      </c>
      <c r="H303" s="14" t="s">
        <v>29</v>
      </c>
      <c r="I303" s="15"/>
      <c r="J303" s="15"/>
      <c r="K303" s="15" t="s">
        <v>3140</v>
      </c>
      <c r="L303" s="15" t="s">
        <v>3141</v>
      </c>
      <c r="M303" s="17" t="s">
        <v>344</v>
      </c>
      <c r="N303" s="18" t="s">
        <v>1736</v>
      </c>
      <c r="O303" s="18"/>
      <c r="P303" s="19"/>
      <c r="Q303" s="18"/>
      <c r="R303" s="19" t="s">
        <v>3142</v>
      </c>
      <c r="S303" s="19" t="s">
        <v>620</v>
      </c>
      <c r="T303" s="20">
        <v>38159</v>
      </c>
    </row>
    <row r="304" spans="1:20" s="16" customFormat="1" ht="18.75" customHeight="1" x14ac:dyDescent="0.2">
      <c r="A304" s="146">
        <v>7138</v>
      </c>
      <c r="B304" s="24" t="s">
        <v>3308</v>
      </c>
      <c r="C304" s="129">
        <v>690103001</v>
      </c>
      <c r="D304" s="22" t="s">
        <v>2854</v>
      </c>
      <c r="E304" s="22" t="s">
        <v>2871</v>
      </c>
      <c r="F304" s="23" t="s">
        <v>27</v>
      </c>
      <c r="G304" s="23" t="s">
        <v>2872</v>
      </c>
      <c r="H304" s="23" t="s">
        <v>29</v>
      </c>
      <c r="I304" s="22"/>
      <c r="J304" s="22"/>
      <c r="K304" s="22" t="s">
        <v>3309</v>
      </c>
      <c r="L304" s="22" t="s">
        <v>3310</v>
      </c>
      <c r="M304" s="25" t="s">
        <v>618</v>
      </c>
      <c r="N304" s="25" t="s">
        <v>2572</v>
      </c>
      <c r="O304" s="25"/>
      <c r="P304" s="26"/>
      <c r="Q304" s="25"/>
      <c r="R304" s="26">
        <v>91001</v>
      </c>
      <c r="S304" s="26" t="s">
        <v>2875</v>
      </c>
      <c r="T304" s="27">
        <v>38159</v>
      </c>
    </row>
    <row r="305" spans="1:20" s="16" customFormat="1" ht="18.75" customHeight="1" x14ac:dyDescent="0.2">
      <c r="A305" s="147">
        <v>7139</v>
      </c>
      <c r="B305" s="17" t="s">
        <v>3907</v>
      </c>
      <c r="C305" s="130">
        <v>691405001</v>
      </c>
      <c r="D305" s="15" t="s">
        <v>2854</v>
      </c>
      <c r="E305" s="15" t="s">
        <v>3908</v>
      </c>
      <c r="F305" s="14" t="s">
        <v>1700</v>
      </c>
      <c r="G305" s="14" t="s">
        <v>3909</v>
      </c>
      <c r="H305" s="14" t="s">
        <v>29</v>
      </c>
      <c r="I305" s="15"/>
      <c r="J305" s="15"/>
      <c r="K305" s="15" t="s">
        <v>3910</v>
      </c>
      <c r="L305" s="15" t="s">
        <v>6204</v>
      </c>
      <c r="M305" s="17" t="s">
        <v>6168</v>
      </c>
      <c r="N305" s="18" t="s">
        <v>4342</v>
      </c>
      <c r="O305" s="18" t="s">
        <v>6205</v>
      </c>
      <c r="P305" s="19"/>
      <c r="Q305" s="18"/>
      <c r="R305" s="19">
        <v>91001</v>
      </c>
      <c r="S305" s="19" t="s">
        <v>3269</v>
      </c>
      <c r="T305" s="20">
        <v>37970</v>
      </c>
    </row>
    <row r="306" spans="1:20" s="16" customFormat="1" ht="18.75" customHeight="1" x14ac:dyDescent="0.2">
      <c r="A306" s="146">
        <v>7141</v>
      </c>
      <c r="B306" s="24" t="s">
        <v>2689</v>
      </c>
      <c r="C306" s="129">
        <v>650165500</v>
      </c>
      <c r="D306" s="22" t="s">
        <v>2690</v>
      </c>
      <c r="E306" s="22" t="s">
        <v>2691</v>
      </c>
      <c r="F306" s="23" t="s">
        <v>27</v>
      </c>
      <c r="G306" s="23" t="s">
        <v>2692</v>
      </c>
      <c r="H306" s="23" t="s">
        <v>2693</v>
      </c>
      <c r="I306" s="22" t="s">
        <v>1571</v>
      </c>
      <c r="J306" s="22" t="s">
        <v>2694</v>
      </c>
      <c r="K306" s="22" t="s">
        <v>2695</v>
      </c>
      <c r="L306" s="22" t="s">
        <v>6596</v>
      </c>
      <c r="M306" s="24" t="s">
        <v>344</v>
      </c>
      <c r="N306" s="25" t="s">
        <v>1108</v>
      </c>
      <c r="O306" s="25" t="s">
        <v>6499</v>
      </c>
      <c r="P306" s="26" t="s">
        <v>6597</v>
      </c>
      <c r="Q306" s="25"/>
      <c r="R306" s="26">
        <v>93401</v>
      </c>
      <c r="S306" s="31" t="s">
        <v>7059</v>
      </c>
      <c r="T306" s="27"/>
    </row>
    <row r="307" spans="1:20" s="16" customFormat="1" ht="18.75" customHeight="1" x14ac:dyDescent="0.2">
      <c r="A307" s="147">
        <v>7143</v>
      </c>
      <c r="B307" s="15" t="s">
        <v>3575</v>
      </c>
      <c r="C307" s="130">
        <v>692101006</v>
      </c>
      <c r="D307" s="15" t="s">
        <v>2854</v>
      </c>
      <c r="E307" s="15" t="s">
        <v>2871</v>
      </c>
      <c r="F307" s="14" t="s">
        <v>27</v>
      </c>
      <c r="G307" s="14" t="s">
        <v>2976</v>
      </c>
      <c r="H307" s="14" t="s">
        <v>29</v>
      </c>
      <c r="I307" s="15"/>
      <c r="J307" s="15"/>
      <c r="K307" s="15" t="s">
        <v>3576</v>
      </c>
      <c r="L307" s="15" t="s">
        <v>3577</v>
      </c>
      <c r="M307" s="17" t="s">
        <v>6166</v>
      </c>
      <c r="N307" s="18" t="s">
        <v>2838</v>
      </c>
      <c r="O307" s="18" t="s">
        <v>6419</v>
      </c>
      <c r="P307" s="19" t="s">
        <v>6420</v>
      </c>
      <c r="Q307" s="18"/>
      <c r="R307" s="19">
        <v>91001</v>
      </c>
      <c r="S307" s="19" t="s">
        <v>2875</v>
      </c>
      <c r="T307" s="20">
        <v>37970</v>
      </c>
    </row>
    <row r="308" spans="1:20" s="16" customFormat="1" ht="18.75" customHeight="1" x14ac:dyDescent="0.2">
      <c r="A308" s="146">
        <v>7145</v>
      </c>
      <c r="B308" s="24" t="s">
        <v>5930</v>
      </c>
      <c r="C308" s="129" t="s">
        <v>7873</v>
      </c>
      <c r="D308" s="22" t="s">
        <v>2745</v>
      </c>
      <c r="E308" s="22" t="s">
        <v>5926</v>
      </c>
      <c r="F308" s="23" t="s">
        <v>27</v>
      </c>
      <c r="G308" s="23" t="s">
        <v>5927</v>
      </c>
      <c r="H308" s="23" t="s">
        <v>29</v>
      </c>
      <c r="I308" s="22"/>
      <c r="J308" s="22"/>
      <c r="K308" s="22" t="s">
        <v>6700</v>
      </c>
      <c r="L308" s="22" t="s">
        <v>5931</v>
      </c>
      <c r="M308" s="24" t="s">
        <v>6222</v>
      </c>
      <c r="N308" s="25" t="s">
        <v>881</v>
      </c>
      <c r="O308" s="25" t="s">
        <v>5932</v>
      </c>
      <c r="P308" s="26"/>
      <c r="Q308" s="25"/>
      <c r="R308" s="26">
        <v>91001</v>
      </c>
      <c r="S308" s="26" t="s">
        <v>607</v>
      </c>
      <c r="T308" s="27">
        <v>38266</v>
      </c>
    </row>
    <row r="309" spans="1:20" s="16" customFormat="1" ht="18.75" customHeight="1" x14ac:dyDescent="0.2">
      <c r="A309" s="147">
        <v>7146</v>
      </c>
      <c r="B309" s="17" t="s">
        <v>4427</v>
      </c>
      <c r="C309" s="130">
        <v>652115705</v>
      </c>
      <c r="D309" s="15" t="s">
        <v>4313</v>
      </c>
      <c r="E309" s="15" t="s">
        <v>4428</v>
      </c>
      <c r="F309" s="106" t="s">
        <v>8229</v>
      </c>
      <c r="G309" s="14" t="s">
        <v>4429</v>
      </c>
      <c r="H309" s="14" t="s">
        <v>8230</v>
      </c>
      <c r="I309" s="15" t="s">
        <v>186</v>
      </c>
      <c r="J309" s="15" t="s">
        <v>8231</v>
      </c>
      <c r="K309" s="15" t="s">
        <v>4430</v>
      </c>
      <c r="L309" s="15" t="s">
        <v>4431</v>
      </c>
      <c r="M309" s="17" t="s">
        <v>344</v>
      </c>
      <c r="N309" s="18" t="s">
        <v>3981</v>
      </c>
      <c r="O309" s="18" t="s">
        <v>4432</v>
      </c>
      <c r="P309" s="19"/>
      <c r="Q309" s="18"/>
      <c r="R309" s="19" t="s">
        <v>419</v>
      </c>
      <c r="S309" s="19" t="s">
        <v>7070</v>
      </c>
      <c r="T309" s="20">
        <v>38228</v>
      </c>
    </row>
    <row r="310" spans="1:20" s="16" customFormat="1" ht="18.75" customHeight="1" x14ac:dyDescent="0.2">
      <c r="A310" s="147">
        <v>7147</v>
      </c>
      <c r="B310" s="17" t="s">
        <v>4028</v>
      </c>
      <c r="C310" s="130">
        <v>691104001</v>
      </c>
      <c r="D310" s="15" t="s">
        <v>2854</v>
      </c>
      <c r="E310" s="15" t="s">
        <v>2871</v>
      </c>
      <c r="F310" s="14" t="s">
        <v>27</v>
      </c>
      <c r="G310" s="14" t="s">
        <v>2976</v>
      </c>
      <c r="H310" s="14" t="s">
        <v>29</v>
      </c>
      <c r="I310" s="15"/>
      <c r="J310" s="15"/>
      <c r="K310" s="15" t="s">
        <v>4029</v>
      </c>
      <c r="L310" s="15" t="s">
        <v>4030</v>
      </c>
      <c r="M310" s="17" t="s">
        <v>6171</v>
      </c>
      <c r="N310" s="18" t="s">
        <v>4031</v>
      </c>
      <c r="O310" s="18" t="s">
        <v>6297</v>
      </c>
      <c r="P310" s="19" t="s">
        <v>6298</v>
      </c>
      <c r="Q310" s="18"/>
      <c r="R310" s="19">
        <v>91001</v>
      </c>
      <c r="S310" s="19" t="s">
        <v>607</v>
      </c>
      <c r="T310" s="20">
        <v>38287</v>
      </c>
    </row>
    <row r="311" spans="1:20" s="16" customFormat="1" ht="18.75" customHeight="1" x14ac:dyDescent="0.2">
      <c r="A311" s="147">
        <v>7148</v>
      </c>
      <c r="B311" s="17" t="s">
        <v>3647</v>
      </c>
      <c r="C311" s="130">
        <v>690915006</v>
      </c>
      <c r="D311" s="15" t="s">
        <v>2854</v>
      </c>
      <c r="E311" s="15" t="s">
        <v>2871</v>
      </c>
      <c r="F311" s="14" t="s">
        <v>27</v>
      </c>
      <c r="G311" s="14" t="s">
        <v>2872</v>
      </c>
      <c r="H311" s="14" t="s">
        <v>29</v>
      </c>
      <c r="I311" s="15"/>
      <c r="J311" s="15"/>
      <c r="K311" s="15" t="s">
        <v>3648</v>
      </c>
      <c r="L311" s="15" t="s">
        <v>3649</v>
      </c>
      <c r="M311" s="17" t="s">
        <v>6170</v>
      </c>
      <c r="N311" s="18" t="s">
        <v>3650</v>
      </c>
      <c r="O311" s="18"/>
      <c r="P311" s="19"/>
      <c r="Q311" s="18"/>
      <c r="R311" s="19">
        <v>91001</v>
      </c>
      <c r="S311" s="19" t="s">
        <v>2875</v>
      </c>
      <c r="T311" s="20">
        <v>38301</v>
      </c>
    </row>
    <row r="312" spans="1:20" s="16" customFormat="1" ht="18.75" customHeight="1" x14ac:dyDescent="0.2">
      <c r="A312" s="147">
        <v>7150</v>
      </c>
      <c r="B312" s="17" t="s">
        <v>3225</v>
      </c>
      <c r="C312" s="130" t="s">
        <v>7835</v>
      </c>
      <c r="D312" s="15" t="s">
        <v>2854</v>
      </c>
      <c r="E312" s="15" t="s">
        <v>2871</v>
      </c>
      <c r="F312" s="14" t="s">
        <v>27</v>
      </c>
      <c r="G312" s="14" t="s">
        <v>2872</v>
      </c>
      <c r="H312" s="14" t="s">
        <v>29</v>
      </c>
      <c r="I312" s="15"/>
      <c r="J312" s="15"/>
      <c r="K312" s="15" t="s">
        <v>3226</v>
      </c>
      <c r="L312" s="15" t="s">
        <v>3227</v>
      </c>
      <c r="M312" s="17" t="s">
        <v>51</v>
      </c>
      <c r="N312" s="18" t="s">
        <v>3229</v>
      </c>
      <c r="O312" s="18" t="s">
        <v>3228</v>
      </c>
      <c r="P312" s="19"/>
      <c r="Q312" s="18"/>
      <c r="R312" s="19">
        <v>91001</v>
      </c>
      <c r="S312" s="19" t="s">
        <v>2949</v>
      </c>
      <c r="T312" s="20">
        <v>38315</v>
      </c>
    </row>
    <row r="313" spans="1:20" s="16" customFormat="1" ht="18.75" customHeight="1" x14ac:dyDescent="0.2">
      <c r="A313" s="146">
        <v>7151</v>
      </c>
      <c r="B313" s="24" t="s">
        <v>2817</v>
      </c>
      <c r="C313" s="129">
        <v>742957004</v>
      </c>
      <c r="D313" s="22" t="s">
        <v>2818</v>
      </c>
      <c r="E313" s="22" t="s">
        <v>2819</v>
      </c>
      <c r="F313" s="23" t="s">
        <v>2820</v>
      </c>
      <c r="G313" s="23" t="s">
        <v>2821</v>
      </c>
      <c r="H313" s="23" t="s">
        <v>2822</v>
      </c>
      <c r="I313" s="22" t="s">
        <v>2823</v>
      </c>
      <c r="J313" s="22" t="s">
        <v>2824</v>
      </c>
      <c r="K313" s="22" t="s">
        <v>139</v>
      </c>
      <c r="L313" s="22" t="s">
        <v>2825</v>
      </c>
      <c r="M313" s="24" t="s">
        <v>50</v>
      </c>
      <c r="N313" s="25" t="s">
        <v>852</v>
      </c>
      <c r="O313" s="25" t="s">
        <v>2826</v>
      </c>
      <c r="P313" s="26"/>
      <c r="Q313" s="25"/>
      <c r="R313" s="26">
        <v>93401</v>
      </c>
      <c r="S313" s="26" t="s">
        <v>6160</v>
      </c>
      <c r="T313" s="27">
        <v>38343</v>
      </c>
    </row>
    <row r="314" spans="1:20" s="16" customFormat="1" ht="18.75" customHeight="1" x14ac:dyDescent="0.2">
      <c r="A314" s="146">
        <v>7152</v>
      </c>
      <c r="B314" s="24" t="s">
        <v>1549</v>
      </c>
      <c r="C314" s="129">
        <v>721766004</v>
      </c>
      <c r="D314" s="22" t="s">
        <v>81</v>
      </c>
      <c r="E314" s="22" t="s">
        <v>1550</v>
      </c>
      <c r="F314" s="23" t="s">
        <v>1551</v>
      </c>
      <c r="G314" s="23" t="s">
        <v>1552</v>
      </c>
      <c r="H314" s="23" t="s">
        <v>1553</v>
      </c>
      <c r="I314" s="22" t="s">
        <v>1554</v>
      </c>
      <c r="J314" s="22" t="s">
        <v>1555</v>
      </c>
      <c r="K314" s="22" t="s">
        <v>1556</v>
      </c>
      <c r="L314" s="22" t="s">
        <v>1557</v>
      </c>
      <c r="M314" s="24" t="s">
        <v>630</v>
      </c>
      <c r="N314" s="25" t="s">
        <v>205</v>
      </c>
      <c r="O314" s="25"/>
      <c r="P314" s="26" t="s">
        <v>1558</v>
      </c>
      <c r="Q314" s="25"/>
      <c r="R314" s="26">
        <v>93401</v>
      </c>
      <c r="S314" s="26" t="s">
        <v>1559</v>
      </c>
      <c r="T314" s="27">
        <v>38327</v>
      </c>
    </row>
    <row r="315" spans="1:20" s="16" customFormat="1" ht="18.75" customHeight="1" x14ac:dyDescent="0.2">
      <c r="A315" s="146">
        <v>7153</v>
      </c>
      <c r="B315" s="24" t="s">
        <v>4169</v>
      </c>
      <c r="C315" s="129" t="s">
        <v>7850</v>
      </c>
      <c r="D315" s="22" t="s">
        <v>4170</v>
      </c>
      <c r="E315" s="22" t="s">
        <v>4171</v>
      </c>
      <c r="F315" s="23" t="s">
        <v>4172</v>
      </c>
      <c r="G315" s="23" t="s">
        <v>4173</v>
      </c>
      <c r="H315" s="23" t="s">
        <v>4174</v>
      </c>
      <c r="I315" s="22" t="s">
        <v>1651</v>
      </c>
      <c r="J315" s="22" t="s">
        <v>4175</v>
      </c>
      <c r="K315" s="22" t="s">
        <v>4176</v>
      </c>
      <c r="L315" s="22" t="s">
        <v>4177</v>
      </c>
      <c r="M315" s="24" t="s">
        <v>50</v>
      </c>
      <c r="N315" s="25" t="s">
        <v>4179</v>
      </c>
      <c r="O315" s="25" t="s">
        <v>4178</v>
      </c>
      <c r="P315" s="26"/>
      <c r="Q315" s="25"/>
      <c r="R315" s="26">
        <v>93401</v>
      </c>
      <c r="S315" s="26" t="s">
        <v>4180</v>
      </c>
      <c r="T315" s="27">
        <v>38384</v>
      </c>
    </row>
    <row r="316" spans="1:20" s="16" customFormat="1" ht="18.75" customHeight="1" x14ac:dyDescent="0.2">
      <c r="A316" s="146">
        <v>7154</v>
      </c>
      <c r="B316" s="24" t="s">
        <v>5479</v>
      </c>
      <c r="C316" s="129" t="s">
        <v>8630</v>
      </c>
      <c r="D316" s="22" t="s">
        <v>5372</v>
      </c>
      <c r="E316" s="22" t="s">
        <v>5480</v>
      </c>
      <c r="F316" s="23" t="s">
        <v>6727</v>
      </c>
      <c r="G316" s="23" t="s">
        <v>5481</v>
      </c>
      <c r="H316" s="23" t="s">
        <v>5482</v>
      </c>
      <c r="I316" s="22" t="s">
        <v>5483</v>
      </c>
      <c r="J316" s="22" t="s">
        <v>5484</v>
      </c>
      <c r="K316" s="22" t="s">
        <v>5485</v>
      </c>
      <c r="L316" s="22" t="s">
        <v>5486</v>
      </c>
      <c r="M316" s="24" t="s">
        <v>6171</v>
      </c>
      <c r="N316" s="25" t="s">
        <v>1013</v>
      </c>
      <c r="O316" s="25" t="s">
        <v>6728</v>
      </c>
      <c r="P316" s="38" t="s">
        <v>6729</v>
      </c>
      <c r="Q316" s="25"/>
      <c r="R316" s="26" t="s">
        <v>419</v>
      </c>
      <c r="S316" s="26" t="s">
        <v>6730</v>
      </c>
      <c r="T316" s="27">
        <v>38376</v>
      </c>
    </row>
    <row r="317" spans="1:20" s="16" customFormat="1" ht="18.75" customHeight="1" x14ac:dyDescent="0.2">
      <c r="A317" s="146">
        <v>7156</v>
      </c>
      <c r="B317" s="24" t="s">
        <v>882</v>
      </c>
      <c r="C317" s="129">
        <v>652919804</v>
      </c>
      <c r="D317" s="22" t="s">
        <v>53</v>
      </c>
      <c r="E317" s="22" t="s">
        <v>883</v>
      </c>
      <c r="F317" s="23" t="s">
        <v>884</v>
      </c>
      <c r="G317" s="23" t="s">
        <v>885</v>
      </c>
      <c r="H317" s="23" t="s">
        <v>886</v>
      </c>
      <c r="I317" s="22" t="s">
        <v>708</v>
      </c>
      <c r="J317" s="26" t="s">
        <v>887</v>
      </c>
      <c r="K317" s="22" t="s">
        <v>888</v>
      </c>
      <c r="L317" s="22" t="s">
        <v>889</v>
      </c>
      <c r="M317" s="24" t="s">
        <v>890</v>
      </c>
      <c r="N317" s="25" t="s">
        <v>891</v>
      </c>
      <c r="O317" s="25"/>
      <c r="P317" s="26"/>
      <c r="Q317" s="25"/>
      <c r="R317" s="26" t="s">
        <v>92</v>
      </c>
      <c r="S317" s="26" t="s">
        <v>892</v>
      </c>
      <c r="T317" s="27">
        <v>38384</v>
      </c>
    </row>
    <row r="318" spans="1:20" s="16" customFormat="1" ht="18.75" customHeight="1" x14ac:dyDescent="0.2">
      <c r="A318" s="146">
        <v>7157</v>
      </c>
      <c r="B318" s="24" t="s">
        <v>2377</v>
      </c>
      <c r="C318" s="129">
        <v>718144000</v>
      </c>
      <c r="D318" s="22" t="s">
        <v>1629</v>
      </c>
      <c r="E318" s="22" t="s">
        <v>2378</v>
      </c>
      <c r="F318" s="23" t="s">
        <v>2379</v>
      </c>
      <c r="G318" s="23" t="s">
        <v>2380</v>
      </c>
      <c r="H318" s="23" t="s">
        <v>2381</v>
      </c>
      <c r="I318" s="22" t="s">
        <v>2382</v>
      </c>
      <c r="J318" s="22" t="s">
        <v>2383</v>
      </c>
      <c r="K318" s="22" t="s">
        <v>2384</v>
      </c>
      <c r="L318" s="22" t="s">
        <v>2385</v>
      </c>
      <c r="M318" s="24" t="s">
        <v>50</v>
      </c>
      <c r="N318" s="25" t="s">
        <v>2386</v>
      </c>
      <c r="O318" s="25"/>
      <c r="P318" s="26"/>
      <c r="Q318" s="25"/>
      <c r="R318" s="26" t="s">
        <v>92</v>
      </c>
      <c r="S318" s="26" t="s">
        <v>2387</v>
      </c>
      <c r="T318" s="27">
        <v>38429</v>
      </c>
    </row>
    <row r="319" spans="1:20" s="16" customFormat="1" ht="18.75" customHeight="1" x14ac:dyDescent="0.2">
      <c r="A319" s="147">
        <v>7158</v>
      </c>
      <c r="B319" s="17" t="s">
        <v>1709</v>
      </c>
      <c r="C319" s="130">
        <v>652041302</v>
      </c>
      <c r="D319" s="15" t="s">
        <v>1566</v>
      </c>
      <c r="E319" s="15" t="s">
        <v>1710</v>
      </c>
      <c r="F319" s="14" t="s">
        <v>7720</v>
      </c>
      <c r="G319" s="14" t="s">
        <v>1711</v>
      </c>
      <c r="H319" s="14" t="s">
        <v>29</v>
      </c>
      <c r="I319" s="15" t="s">
        <v>3496</v>
      </c>
      <c r="J319" s="15" t="s">
        <v>29</v>
      </c>
      <c r="K319" s="15" t="s">
        <v>1712</v>
      </c>
      <c r="L319" s="17" t="s">
        <v>8253</v>
      </c>
      <c r="M319" s="15" t="s">
        <v>6172</v>
      </c>
      <c r="N319" s="18" t="s">
        <v>1113</v>
      </c>
      <c r="O319" s="18" t="s">
        <v>6494</v>
      </c>
      <c r="P319" s="19" t="s">
        <v>1713</v>
      </c>
      <c r="Q319" s="18"/>
      <c r="R319" s="19">
        <v>93401</v>
      </c>
      <c r="S319" s="19" t="s">
        <v>7651</v>
      </c>
      <c r="T319" s="20">
        <v>38412</v>
      </c>
    </row>
    <row r="320" spans="1:20" s="16" customFormat="1" ht="18.75" customHeight="1" x14ac:dyDescent="0.2">
      <c r="A320" s="146">
        <v>7159</v>
      </c>
      <c r="B320" s="24" t="s">
        <v>582</v>
      </c>
      <c r="C320" s="129">
        <v>653932502</v>
      </c>
      <c r="D320" s="22" t="s">
        <v>81</v>
      </c>
      <c r="E320" s="22" t="s">
        <v>583</v>
      </c>
      <c r="F320" s="23" t="s">
        <v>6252</v>
      </c>
      <c r="G320" s="23" t="s">
        <v>584</v>
      </c>
      <c r="H320" s="23" t="s">
        <v>6253</v>
      </c>
      <c r="I320" s="22" t="s">
        <v>186</v>
      </c>
      <c r="J320" s="22" t="s">
        <v>6254</v>
      </c>
      <c r="K320" s="23" t="s">
        <v>6253</v>
      </c>
      <c r="L320" s="22" t="s">
        <v>585</v>
      </c>
      <c r="M320" s="24" t="s">
        <v>898</v>
      </c>
      <c r="N320" s="25" t="s">
        <v>1833</v>
      </c>
      <c r="O320" s="25"/>
      <c r="P320" s="26"/>
      <c r="Q320" s="25"/>
      <c r="R320" s="26" t="s">
        <v>419</v>
      </c>
      <c r="S320" s="26" t="s">
        <v>586</v>
      </c>
      <c r="T320" s="27">
        <v>38414</v>
      </c>
    </row>
    <row r="321" spans="1:20" s="16" customFormat="1" ht="18.75" customHeight="1" x14ac:dyDescent="0.2">
      <c r="A321" s="146">
        <v>7160</v>
      </c>
      <c r="B321" s="24" t="s">
        <v>6174</v>
      </c>
      <c r="C321" s="129">
        <v>712091002</v>
      </c>
      <c r="D321" s="22" t="s">
        <v>81</v>
      </c>
      <c r="E321" s="22" t="s">
        <v>666</v>
      </c>
      <c r="F321" s="29" t="s">
        <v>7082</v>
      </c>
      <c r="G321" s="23" t="s">
        <v>667</v>
      </c>
      <c r="H321" s="23" t="s">
        <v>7083</v>
      </c>
      <c r="I321" s="22" t="s">
        <v>668</v>
      </c>
      <c r="J321" s="22" t="s">
        <v>669</v>
      </c>
      <c r="K321" s="22" t="s">
        <v>6810</v>
      </c>
      <c r="L321" s="22" t="s">
        <v>670</v>
      </c>
      <c r="M321" s="24" t="s">
        <v>50</v>
      </c>
      <c r="N321" s="25" t="s">
        <v>671</v>
      </c>
      <c r="O321" s="25" t="s">
        <v>673</v>
      </c>
      <c r="P321" s="26" t="s">
        <v>6811</v>
      </c>
      <c r="Q321" s="25"/>
      <c r="R321" s="26" t="s">
        <v>419</v>
      </c>
      <c r="S321" s="31" t="s">
        <v>7164</v>
      </c>
      <c r="T321" s="27">
        <v>38344</v>
      </c>
    </row>
    <row r="322" spans="1:20" s="16" customFormat="1" ht="18.75" customHeight="1" x14ac:dyDescent="0.2">
      <c r="A322" s="146">
        <v>7161</v>
      </c>
      <c r="B322" s="24" t="s">
        <v>912</v>
      </c>
      <c r="C322" s="129">
        <v>727861009</v>
      </c>
      <c r="D322" s="22" t="s">
        <v>81</v>
      </c>
      <c r="E322" s="22" t="s">
        <v>913</v>
      </c>
      <c r="F322" s="23" t="s">
        <v>914</v>
      </c>
      <c r="G322" s="23" t="s">
        <v>915</v>
      </c>
      <c r="H322" s="23" t="s">
        <v>916</v>
      </c>
      <c r="I322" s="22" t="s">
        <v>186</v>
      </c>
      <c r="J322" s="22" t="s">
        <v>917</v>
      </c>
      <c r="K322" s="22" t="s">
        <v>918</v>
      </c>
      <c r="L322" s="22" t="s">
        <v>919</v>
      </c>
      <c r="M322" s="24" t="s">
        <v>50</v>
      </c>
      <c r="N322" s="25" t="s">
        <v>921</v>
      </c>
      <c r="O322" s="25" t="s">
        <v>920</v>
      </c>
      <c r="P322" s="26"/>
      <c r="Q322" s="25"/>
      <c r="R322" s="26" t="s">
        <v>555</v>
      </c>
      <c r="S322" s="26" t="s">
        <v>922</v>
      </c>
      <c r="T322" s="27">
        <v>38443</v>
      </c>
    </row>
    <row r="323" spans="1:20" s="16" customFormat="1" ht="18.75" customHeight="1" x14ac:dyDescent="0.2">
      <c r="A323" s="147">
        <v>7162</v>
      </c>
      <c r="B323" s="17" t="s">
        <v>3078</v>
      </c>
      <c r="C323" s="130" t="s">
        <v>7830</v>
      </c>
      <c r="D323" s="15" t="s">
        <v>2854</v>
      </c>
      <c r="E323" s="15" t="s">
        <v>2871</v>
      </c>
      <c r="F323" s="106" t="s">
        <v>27</v>
      </c>
      <c r="G323" s="14" t="s">
        <v>2872</v>
      </c>
      <c r="H323" s="14" t="s">
        <v>29</v>
      </c>
      <c r="I323" s="15"/>
      <c r="J323" s="15"/>
      <c r="K323" s="15" t="s">
        <v>3079</v>
      </c>
      <c r="L323" s="15" t="s">
        <v>3080</v>
      </c>
      <c r="M323" s="15" t="s">
        <v>6170</v>
      </c>
      <c r="N323" s="18" t="s">
        <v>3082</v>
      </c>
      <c r="O323" s="18" t="s">
        <v>6285</v>
      </c>
      <c r="P323" s="19" t="s">
        <v>3081</v>
      </c>
      <c r="Q323" s="18"/>
      <c r="R323" s="19">
        <v>91001</v>
      </c>
      <c r="S323" s="19" t="s">
        <v>2875</v>
      </c>
      <c r="T323" s="20">
        <v>38443</v>
      </c>
    </row>
    <row r="324" spans="1:20" s="16" customFormat="1" ht="18.75" customHeight="1" x14ac:dyDescent="0.2">
      <c r="A324" s="147">
        <v>7163</v>
      </c>
      <c r="B324" s="17" t="s">
        <v>6214</v>
      </c>
      <c r="C324" s="130">
        <v>744943000</v>
      </c>
      <c r="D324" s="15" t="s">
        <v>81</v>
      </c>
      <c r="E324" s="15" t="s">
        <v>5716</v>
      </c>
      <c r="F324" s="14" t="s">
        <v>7169</v>
      </c>
      <c r="G324" s="14" t="s">
        <v>4779</v>
      </c>
      <c r="H324" s="14" t="s">
        <v>7170</v>
      </c>
      <c r="I324" s="15" t="s">
        <v>6446</v>
      </c>
      <c r="J324" s="15" t="s">
        <v>6445</v>
      </c>
      <c r="K324" s="15" t="s">
        <v>5717</v>
      </c>
      <c r="L324" s="15" t="s">
        <v>6897</v>
      </c>
      <c r="M324" s="17" t="s">
        <v>50</v>
      </c>
      <c r="N324" s="18" t="s">
        <v>730</v>
      </c>
      <c r="O324" s="18"/>
      <c r="P324" s="19" t="s">
        <v>5718</v>
      </c>
      <c r="Q324" s="18"/>
      <c r="R324" s="19" t="s">
        <v>419</v>
      </c>
      <c r="S324" s="19" t="s">
        <v>7181</v>
      </c>
      <c r="T324" s="20">
        <v>37970</v>
      </c>
    </row>
    <row r="325" spans="1:20" s="16" customFormat="1" ht="18.75" customHeight="1" x14ac:dyDescent="0.2">
      <c r="A325" s="146">
        <v>7164</v>
      </c>
      <c r="B325" s="24" t="s">
        <v>4247</v>
      </c>
      <c r="C325" s="129">
        <v>609010002</v>
      </c>
      <c r="D325" s="22" t="s">
        <v>4248</v>
      </c>
      <c r="E325" s="22" t="s">
        <v>4249</v>
      </c>
      <c r="F325" s="23" t="s">
        <v>27</v>
      </c>
      <c r="G325" s="23" t="s">
        <v>4250</v>
      </c>
      <c r="H325" s="23" t="s">
        <v>29</v>
      </c>
      <c r="I325" s="22"/>
      <c r="J325" s="22"/>
      <c r="K325" s="22" t="s">
        <v>4251</v>
      </c>
      <c r="L325" s="22" t="s">
        <v>4252</v>
      </c>
      <c r="M325" s="24" t="s">
        <v>50</v>
      </c>
      <c r="N325" s="25" t="s">
        <v>730</v>
      </c>
      <c r="O325" s="25" t="s">
        <v>4253</v>
      </c>
      <c r="P325" s="26"/>
      <c r="Q325" s="25"/>
      <c r="R325" s="26">
        <v>91001</v>
      </c>
      <c r="S325" s="26" t="s">
        <v>4254</v>
      </c>
      <c r="T325" s="27">
        <v>38450</v>
      </c>
    </row>
    <row r="326" spans="1:20" s="16" customFormat="1" ht="18.75" customHeight="1" x14ac:dyDescent="0.2">
      <c r="A326" s="146">
        <v>7165</v>
      </c>
      <c r="B326" s="24" t="s">
        <v>2402</v>
      </c>
      <c r="C326" s="129">
        <v>759522508</v>
      </c>
      <c r="D326" s="22" t="s">
        <v>1579</v>
      </c>
      <c r="E326" s="22" t="s">
        <v>2403</v>
      </c>
      <c r="F326" s="23" t="s">
        <v>2404</v>
      </c>
      <c r="G326" s="23" t="s">
        <v>2405</v>
      </c>
      <c r="H326" s="23" t="s">
        <v>2406</v>
      </c>
      <c r="I326" s="22" t="s">
        <v>2408</v>
      </c>
      <c r="J326" s="22" t="s">
        <v>2409</v>
      </c>
      <c r="K326" s="22" t="s">
        <v>2410</v>
      </c>
      <c r="L326" s="22" t="s">
        <v>2407</v>
      </c>
      <c r="M326" s="24" t="s">
        <v>50</v>
      </c>
      <c r="N326" s="25" t="s">
        <v>2411</v>
      </c>
      <c r="O326" s="25"/>
      <c r="P326" s="26"/>
      <c r="Q326" s="25"/>
      <c r="R326" s="26">
        <v>93401</v>
      </c>
      <c r="S326" s="26" t="s">
        <v>2412</v>
      </c>
      <c r="T326" s="27">
        <v>38449</v>
      </c>
    </row>
    <row r="327" spans="1:20" s="16" customFormat="1" ht="18.75" customHeight="1" x14ac:dyDescent="0.2">
      <c r="A327" s="146">
        <v>7166</v>
      </c>
      <c r="B327" s="24" t="s">
        <v>5107</v>
      </c>
      <c r="C327" s="129">
        <v>653623208</v>
      </c>
      <c r="D327" s="22" t="s">
        <v>81</v>
      </c>
      <c r="E327" s="22" t="s">
        <v>5108</v>
      </c>
      <c r="F327" s="23" t="s">
        <v>5109</v>
      </c>
      <c r="G327" s="23" t="s">
        <v>4779</v>
      </c>
      <c r="H327" s="23" t="s">
        <v>5110</v>
      </c>
      <c r="I327" s="22" t="s">
        <v>193</v>
      </c>
      <c r="J327" s="22" t="s">
        <v>5111</v>
      </c>
      <c r="K327" s="22" t="s">
        <v>5112</v>
      </c>
      <c r="L327" s="22" t="s">
        <v>5114</v>
      </c>
      <c r="M327" s="24" t="s">
        <v>6166</v>
      </c>
      <c r="N327" s="25" t="s">
        <v>5116</v>
      </c>
      <c r="O327" s="25" t="s">
        <v>5115</v>
      </c>
      <c r="P327" s="26" t="s">
        <v>5113</v>
      </c>
      <c r="Q327" s="25"/>
      <c r="R327" s="26" t="s">
        <v>419</v>
      </c>
      <c r="S327" s="26" t="s">
        <v>5117</v>
      </c>
      <c r="T327" s="27">
        <v>38475</v>
      </c>
    </row>
    <row r="328" spans="1:20" s="16" customFormat="1" ht="18.75" customHeight="1" x14ac:dyDescent="0.2">
      <c r="A328" s="146">
        <v>7167</v>
      </c>
      <c r="B328" s="24" t="s">
        <v>5175</v>
      </c>
      <c r="C328" s="129">
        <v>652862306</v>
      </c>
      <c r="D328" s="22" t="s">
        <v>81</v>
      </c>
      <c r="E328" s="22" t="s">
        <v>5176</v>
      </c>
      <c r="F328" s="23" t="s">
        <v>5177</v>
      </c>
      <c r="G328" s="23" t="s">
        <v>4779</v>
      </c>
      <c r="H328" s="23" t="s">
        <v>5178</v>
      </c>
      <c r="I328" s="22" t="s">
        <v>68</v>
      </c>
      <c r="J328" s="22" t="s">
        <v>5179</v>
      </c>
      <c r="K328" s="22" t="s">
        <v>5180</v>
      </c>
      <c r="L328" s="22" t="s">
        <v>5181</v>
      </c>
      <c r="M328" s="24" t="s">
        <v>630</v>
      </c>
      <c r="N328" s="25" t="s">
        <v>205</v>
      </c>
      <c r="O328" s="25"/>
      <c r="P328" s="26"/>
      <c r="Q328" s="25"/>
      <c r="R328" s="26" t="s">
        <v>419</v>
      </c>
      <c r="S328" s="26" t="s">
        <v>5182</v>
      </c>
      <c r="T328" s="27">
        <v>38477</v>
      </c>
    </row>
    <row r="329" spans="1:20" s="16" customFormat="1" ht="18.75" customHeight="1" x14ac:dyDescent="0.2">
      <c r="A329" s="147">
        <v>7168</v>
      </c>
      <c r="B329" s="17" t="s">
        <v>3643</v>
      </c>
      <c r="C329" s="130" t="s">
        <v>7844</v>
      </c>
      <c r="D329" s="15" t="s">
        <v>2854</v>
      </c>
      <c r="E329" s="15" t="s">
        <v>2882</v>
      </c>
      <c r="F329" s="14" t="s">
        <v>1700</v>
      </c>
      <c r="G329" s="14" t="s">
        <v>3644</v>
      </c>
      <c r="H329" s="14" t="s">
        <v>29</v>
      </c>
      <c r="I329" s="15"/>
      <c r="J329" s="15"/>
      <c r="K329" s="15" t="s">
        <v>3645</v>
      </c>
      <c r="L329" s="15" t="s">
        <v>3646</v>
      </c>
      <c r="M329" s="17" t="s">
        <v>50</v>
      </c>
      <c r="N329" s="15" t="s">
        <v>932</v>
      </c>
      <c r="O329" s="18" t="s">
        <v>6332</v>
      </c>
      <c r="P329" s="19" t="s">
        <v>6333</v>
      </c>
      <c r="Q329" s="18"/>
      <c r="R329" s="19">
        <v>91001</v>
      </c>
      <c r="S329" s="19" t="s">
        <v>2875</v>
      </c>
      <c r="T329" s="20">
        <v>38478</v>
      </c>
    </row>
    <row r="330" spans="1:20" s="16" customFormat="1" ht="18.75" customHeight="1" x14ac:dyDescent="0.2">
      <c r="A330" s="147">
        <v>7169</v>
      </c>
      <c r="B330" s="17" t="s">
        <v>2870</v>
      </c>
      <c r="C330" s="134">
        <v>692651006</v>
      </c>
      <c r="D330" s="15" t="s">
        <v>2854</v>
      </c>
      <c r="E330" s="15" t="s">
        <v>2871</v>
      </c>
      <c r="F330" s="14" t="s">
        <v>27</v>
      </c>
      <c r="G330" s="14" t="s">
        <v>2872</v>
      </c>
      <c r="H330" s="14" t="s">
        <v>29</v>
      </c>
      <c r="I330" s="15"/>
      <c r="J330" s="15"/>
      <c r="K330" s="15" t="s">
        <v>2873</v>
      </c>
      <c r="L330" s="15" t="s">
        <v>2874</v>
      </c>
      <c r="M330" s="17" t="s">
        <v>618</v>
      </c>
      <c r="N330" s="18"/>
      <c r="O330" s="18"/>
      <c r="P330" s="19"/>
      <c r="Q330" s="18"/>
      <c r="R330" s="19">
        <v>91001</v>
      </c>
      <c r="S330" s="19" t="s">
        <v>2875</v>
      </c>
      <c r="T330" s="20">
        <v>38488</v>
      </c>
    </row>
    <row r="331" spans="1:20" s="16" customFormat="1" ht="18.75" customHeight="1" x14ac:dyDescent="0.2">
      <c r="A331" s="146">
        <v>7170</v>
      </c>
      <c r="B331" s="24" t="s">
        <v>5236</v>
      </c>
      <c r="C331" s="129">
        <v>650730100</v>
      </c>
      <c r="D331" s="22" t="s">
        <v>81</v>
      </c>
      <c r="E331" s="22" t="s">
        <v>5237</v>
      </c>
      <c r="F331" s="23" t="s">
        <v>5238</v>
      </c>
      <c r="G331" s="23" t="s">
        <v>4779</v>
      </c>
      <c r="H331" s="23" t="s">
        <v>5239</v>
      </c>
      <c r="I331" s="22" t="s">
        <v>1443</v>
      </c>
      <c r="J331" s="22" t="s">
        <v>5240</v>
      </c>
      <c r="K331" s="22" t="s">
        <v>5241</v>
      </c>
      <c r="L331" s="22" t="s">
        <v>5243</v>
      </c>
      <c r="M331" s="24" t="s">
        <v>50</v>
      </c>
      <c r="N331" s="25" t="s">
        <v>3906</v>
      </c>
      <c r="O331" s="25" t="s">
        <v>5244</v>
      </c>
      <c r="P331" s="26" t="s">
        <v>5242</v>
      </c>
      <c r="Q331" s="25"/>
      <c r="R331" s="26" t="s">
        <v>419</v>
      </c>
      <c r="S331" s="26" t="s">
        <v>5245</v>
      </c>
      <c r="T331" s="27">
        <v>38503</v>
      </c>
    </row>
    <row r="332" spans="1:20" s="16" customFormat="1" ht="18.75" customHeight="1" x14ac:dyDescent="0.2">
      <c r="A332" s="146">
        <v>7171</v>
      </c>
      <c r="B332" s="24" t="s">
        <v>4547</v>
      </c>
      <c r="C332" s="129">
        <v>654851603</v>
      </c>
      <c r="D332" s="22" t="s">
        <v>4313</v>
      </c>
      <c r="E332" s="22" t="s">
        <v>4548</v>
      </c>
      <c r="F332" s="23" t="s">
        <v>4549</v>
      </c>
      <c r="G332" s="23" t="s">
        <v>4550</v>
      </c>
      <c r="H332" s="23" t="s">
        <v>4551</v>
      </c>
      <c r="I332" s="22" t="s">
        <v>4552</v>
      </c>
      <c r="J332" s="22" t="s">
        <v>4553</v>
      </c>
      <c r="K332" s="22" t="s">
        <v>4554</v>
      </c>
      <c r="L332" s="22" t="s">
        <v>4555</v>
      </c>
      <c r="M332" s="24" t="s">
        <v>6167</v>
      </c>
      <c r="N332" s="25" t="s">
        <v>4556</v>
      </c>
      <c r="O332" s="25"/>
      <c r="P332" s="26"/>
      <c r="Q332" s="25"/>
      <c r="R332" s="26" t="s">
        <v>419</v>
      </c>
      <c r="S332" s="26" t="s">
        <v>4557</v>
      </c>
      <c r="T332" s="27">
        <v>38503</v>
      </c>
    </row>
    <row r="333" spans="1:20" s="16" customFormat="1" ht="18.75" customHeight="1" x14ac:dyDescent="0.2">
      <c r="A333" s="147">
        <v>7172</v>
      </c>
      <c r="B333" s="17" t="s">
        <v>3489</v>
      </c>
      <c r="C333" s="130">
        <v>690733005</v>
      </c>
      <c r="D333" s="15" t="s">
        <v>2854</v>
      </c>
      <c r="E333" s="15" t="s">
        <v>2871</v>
      </c>
      <c r="F333" s="14" t="s">
        <v>27</v>
      </c>
      <c r="G333" s="14" t="s">
        <v>2872</v>
      </c>
      <c r="H333" s="14" t="s">
        <v>29</v>
      </c>
      <c r="I333" s="15"/>
      <c r="J333" s="15"/>
      <c r="K333" s="15" t="s">
        <v>3490</v>
      </c>
      <c r="L333" s="15" t="s">
        <v>3492</v>
      </c>
      <c r="M333" s="17" t="s">
        <v>50</v>
      </c>
      <c r="N333" s="18" t="s">
        <v>3494</v>
      </c>
      <c r="O333" s="18" t="s">
        <v>3493</v>
      </c>
      <c r="P333" s="19" t="s">
        <v>3491</v>
      </c>
      <c r="Q333" s="18"/>
      <c r="R333" s="19">
        <v>91001</v>
      </c>
      <c r="S333" s="19" t="s">
        <v>2875</v>
      </c>
      <c r="T333" s="20">
        <v>38509</v>
      </c>
    </row>
    <row r="334" spans="1:20" s="16" customFormat="1" ht="18.75" customHeight="1" x14ac:dyDescent="0.2">
      <c r="A334" s="146">
        <v>7173</v>
      </c>
      <c r="B334" s="24" t="s">
        <v>1319</v>
      </c>
      <c r="C334" s="129">
        <v>653686706</v>
      </c>
      <c r="D334" s="22" t="s">
        <v>53</v>
      </c>
      <c r="E334" s="22" t="s">
        <v>1320</v>
      </c>
      <c r="F334" s="29" t="s">
        <v>7604</v>
      </c>
      <c r="G334" s="23" t="s">
        <v>1321</v>
      </c>
      <c r="H334" s="29" t="s">
        <v>7605</v>
      </c>
      <c r="I334" s="22" t="s">
        <v>1322</v>
      </c>
      <c r="J334" s="22" t="s">
        <v>6611</v>
      </c>
      <c r="K334" s="22" t="s">
        <v>6612</v>
      </c>
      <c r="L334" s="22" t="s">
        <v>1323</v>
      </c>
      <c r="M334" s="24" t="s">
        <v>6171</v>
      </c>
      <c r="N334" s="25" t="s">
        <v>1325</v>
      </c>
      <c r="O334" s="25" t="s">
        <v>1326</v>
      </c>
      <c r="P334" s="26" t="s">
        <v>1327</v>
      </c>
      <c r="Q334" s="25"/>
      <c r="R334" s="26" t="s">
        <v>48</v>
      </c>
      <c r="S334" s="31" t="s">
        <v>7593</v>
      </c>
      <c r="T334" s="27">
        <v>38523</v>
      </c>
    </row>
    <row r="335" spans="1:20" s="16" customFormat="1" ht="18.75" customHeight="1" x14ac:dyDescent="0.2">
      <c r="A335" s="147">
        <v>7174</v>
      </c>
      <c r="B335" s="17" t="s">
        <v>3255</v>
      </c>
      <c r="C335" s="130">
        <v>691912000</v>
      </c>
      <c r="D335" s="15" t="s">
        <v>2854</v>
      </c>
      <c r="E335" s="15" t="s">
        <v>2871</v>
      </c>
      <c r="F335" s="14" t="s">
        <v>27</v>
      </c>
      <c r="G335" s="14" t="s">
        <v>2872</v>
      </c>
      <c r="H335" s="14" t="s">
        <v>29</v>
      </c>
      <c r="I335" s="15"/>
      <c r="J335" s="15"/>
      <c r="K335" s="15" t="s">
        <v>3256</v>
      </c>
      <c r="L335" s="15" t="s">
        <v>3257</v>
      </c>
      <c r="M335" s="17" t="s">
        <v>51</v>
      </c>
      <c r="N335" s="18" t="s">
        <v>3259</v>
      </c>
      <c r="O335" s="18" t="s">
        <v>3258</v>
      </c>
      <c r="P335" s="19"/>
      <c r="Q335" s="18"/>
      <c r="R335" s="19">
        <v>91001</v>
      </c>
      <c r="S335" s="19" t="s">
        <v>2933</v>
      </c>
      <c r="T335" s="20">
        <v>38518</v>
      </c>
    </row>
    <row r="336" spans="1:20" s="16" customFormat="1" ht="18.75" customHeight="1" x14ac:dyDescent="0.2">
      <c r="A336" s="147">
        <v>7175</v>
      </c>
      <c r="B336" s="17" t="s">
        <v>3578</v>
      </c>
      <c r="C336" s="130">
        <v>690407000</v>
      </c>
      <c r="D336" s="15" t="s">
        <v>2854</v>
      </c>
      <c r="E336" s="15" t="s">
        <v>2871</v>
      </c>
      <c r="F336" s="14" t="s">
        <v>27</v>
      </c>
      <c r="G336" s="14" t="s">
        <v>2872</v>
      </c>
      <c r="H336" s="14" t="s">
        <v>29</v>
      </c>
      <c r="I336" s="15"/>
      <c r="J336" s="15"/>
      <c r="K336" s="15" t="s">
        <v>3579</v>
      </c>
      <c r="L336" s="15" t="s">
        <v>3580</v>
      </c>
      <c r="M336" s="17" t="s">
        <v>6169</v>
      </c>
      <c r="N336" s="18" t="s">
        <v>3581</v>
      </c>
      <c r="O336" s="18" t="s">
        <v>6412</v>
      </c>
      <c r="P336" s="19" t="s">
        <v>6413</v>
      </c>
      <c r="Q336" s="18"/>
      <c r="R336" s="19">
        <v>91001</v>
      </c>
      <c r="S336" s="19" t="s">
        <v>6096</v>
      </c>
      <c r="T336" s="20">
        <v>38526</v>
      </c>
    </row>
    <row r="337" spans="1:20" s="16" customFormat="1" ht="18.75" customHeight="1" x14ac:dyDescent="0.2">
      <c r="A337" s="147">
        <v>7176</v>
      </c>
      <c r="B337" s="17" t="s">
        <v>3481</v>
      </c>
      <c r="C337" s="130">
        <v>690709007</v>
      </c>
      <c r="D337" s="15" t="s">
        <v>2854</v>
      </c>
      <c r="E337" s="15" t="s">
        <v>2871</v>
      </c>
      <c r="F337" s="14" t="s">
        <v>27</v>
      </c>
      <c r="G337" s="14" t="s">
        <v>2872</v>
      </c>
      <c r="H337" s="14" t="s">
        <v>29</v>
      </c>
      <c r="I337" s="15"/>
      <c r="J337" s="15"/>
      <c r="K337" s="15" t="s">
        <v>3482</v>
      </c>
      <c r="L337" s="15" t="s">
        <v>3483</v>
      </c>
      <c r="M337" s="17" t="s">
        <v>50</v>
      </c>
      <c r="N337" s="18" t="s">
        <v>3485</v>
      </c>
      <c r="O337" s="18" t="s">
        <v>3484</v>
      </c>
      <c r="P337" s="19"/>
      <c r="Q337" s="18"/>
      <c r="R337" s="19">
        <v>91001</v>
      </c>
      <c r="S337" s="19" t="s">
        <v>2906</v>
      </c>
      <c r="T337" s="20">
        <v>38531</v>
      </c>
    </row>
    <row r="338" spans="1:20" s="16" customFormat="1" ht="18.75" customHeight="1" x14ac:dyDescent="0.2">
      <c r="A338" s="147">
        <v>7177</v>
      </c>
      <c r="B338" s="17" t="s">
        <v>4087</v>
      </c>
      <c r="C338" s="130">
        <v>690305003</v>
      </c>
      <c r="D338" s="15" t="s">
        <v>2854</v>
      </c>
      <c r="E338" s="15" t="s">
        <v>2871</v>
      </c>
      <c r="F338" s="14" t="s">
        <v>27</v>
      </c>
      <c r="G338" s="14" t="s">
        <v>2872</v>
      </c>
      <c r="H338" s="14" t="s">
        <v>29</v>
      </c>
      <c r="I338" s="15"/>
      <c r="J338" s="15"/>
      <c r="K338" s="15" t="s">
        <v>8227</v>
      </c>
      <c r="L338" s="15" t="s">
        <v>4088</v>
      </c>
      <c r="M338" s="17" t="s">
        <v>6167</v>
      </c>
      <c r="N338" s="18" t="s">
        <v>62</v>
      </c>
      <c r="O338" s="18" t="s">
        <v>4089</v>
      </c>
      <c r="P338" s="39" t="s">
        <v>8228</v>
      </c>
      <c r="Q338" s="18"/>
      <c r="R338" s="15">
        <v>911001</v>
      </c>
      <c r="S338" s="19" t="s">
        <v>2933</v>
      </c>
      <c r="T338" s="20">
        <v>38532</v>
      </c>
    </row>
    <row r="339" spans="1:20" s="16" customFormat="1" ht="18.75" customHeight="1" x14ac:dyDescent="0.2">
      <c r="A339" s="146">
        <v>7178</v>
      </c>
      <c r="B339" s="24" t="s">
        <v>2651</v>
      </c>
      <c r="C339" s="129">
        <v>748762000</v>
      </c>
      <c r="D339" s="22" t="s">
        <v>2223</v>
      </c>
      <c r="E339" s="22" t="s">
        <v>2652</v>
      </c>
      <c r="F339" s="23" t="s">
        <v>27</v>
      </c>
      <c r="G339" s="23" t="s">
        <v>2653</v>
      </c>
      <c r="H339" s="23" t="s">
        <v>2654</v>
      </c>
      <c r="I339" s="22" t="s">
        <v>2655</v>
      </c>
      <c r="J339" s="22" t="s">
        <v>2656</v>
      </c>
      <c r="K339" s="22" t="s">
        <v>2657</v>
      </c>
      <c r="L339" s="22" t="s">
        <v>2658</v>
      </c>
      <c r="M339" s="24" t="s">
        <v>50</v>
      </c>
      <c r="N339" s="25" t="s">
        <v>2660</v>
      </c>
      <c r="O339" s="25" t="s">
        <v>2659</v>
      </c>
      <c r="P339" s="26"/>
      <c r="Q339" s="25"/>
      <c r="R339" s="26">
        <v>93401</v>
      </c>
      <c r="S339" s="26" t="s">
        <v>2661</v>
      </c>
      <c r="T339" s="27">
        <v>38600</v>
      </c>
    </row>
    <row r="340" spans="1:20" s="16" customFormat="1" ht="18.75" customHeight="1" x14ac:dyDescent="0.2">
      <c r="A340" s="147">
        <v>7179</v>
      </c>
      <c r="B340" s="17" t="s">
        <v>3553</v>
      </c>
      <c r="C340" s="130">
        <v>691904008</v>
      </c>
      <c r="D340" s="15" t="s">
        <v>2854</v>
      </c>
      <c r="E340" s="15" t="s">
        <v>2871</v>
      </c>
      <c r="F340" s="14" t="s">
        <v>27</v>
      </c>
      <c r="G340" s="14" t="s">
        <v>2872</v>
      </c>
      <c r="H340" s="14" t="s">
        <v>29</v>
      </c>
      <c r="I340" s="15"/>
      <c r="J340" s="15"/>
      <c r="K340" s="15" t="s">
        <v>3554</v>
      </c>
      <c r="L340" s="15" t="s">
        <v>3556</v>
      </c>
      <c r="M340" s="17" t="s">
        <v>51</v>
      </c>
      <c r="N340" s="18" t="s">
        <v>3558</v>
      </c>
      <c r="O340" s="18" t="s">
        <v>3557</v>
      </c>
      <c r="P340" s="19" t="s">
        <v>3555</v>
      </c>
      <c r="Q340" s="18"/>
      <c r="R340" s="19">
        <v>91001</v>
      </c>
      <c r="S340" s="19" t="s">
        <v>2875</v>
      </c>
      <c r="T340" s="20">
        <v>38568</v>
      </c>
    </row>
    <row r="341" spans="1:20" s="16" customFormat="1" ht="18.75" customHeight="1" x14ac:dyDescent="0.2">
      <c r="A341" s="146">
        <v>7180</v>
      </c>
      <c r="B341" s="24" t="s">
        <v>3970</v>
      </c>
      <c r="C341" s="129">
        <v>692525000</v>
      </c>
      <c r="D341" s="22" t="s">
        <v>2854</v>
      </c>
      <c r="E341" s="22" t="s">
        <v>2871</v>
      </c>
      <c r="F341" s="23" t="s">
        <v>27</v>
      </c>
      <c r="G341" s="23" t="s">
        <v>2872</v>
      </c>
      <c r="H341" s="23" t="s">
        <v>3496</v>
      </c>
      <c r="I341" s="22"/>
      <c r="J341" s="22"/>
      <c r="K341" s="22" t="s">
        <v>3971</v>
      </c>
      <c r="L341" s="22" t="s">
        <v>3973</v>
      </c>
      <c r="M341" s="24" t="s">
        <v>6167</v>
      </c>
      <c r="N341" s="25" t="s">
        <v>3975</v>
      </c>
      <c r="O341" s="25" t="s">
        <v>3974</v>
      </c>
      <c r="P341" s="26" t="s">
        <v>3972</v>
      </c>
      <c r="Q341" s="25"/>
      <c r="R341" s="26">
        <v>91001</v>
      </c>
      <c r="S341" s="26" t="s">
        <v>3976</v>
      </c>
      <c r="T341" s="27">
        <v>38553</v>
      </c>
    </row>
    <row r="342" spans="1:20" s="16" customFormat="1" ht="18.75" customHeight="1" x14ac:dyDescent="0.2">
      <c r="A342" s="147">
        <v>7181</v>
      </c>
      <c r="B342" s="17" t="s">
        <v>3064</v>
      </c>
      <c r="C342" s="130">
        <v>692402006</v>
      </c>
      <c r="D342" s="15" t="s">
        <v>2854</v>
      </c>
      <c r="E342" s="15" t="s">
        <v>2871</v>
      </c>
      <c r="F342" s="14" t="s">
        <v>27</v>
      </c>
      <c r="G342" s="14" t="s">
        <v>2872</v>
      </c>
      <c r="H342" s="14" t="s">
        <v>29</v>
      </c>
      <c r="I342" s="15"/>
      <c r="J342" s="15"/>
      <c r="K342" s="15" t="s">
        <v>3065</v>
      </c>
      <c r="L342" s="15" t="s">
        <v>3066</v>
      </c>
      <c r="M342" s="17" t="s">
        <v>890</v>
      </c>
      <c r="N342" s="18" t="s">
        <v>3067</v>
      </c>
      <c r="O342" s="18"/>
      <c r="P342" s="19"/>
      <c r="Q342" s="18"/>
      <c r="R342" s="19">
        <v>91001</v>
      </c>
      <c r="S342" s="19" t="s">
        <v>2887</v>
      </c>
      <c r="T342" s="20">
        <v>38572</v>
      </c>
    </row>
    <row r="343" spans="1:20" s="16" customFormat="1" ht="18.75" customHeight="1" x14ac:dyDescent="0.2">
      <c r="A343" s="147">
        <v>7183</v>
      </c>
      <c r="B343" s="15" t="s">
        <v>3820</v>
      </c>
      <c r="C343" s="130">
        <v>690801000</v>
      </c>
      <c r="D343" s="15" t="s">
        <v>2854</v>
      </c>
      <c r="E343" s="15" t="s">
        <v>2882</v>
      </c>
      <c r="F343" s="14" t="s">
        <v>1700</v>
      </c>
      <c r="G343" s="14" t="s">
        <v>3634</v>
      </c>
      <c r="H343" s="14" t="s">
        <v>29</v>
      </c>
      <c r="I343" s="15"/>
      <c r="J343" s="15"/>
      <c r="K343" s="15" t="s">
        <v>3821</v>
      </c>
      <c r="L343" s="15" t="s">
        <v>3822</v>
      </c>
      <c r="M343" s="17" t="s">
        <v>6170</v>
      </c>
      <c r="N343" s="18" t="s">
        <v>2773</v>
      </c>
      <c r="O343" s="18" t="s">
        <v>6393</v>
      </c>
      <c r="P343" s="19" t="s">
        <v>6394</v>
      </c>
      <c r="Q343" s="18"/>
      <c r="R343" s="19">
        <v>91001</v>
      </c>
      <c r="S343" s="19" t="s">
        <v>2875</v>
      </c>
      <c r="T343" s="20">
        <v>38558</v>
      </c>
    </row>
    <row r="344" spans="1:20" s="16" customFormat="1" ht="18.75" customHeight="1" x14ac:dyDescent="0.2">
      <c r="A344" s="147">
        <v>7184</v>
      </c>
      <c r="B344" s="17" t="s">
        <v>2898</v>
      </c>
      <c r="C344" s="130">
        <v>691801004</v>
      </c>
      <c r="D344" s="15" t="s">
        <v>2854</v>
      </c>
      <c r="E344" s="15" t="s">
        <v>2871</v>
      </c>
      <c r="F344" s="14" t="s">
        <v>27</v>
      </c>
      <c r="G344" s="14" t="s">
        <v>2872</v>
      </c>
      <c r="H344" s="14" t="s">
        <v>29</v>
      </c>
      <c r="I344" s="15"/>
      <c r="J344" s="15"/>
      <c r="K344" s="15" t="s">
        <v>2899</v>
      </c>
      <c r="L344" s="15" t="s">
        <v>2900</v>
      </c>
      <c r="M344" s="17" t="s">
        <v>51</v>
      </c>
      <c r="N344" s="18" t="s">
        <v>2901</v>
      </c>
      <c r="O344" s="18" t="s">
        <v>6371</v>
      </c>
      <c r="P344" s="19" t="s">
        <v>6372</v>
      </c>
      <c r="Q344" s="18"/>
      <c r="R344" s="19">
        <v>91001</v>
      </c>
      <c r="S344" s="19" t="s">
        <v>2902</v>
      </c>
      <c r="T344" s="20">
        <v>38568</v>
      </c>
    </row>
    <row r="345" spans="1:20" s="16" customFormat="1" ht="18.75" customHeight="1" x14ac:dyDescent="0.2">
      <c r="A345" s="146">
        <v>7185</v>
      </c>
      <c r="B345" s="24" t="s">
        <v>1858</v>
      </c>
      <c r="C345" s="129">
        <v>717354001</v>
      </c>
      <c r="D345" s="22" t="s">
        <v>1566</v>
      </c>
      <c r="E345" s="22" t="s">
        <v>1859</v>
      </c>
      <c r="F345" s="23" t="s">
        <v>1860</v>
      </c>
      <c r="G345" s="23" t="s">
        <v>1861</v>
      </c>
      <c r="H345" s="23" t="s">
        <v>1862</v>
      </c>
      <c r="I345" s="22" t="s">
        <v>1863</v>
      </c>
      <c r="J345" s="22" t="s">
        <v>1864</v>
      </c>
      <c r="K345" s="22" t="s">
        <v>1865</v>
      </c>
      <c r="L345" s="22" t="s">
        <v>1867</v>
      </c>
      <c r="M345" s="24" t="s">
        <v>50</v>
      </c>
      <c r="N345" s="25" t="s">
        <v>1869</v>
      </c>
      <c r="O345" s="25" t="s">
        <v>1868</v>
      </c>
      <c r="P345" s="26" t="s">
        <v>1866</v>
      </c>
      <c r="Q345" s="25"/>
      <c r="R345" s="26">
        <v>93401</v>
      </c>
      <c r="S345" s="26" t="s">
        <v>1870</v>
      </c>
      <c r="T345" s="27">
        <v>38568</v>
      </c>
    </row>
    <row r="346" spans="1:20" s="16" customFormat="1" ht="18.75" customHeight="1" x14ac:dyDescent="0.2">
      <c r="A346" s="147">
        <v>7186</v>
      </c>
      <c r="B346" s="17" t="s">
        <v>6097</v>
      </c>
      <c r="C346" s="130">
        <v>691501000</v>
      </c>
      <c r="D346" s="15" t="s">
        <v>2854</v>
      </c>
      <c r="E346" s="15" t="s">
        <v>633</v>
      </c>
      <c r="F346" s="14" t="s">
        <v>27</v>
      </c>
      <c r="G346" s="14" t="s">
        <v>2976</v>
      </c>
      <c r="H346" s="14" t="s">
        <v>29</v>
      </c>
      <c r="I346" s="15"/>
      <c r="J346" s="15"/>
      <c r="K346" s="15" t="s">
        <v>6098</v>
      </c>
      <c r="L346" s="15" t="s">
        <v>6300</v>
      </c>
      <c r="M346" s="17" t="s">
        <v>344</v>
      </c>
      <c r="N346" s="18" t="s">
        <v>4848</v>
      </c>
      <c r="O346" s="18" t="s">
        <v>6099</v>
      </c>
      <c r="P346" s="19" t="s">
        <v>6301</v>
      </c>
      <c r="Q346" s="18"/>
      <c r="R346" s="19">
        <v>91001</v>
      </c>
      <c r="S346" s="19" t="s">
        <v>6100</v>
      </c>
      <c r="T346" s="20">
        <v>38572</v>
      </c>
    </row>
    <row r="347" spans="1:20" s="16" customFormat="1" ht="18.75" customHeight="1" x14ac:dyDescent="0.2">
      <c r="A347" s="146">
        <v>7187</v>
      </c>
      <c r="B347" s="24" t="s">
        <v>5353</v>
      </c>
      <c r="C347" s="129" t="s">
        <v>7866</v>
      </c>
      <c r="D347" s="22" t="s">
        <v>5354</v>
      </c>
      <c r="E347" s="22" t="s">
        <v>5355</v>
      </c>
      <c r="F347" s="23" t="s">
        <v>5356</v>
      </c>
      <c r="G347" s="23" t="s">
        <v>5357</v>
      </c>
      <c r="H347" s="23" t="s">
        <v>5358</v>
      </c>
      <c r="I347" s="22" t="s">
        <v>5359</v>
      </c>
      <c r="J347" s="22"/>
      <c r="K347" s="22" t="s">
        <v>5360</v>
      </c>
      <c r="L347" s="22" t="s">
        <v>5362</v>
      </c>
      <c r="M347" s="24" t="s">
        <v>630</v>
      </c>
      <c r="N347" s="25" t="s">
        <v>462</v>
      </c>
      <c r="O347" s="25" t="s">
        <v>5361</v>
      </c>
      <c r="P347" s="26"/>
      <c r="Q347" s="25"/>
      <c r="R347" s="26" t="s">
        <v>1217</v>
      </c>
      <c r="S347" s="26" t="s">
        <v>5363</v>
      </c>
      <c r="T347" s="27">
        <v>38580</v>
      </c>
    </row>
    <row r="348" spans="1:20" s="16" customFormat="1" ht="18.75" customHeight="1" x14ac:dyDescent="0.2">
      <c r="A348" s="146">
        <v>7188</v>
      </c>
      <c r="B348" s="24" t="s">
        <v>5933</v>
      </c>
      <c r="C348" s="129">
        <v>616080008</v>
      </c>
      <c r="D348" s="22" t="s">
        <v>2745</v>
      </c>
      <c r="E348" s="22" t="s">
        <v>5926</v>
      </c>
      <c r="F348" s="23" t="s">
        <v>27</v>
      </c>
      <c r="G348" s="23" t="s">
        <v>5927</v>
      </c>
      <c r="H348" s="23" t="s">
        <v>29</v>
      </c>
      <c r="I348" s="22"/>
      <c r="J348" s="22"/>
      <c r="K348" s="22" t="s">
        <v>6591</v>
      </c>
      <c r="L348" s="22" t="s">
        <v>6589</v>
      </c>
      <c r="M348" s="24" t="s">
        <v>50</v>
      </c>
      <c r="N348" s="25" t="s">
        <v>6232</v>
      </c>
      <c r="O348" s="25">
        <v>225758522</v>
      </c>
      <c r="P348" s="38" t="s">
        <v>6590</v>
      </c>
      <c r="Q348" s="25"/>
      <c r="R348" s="26">
        <v>91001</v>
      </c>
      <c r="S348" s="26" t="s">
        <v>2875</v>
      </c>
      <c r="T348" s="27">
        <v>38595</v>
      </c>
    </row>
    <row r="349" spans="1:20" s="16" customFormat="1" ht="18.75" customHeight="1" x14ac:dyDescent="0.2">
      <c r="A349" s="147">
        <v>7189</v>
      </c>
      <c r="B349" s="17" t="s">
        <v>1692</v>
      </c>
      <c r="C349" s="130">
        <v>754634006</v>
      </c>
      <c r="D349" s="15" t="s">
        <v>1658</v>
      </c>
      <c r="E349" s="15" t="s">
        <v>1693</v>
      </c>
      <c r="F349" s="14" t="s">
        <v>7696</v>
      </c>
      <c r="G349" s="14" t="s">
        <v>1694</v>
      </c>
      <c r="H349" s="14" t="s">
        <v>7697</v>
      </c>
      <c r="I349" s="15" t="s">
        <v>1695</v>
      </c>
      <c r="J349" s="15" t="s">
        <v>1696</v>
      </c>
      <c r="K349" s="15" t="s">
        <v>7699</v>
      </c>
      <c r="L349" s="15" t="s">
        <v>6979</v>
      </c>
      <c r="M349" s="17" t="s">
        <v>6171</v>
      </c>
      <c r="N349" s="18" t="s">
        <v>1697</v>
      </c>
      <c r="O349" s="18" t="s">
        <v>6980</v>
      </c>
      <c r="P349" s="19" t="s">
        <v>6981</v>
      </c>
      <c r="Q349" s="18"/>
      <c r="R349" s="19">
        <v>93401</v>
      </c>
      <c r="S349" s="19" t="s">
        <v>7698</v>
      </c>
      <c r="T349" s="20">
        <v>38600</v>
      </c>
    </row>
    <row r="350" spans="1:20" s="16" customFormat="1" ht="18.75" customHeight="1" x14ac:dyDescent="0.2">
      <c r="A350" s="147">
        <v>7190</v>
      </c>
      <c r="B350" s="17" t="s">
        <v>4676</v>
      </c>
      <c r="C350" s="130" t="s">
        <v>7855</v>
      </c>
      <c r="D350" s="15" t="s">
        <v>4677</v>
      </c>
      <c r="E350" s="15" t="s">
        <v>4678</v>
      </c>
      <c r="F350" s="14" t="s">
        <v>7625</v>
      </c>
      <c r="G350" s="14" t="s">
        <v>4679</v>
      </c>
      <c r="H350" s="14" t="s">
        <v>7626</v>
      </c>
      <c r="I350" s="15" t="s">
        <v>4680</v>
      </c>
      <c r="J350" s="15" t="s">
        <v>7671</v>
      </c>
      <c r="K350" s="15" t="s">
        <v>7627</v>
      </c>
      <c r="L350" s="15" t="s">
        <v>4681</v>
      </c>
      <c r="M350" s="17" t="s">
        <v>6222</v>
      </c>
      <c r="N350" s="18" t="s">
        <v>881</v>
      </c>
      <c r="O350" s="18"/>
      <c r="P350" s="19"/>
      <c r="Q350" s="18"/>
      <c r="R350" s="19" t="s">
        <v>1217</v>
      </c>
      <c r="S350" s="19" t="s">
        <v>7632</v>
      </c>
      <c r="T350" s="20">
        <v>38607</v>
      </c>
    </row>
    <row r="351" spans="1:20" s="16" customFormat="1" ht="18.75" customHeight="1" x14ac:dyDescent="0.2">
      <c r="A351" s="146">
        <v>7191</v>
      </c>
      <c r="B351" s="24" t="s">
        <v>4433</v>
      </c>
      <c r="C351" s="129">
        <v>759894200</v>
      </c>
      <c r="D351" s="22" t="s">
        <v>4263</v>
      </c>
      <c r="E351" s="22" t="s">
        <v>4434</v>
      </c>
      <c r="F351" s="23" t="s">
        <v>4435</v>
      </c>
      <c r="G351" s="23" t="s">
        <v>4436</v>
      </c>
      <c r="H351" s="23" t="s">
        <v>4437</v>
      </c>
      <c r="I351" s="22" t="s">
        <v>4438</v>
      </c>
      <c r="J351" s="22" t="s">
        <v>4439</v>
      </c>
      <c r="K351" s="22" t="s">
        <v>4440</v>
      </c>
      <c r="L351" s="22" t="s">
        <v>4443</v>
      </c>
      <c r="M351" s="24" t="s">
        <v>50</v>
      </c>
      <c r="N351" s="25" t="s">
        <v>4444</v>
      </c>
      <c r="O351" s="25" t="s">
        <v>4442</v>
      </c>
      <c r="P351" s="26" t="s">
        <v>4441</v>
      </c>
      <c r="Q351" s="25"/>
      <c r="R351" s="26" t="s">
        <v>48</v>
      </c>
      <c r="S351" s="26" t="s">
        <v>4445</v>
      </c>
      <c r="T351" s="27">
        <v>38610</v>
      </c>
    </row>
    <row r="352" spans="1:20" s="16" customFormat="1" ht="18.75" customHeight="1" x14ac:dyDescent="0.2">
      <c r="A352" s="146">
        <v>7192</v>
      </c>
      <c r="B352" s="24" t="s">
        <v>4486</v>
      </c>
      <c r="C352" s="129">
        <v>655097503</v>
      </c>
      <c r="D352" s="22" t="s">
        <v>4263</v>
      </c>
      <c r="E352" s="22" t="s">
        <v>4487</v>
      </c>
      <c r="F352" s="23" t="s">
        <v>4488</v>
      </c>
      <c r="G352" s="23" t="s">
        <v>4489</v>
      </c>
      <c r="H352" s="23" t="s">
        <v>4490</v>
      </c>
      <c r="I352" s="22" t="s">
        <v>4491</v>
      </c>
      <c r="J352" s="22" t="s">
        <v>4492</v>
      </c>
      <c r="K352" s="22" t="s">
        <v>4493</v>
      </c>
      <c r="L352" s="22" t="s">
        <v>4494</v>
      </c>
      <c r="M352" s="24" t="s">
        <v>50</v>
      </c>
      <c r="N352" s="25" t="s">
        <v>671</v>
      </c>
      <c r="O352" s="25" t="s">
        <v>4495</v>
      </c>
      <c r="P352" s="26"/>
      <c r="Q352" s="25"/>
      <c r="R352" s="26" t="s">
        <v>48</v>
      </c>
      <c r="S352" s="26" t="s">
        <v>4496</v>
      </c>
      <c r="T352" s="27">
        <v>38617</v>
      </c>
    </row>
    <row r="353" spans="1:20" s="16" customFormat="1" ht="18.75" customHeight="1" x14ac:dyDescent="0.2">
      <c r="A353" s="147">
        <v>7193</v>
      </c>
      <c r="B353" s="17" t="s">
        <v>2142</v>
      </c>
      <c r="C353" s="130">
        <v>700217507</v>
      </c>
      <c r="D353" s="15" t="s">
        <v>2143</v>
      </c>
      <c r="E353" s="15" t="s">
        <v>2144</v>
      </c>
      <c r="F353" s="14" t="s">
        <v>7381</v>
      </c>
      <c r="G353" s="14" t="s">
        <v>2145</v>
      </c>
      <c r="H353" s="14" t="s">
        <v>7382</v>
      </c>
      <c r="I353" s="15" t="s">
        <v>2146</v>
      </c>
      <c r="J353" s="15" t="s">
        <v>7383</v>
      </c>
      <c r="K353" s="15" t="s">
        <v>7384</v>
      </c>
      <c r="L353" s="15" t="s">
        <v>7385</v>
      </c>
      <c r="M353" s="17" t="s">
        <v>50</v>
      </c>
      <c r="N353" s="18" t="s">
        <v>2147</v>
      </c>
      <c r="O353" s="18" t="s">
        <v>7386</v>
      </c>
      <c r="P353" s="19" t="s">
        <v>6691</v>
      </c>
      <c r="Q353" s="18"/>
      <c r="R353" s="19" t="s">
        <v>92</v>
      </c>
      <c r="S353" s="19" t="s">
        <v>7432</v>
      </c>
      <c r="T353" s="20">
        <v>38618</v>
      </c>
    </row>
    <row r="354" spans="1:20" s="16" customFormat="1" ht="18.75" customHeight="1" x14ac:dyDescent="0.2">
      <c r="A354" s="147">
        <v>7194</v>
      </c>
      <c r="B354" s="17" t="s">
        <v>3512</v>
      </c>
      <c r="C354" s="130">
        <v>690204002</v>
      </c>
      <c r="D354" s="15" t="s">
        <v>2854</v>
      </c>
      <c r="E354" s="15" t="s">
        <v>633</v>
      </c>
      <c r="F354" s="14" t="s">
        <v>27</v>
      </c>
      <c r="G354" s="14" t="s">
        <v>634</v>
      </c>
      <c r="H354" s="14" t="s">
        <v>29</v>
      </c>
      <c r="I354" s="15"/>
      <c r="J354" s="15"/>
      <c r="K354" s="15" t="s">
        <v>3513</v>
      </c>
      <c r="L354" s="15" t="s">
        <v>3515</v>
      </c>
      <c r="M354" s="17" t="s">
        <v>6167</v>
      </c>
      <c r="N354" s="18" t="s">
        <v>3517</v>
      </c>
      <c r="O354" s="18" t="s">
        <v>3516</v>
      </c>
      <c r="P354" s="19" t="s">
        <v>3514</v>
      </c>
      <c r="Q354" s="18"/>
      <c r="R354" s="19">
        <v>91001</v>
      </c>
      <c r="S354" s="19" t="s">
        <v>2906</v>
      </c>
      <c r="T354" s="20">
        <v>38618</v>
      </c>
    </row>
    <row r="355" spans="1:20" s="16" customFormat="1" ht="18.75" customHeight="1" x14ac:dyDescent="0.2">
      <c r="A355" s="147">
        <v>7195</v>
      </c>
      <c r="B355" s="17" t="s">
        <v>3604</v>
      </c>
      <c r="C355" s="130">
        <v>690726009</v>
      </c>
      <c r="D355" s="15" t="s">
        <v>2854</v>
      </c>
      <c r="E355" s="15" t="s">
        <v>2871</v>
      </c>
      <c r="F355" s="14" t="s">
        <v>27</v>
      </c>
      <c r="G355" s="14" t="s">
        <v>2872</v>
      </c>
      <c r="H355" s="14" t="s">
        <v>29</v>
      </c>
      <c r="I355" s="15"/>
      <c r="J355" s="15"/>
      <c r="K355" s="15" t="s">
        <v>3605</v>
      </c>
      <c r="L355" s="15" t="s">
        <v>3606</v>
      </c>
      <c r="M355" s="17" t="s">
        <v>50</v>
      </c>
      <c r="N355" s="18" t="s">
        <v>3607</v>
      </c>
      <c r="O355" s="18" t="s">
        <v>6417</v>
      </c>
      <c r="P355" s="19" t="s">
        <v>6418</v>
      </c>
      <c r="Q355" s="18"/>
      <c r="R355" s="19">
        <v>91001</v>
      </c>
      <c r="S355" s="19" t="s">
        <v>2949</v>
      </c>
      <c r="T355" s="20">
        <v>38624</v>
      </c>
    </row>
    <row r="356" spans="1:20" s="16" customFormat="1" ht="18.75" customHeight="1" x14ac:dyDescent="0.2">
      <c r="A356" s="147">
        <v>7196</v>
      </c>
      <c r="B356" s="17" t="s">
        <v>3326</v>
      </c>
      <c r="C356" s="130">
        <v>690720000</v>
      </c>
      <c r="D356" s="15" t="s">
        <v>2854</v>
      </c>
      <c r="E356" s="15" t="s">
        <v>2871</v>
      </c>
      <c r="F356" s="14" t="s">
        <v>27</v>
      </c>
      <c r="G356" s="14" t="s">
        <v>2872</v>
      </c>
      <c r="H356" s="14" t="s">
        <v>29</v>
      </c>
      <c r="I356" s="15"/>
      <c r="J356" s="15"/>
      <c r="K356" s="15" t="s">
        <v>3327</v>
      </c>
      <c r="L356" s="15" t="s">
        <v>3328</v>
      </c>
      <c r="M356" s="17" t="s">
        <v>50</v>
      </c>
      <c r="N356" s="18" t="s">
        <v>3329</v>
      </c>
      <c r="O356" s="18" t="s">
        <v>6327</v>
      </c>
      <c r="P356" s="39" t="s">
        <v>6326</v>
      </c>
      <c r="Q356" s="18"/>
      <c r="R356" s="19">
        <v>91001</v>
      </c>
      <c r="S356" s="19" t="s">
        <v>2875</v>
      </c>
      <c r="T356" s="20">
        <v>38624</v>
      </c>
    </row>
    <row r="357" spans="1:20" s="16" customFormat="1" ht="18.75" customHeight="1" x14ac:dyDescent="0.2">
      <c r="A357" s="146">
        <v>7197</v>
      </c>
      <c r="B357" s="24" t="s">
        <v>3892</v>
      </c>
      <c r="C357" s="129">
        <v>690414007</v>
      </c>
      <c r="D357" s="22" t="s">
        <v>2854</v>
      </c>
      <c r="E357" s="22" t="s">
        <v>2871</v>
      </c>
      <c r="F357" s="23" t="s">
        <v>27</v>
      </c>
      <c r="G357" s="23" t="s">
        <v>2872</v>
      </c>
      <c r="H357" s="23"/>
      <c r="I357" s="22"/>
      <c r="J357" s="22"/>
      <c r="K357" s="22" t="s">
        <v>3893</v>
      </c>
      <c r="L357" s="22" t="s">
        <v>3895</v>
      </c>
      <c r="M357" s="24" t="s">
        <v>6169</v>
      </c>
      <c r="N357" s="25" t="s">
        <v>3897</v>
      </c>
      <c r="O357" s="25" t="s">
        <v>3896</v>
      </c>
      <c r="P357" s="26" t="s">
        <v>3894</v>
      </c>
      <c r="Q357" s="25"/>
      <c r="R357" s="26">
        <v>91001</v>
      </c>
      <c r="S357" s="26" t="s">
        <v>2875</v>
      </c>
      <c r="T357" s="27">
        <v>38624</v>
      </c>
    </row>
    <row r="358" spans="1:20" s="16" customFormat="1" ht="18.75" customHeight="1" x14ac:dyDescent="0.2">
      <c r="A358" s="147">
        <v>7198</v>
      </c>
      <c r="B358" s="17" t="s">
        <v>2919</v>
      </c>
      <c r="C358" s="130">
        <v>690725002</v>
      </c>
      <c r="D358" s="15" t="s">
        <v>2854</v>
      </c>
      <c r="E358" s="15" t="s">
        <v>2871</v>
      </c>
      <c r="F358" s="14" t="s">
        <v>27</v>
      </c>
      <c r="G358" s="14" t="s">
        <v>2872</v>
      </c>
      <c r="H358" s="14" t="s">
        <v>29</v>
      </c>
      <c r="I358" s="15"/>
      <c r="J358" s="15"/>
      <c r="K358" s="15" t="s">
        <v>2920</v>
      </c>
      <c r="L358" s="15" t="s">
        <v>2921</v>
      </c>
      <c r="M358" s="17" t="s">
        <v>50</v>
      </c>
      <c r="N358" s="18" t="s">
        <v>2923</v>
      </c>
      <c r="O358" s="18" t="s">
        <v>2922</v>
      </c>
      <c r="P358" s="19"/>
      <c r="Q358" s="18"/>
      <c r="R358" s="19">
        <v>91001</v>
      </c>
      <c r="S358" s="19" t="s">
        <v>2887</v>
      </c>
      <c r="T358" s="20">
        <v>38624</v>
      </c>
    </row>
    <row r="359" spans="1:20" s="16" customFormat="1" ht="18.75" customHeight="1" x14ac:dyDescent="0.2">
      <c r="A359" s="147">
        <v>7199</v>
      </c>
      <c r="B359" s="17" t="s">
        <v>3419</v>
      </c>
      <c r="C359" s="130">
        <v>692552008</v>
      </c>
      <c r="D359" s="15" t="s">
        <v>2854</v>
      </c>
      <c r="E359" s="15" t="s">
        <v>2871</v>
      </c>
      <c r="F359" s="14" t="s">
        <v>27</v>
      </c>
      <c r="G359" s="14" t="s">
        <v>2872</v>
      </c>
      <c r="H359" s="14" t="s">
        <v>29</v>
      </c>
      <c r="I359" s="15"/>
      <c r="J359" s="15"/>
      <c r="K359" s="15" t="s">
        <v>7307</v>
      </c>
      <c r="L359" s="15" t="s">
        <v>3420</v>
      </c>
      <c r="M359" s="17" t="s">
        <v>50</v>
      </c>
      <c r="N359" s="18" t="s">
        <v>3421</v>
      </c>
      <c r="O359" s="18" t="s">
        <v>6376</v>
      </c>
      <c r="P359" s="39" t="s">
        <v>6377</v>
      </c>
      <c r="Q359" s="18"/>
      <c r="R359" s="19">
        <v>91001</v>
      </c>
      <c r="S359" s="19" t="s">
        <v>3423</v>
      </c>
      <c r="T359" s="20">
        <v>38624</v>
      </c>
    </row>
    <row r="360" spans="1:20" s="16" customFormat="1" ht="18.75" customHeight="1" x14ac:dyDescent="0.2">
      <c r="A360" s="147">
        <v>7200</v>
      </c>
      <c r="B360" s="17" t="s">
        <v>3190</v>
      </c>
      <c r="C360" s="130">
        <v>692553004</v>
      </c>
      <c r="D360" s="15" t="s">
        <v>2854</v>
      </c>
      <c r="E360" s="15" t="s">
        <v>2871</v>
      </c>
      <c r="F360" s="14" t="s">
        <v>27</v>
      </c>
      <c r="G360" s="14" t="s">
        <v>2872</v>
      </c>
      <c r="H360" s="14" t="s">
        <v>29</v>
      </c>
      <c r="I360" s="15"/>
      <c r="J360" s="15"/>
      <c r="K360" s="15" t="s">
        <v>3191</v>
      </c>
      <c r="L360" s="15" t="s">
        <v>3192</v>
      </c>
      <c r="M360" s="17" t="s">
        <v>50</v>
      </c>
      <c r="N360" s="18" t="s">
        <v>3194</v>
      </c>
      <c r="O360" s="18" t="s">
        <v>3193</v>
      </c>
      <c r="P360" s="19"/>
      <c r="Q360" s="18"/>
      <c r="R360" s="19">
        <v>91001</v>
      </c>
      <c r="S360" s="19" t="s">
        <v>2875</v>
      </c>
      <c r="T360" s="20">
        <v>38624</v>
      </c>
    </row>
    <row r="361" spans="1:20" s="16" customFormat="1" ht="18.75" customHeight="1" x14ac:dyDescent="0.2">
      <c r="A361" s="147">
        <v>7201</v>
      </c>
      <c r="B361" s="17" t="s">
        <v>3765</v>
      </c>
      <c r="C361" s="130">
        <v>692105001</v>
      </c>
      <c r="D361" s="15" t="s">
        <v>2854</v>
      </c>
      <c r="E361" s="15" t="s">
        <v>2871</v>
      </c>
      <c r="F361" s="14" t="s">
        <v>27</v>
      </c>
      <c r="G361" s="14" t="s">
        <v>2872</v>
      </c>
      <c r="H361" s="14" t="s">
        <v>29</v>
      </c>
      <c r="I361" s="15"/>
      <c r="J361" s="15"/>
      <c r="K361" s="15" t="s">
        <v>3766</v>
      </c>
      <c r="L361" s="15" t="s">
        <v>3767</v>
      </c>
      <c r="M361" s="17" t="s">
        <v>6166</v>
      </c>
      <c r="N361" s="18" t="s">
        <v>3768</v>
      </c>
      <c r="O361" s="18" t="s">
        <v>6399</v>
      </c>
      <c r="P361" s="19" t="s">
        <v>6398</v>
      </c>
      <c r="Q361" s="18"/>
      <c r="R361" s="19">
        <v>91001</v>
      </c>
      <c r="S361" s="19" t="s">
        <v>2875</v>
      </c>
      <c r="T361" s="20">
        <v>38624</v>
      </c>
    </row>
    <row r="362" spans="1:20" s="16" customFormat="1" ht="18.75" customHeight="1" x14ac:dyDescent="0.2">
      <c r="A362" s="147">
        <v>7202</v>
      </c>
      <c r="B362" s="17" t="s">
        <v>2961</v>
      </c>
      <c r="C362" s="130">
        <v>690728001</v>
      </c>
      <c r="D362" s="15" t="s">
        <v>2854</v>
      </c>
      <c r="E362" s="15" t="s">
        <v>2871</v>
      </c>
      <c r="F362" s="14" t="s">
        <v>27</v>
      </c>
      <c r="G362" s="14" t="s">
        <v>2872</v>
      </c>
      <c r="H362" s="14" t="s">
        <v>29</v>
      </c>
      <c r="I362" s="15"/>
      <c r="J362" s="15"/>
      <c r="K362" s="15" t="s">
        <v>2962</v>
      </c>
      <c r="L362" s="15" t="s">
        <v>2963</v>
      </c>
      <c r="M362" s="17" t="s">
        <v>50</v>
      </c>
      <c r="N362" s="18" t="s">
        <v>2965</v>
      </c>
      <c r="O362" s="18" t="s">
        <v>2964</v>
      </c>
      <c r="P362" s="19"/>
      <c r="Q362" s="18"/>
      <c r="R362" s="19">
        <v>91001</v>
      </c>
      <c r="S362" s="19" t="s">
        <v>2875</v>
      </c>
      <c r="T362" s="20">
        <v>38624</v>
      </c>
    </row>
    <row r="363" spans="1:20" s="16" customFormat="1" ht="18.75" customHeight="1" x14ac:dyDescent="0.2">
      <c r="A363" s="147">
        <v>7203</v>
      </c>
      <c r="B363" s="17" t="s">
        <v>3955</v>
      </c>
      <c r="C363" s="130">
        <v>690708000</v>
      </c>
      <c r="D363" s="15" t="s">
        <v>2854</v>
      </c>
      <c r="E363" s="15" t="s">
        <v>2882</v>
      </c>
      <c r="F363" s="14" t="s">
        <v>1700</v>
      </c>
      <c r="G363" s="14" t="s">
        <v>3634</v>
      </c>
      <c r="H363" s="14" t="s">
        <v>29</v>
      </c>
      <c r="I363" s="15"/>
      <c r="J363" s="15"/>
      <c r="K363" s="49" t="s">
        <v>3956</v>
      </c>
      <c r="L363" s="15" t="s">
        <v>3957</v>
      </c>
      <c r="M363" s="17" t="s">
        <v>50</v>
      </c>
      <c r="N363" s="18" t="s">
        <v>3958</v>
      </c>
      <c r="O363" s="18" t="s">
        <v>6383</v>
      </c>
      <c r="P363" s="19" t="s">
        <v>6384</v>
      </c>
      <c r="Q363" s="18"/>
      <c r="R363" s="19">
        <v>91001</v>
      </c>
      <c r="S363" s="19" t="s">
        <v>2906</v>
      </c>
      <c r="T363" s="20">
        <v>38628</v>
      </c>
    </row>
    <row r="364" spans="1:20" s="16" customFormat="1" ht="18.75" customHeight="1" x14ac:dyDescent="0.2">
      <c r="A364" s="146">
        <v>7204</v>
      </c>
      <c r="B364" s="24" t="s">
        <v>4025</v>
      </c>
      <c r="C364" s="129">
        <v>690718006</v>
      </c>
      <c r="D364" s="22" t="s">
        <v>2854</v>
      </c>
      <c r="E364" s="22" t="s">
        <v>2871</v>
      </c>
      <c r="F364" s="23" t="s">
        <v>27</v>
      </c>
      <c r="G364" s="23" t="s">
        <v>2872</v>
      </c>
      <c r="H364" s="23" t="s">
        <v>29</v>
      </c>
      <c r="I364" s="22"/>
      <c r="J364" s="22"/>
      <c r="K364" s="22" t="s">
        <v>4026</v>
      </c>
      <c r="L364" s="22" t="s">
        <v>4027</v>
      </c>
      <c r="M364" s="24" t="s">
        <v>50</v>
      </c>
      <c r="N364" s="25" t="s">
        <v>1052</v>
      </c>
      <c r="O364" s="36" t="s">
        <v>6381</v>
      </c>
      <c r="P364" s="31" t="s">
        <v>6382</v>
      </c>
      <c r="Q364" s="25"/>
      <c r="R364" s="26">
        <v>91001</v>
      </c>
      <c r="S364" s="26" t="s">
        <v>2906</v>
      </c>
      <c r="T364" s="27">
        <v>38628</v>
      </c>
    </row>
    <row r="365" spans="1:20" s="16" customFormat="1" ht="18.75" customHeight="1" x14ac:dyDescent="0.2">
      <c r="A365" s="147">
        <v>7205</v>
      </c>
      <c r="B365" s="17" t="s">
        <v>3946</v>
      </c>
      <c r="C365" s="130" t="s">
        <v>7847</v>
      </c>
      <c r="D365" s="15" t="s">
        <v>2854</v>
      </c>
      <c r="E365" s="15" t="s">
        <v>2871</v>
      </c>
      <c r="F365" s="14" t="s">
        <v>27</v>
      </c>
      <c r="G365" s="14" t="s">
        <v>2872</v>
      </c>
      <c r="H365" s="14" t="s">
        <v>29</v>
      </c>
      <c r="I365" s="15"/>
      <c r="J365" s="15"/>
      <c r="K365" s="15" t="s">
        <v>3947</v>
      </c>
      <c r="L365" s="15" t="s">
        <v>3948</v>
      </c>
      <c r="M365" s="17" t="s">
        <v>50</v>
      </c>
      <c r="N365" s="18" t="s">
        <v>2472</v>
      </c>
      <c r="O365" s="85">
        <v>226784305</v>
      </c>
      <c r="P365" s="86" t="s">
        <v>6270</v>
      </c>
      <c r="Q365" s="18"/>
      <c r="R365" s="19">
        <v>91001</v>
      </c>
      <c r="S365" s="19" t="s">
        <v>3269</v>
      </c>
      <c r="T365" s="20">
        <v>38628</v>
      </c>
    </row>
    <row r="366" spans="1:20" s="16" customFormat="1" ht="18.75" customHeight="1" x14ac:dyDescent="0.2">
      <c r="A366" s="147">
        <v>7206</v>
      </c>
      <c r="B366" s="17" t="s">
        <v>3832</v>
      </c>
      <c r="C366" s="130">
        <v>692548000</v>
      </c>
      <c r="D366" s="15" t="s">
        <v>2854</v>
      </c>
      <c r="E366" s="15" t="s">
        <v>2882</v>
      </c>
      <c r="F366" s="14" t="s">
        <v>1700</v>
      </c>
      <c r="G366" s="14" t="s">
        <v>3644</v>
      </c>
      <c r="H366" s="14" t="s">
        <v>29</v>
      </c>
      <c r="I366" s="15"/>
      <c r="J366" s="15"/>
      <c r="K366" s="19" t="s">
        <v>6337</v>
      </c>
      <c r="L366" s="15" t="s">
        <v>3833</v>
      </c>
      <c r="M366" s="17" t="s">
        <v>50</v>
      </c>
      <c r="N366" s="18" t="s">
        <v>3834</v>
      </c>
      <c r="O366" s="83">
        <v>229457440</v>
      </c>
      <c r="P366" s="84" t="s">
        <v>6336</v>
      </c>
      <c r="Q366" s="18"/>
      <c r="R366" s="19">
        <v>91001</v>
      </c>
      <c r="S366" s="15" t="s">
        <v>2875</v>
      </c>
      <c r="T366" s="20">
        <v>38631</v>
      </c>
    </row>
    <row r="367" spans="1:20" s="16" customFormat="1" ht="18.75" customHeight="1" x14ac:dyDescent="0.2">
      <c r="A367" s="147">
        <v>7207</v>
      </c>
      <c r="B367" s="17" t="s">
        <v>3926</v>
      </c>
      <c r="C367" s="130">
        <v>690506009</v>
      </c>
      <c r="D367" s="15" t="s">
        <v>2854</v>
      </c>
      <c r="E367" s="15" t="s">
        <v>2882</v>
      </c>
      <c r="F367" s="14" t="s">
        <v>1700</v>
      </c>
      <c r="G367" s="14" t="s">
        <v>3634</v>
      </c>
      <c r="H367" s="14" t="s">
        <v>29</v>
      </c>
      <c r="I367" s="15"/>
      <c r="J367" s="15"/>
      <c r="K367" s="15" t="s">
        <v>3927</v>
      </c>
      <c r="L367" s="15" t="s">
        <v>3929</v>
      </c>
      <c r="M367" s="17" t="s">
        <v>630</v>
      </c>
      <c r="N367" s="18" t="s">
        <v>1602</v>
      </c>
      <c r="O367" s="18" t="s">
        <v>3930</v>
      </c>
      <c r="P367" s="19" t="s">
        <v>3928</v>
      </c>
      <c r="Q367" s="18"/>
      <c r="R367" s="19">
        <v>91001</v>
      </c>
      <c r="S367" s="19" t="s">
        <v>620</v>
      </c>
      <c r="T367" s="20">
        <v>38631</v>
      </c>
    </row>
    <row r="368" spans="1:20" s="16" customFormat="1" ht="18.75" customHeight="1" x14ac:dyDescent="0.2">
      <c r="A368" s="147">
        <v>7208</v>
      </c>
      <c r="B368" s="17" t="s">
        <v>3294</v>
      </c>
      <c r="C368" s="130">
        <v>692554000</v>
      </c>
      <c r="D368" s="15" t="s">
        <v>2854</v>
      </c>
      <c r="E368" s="15" t="s">
        <v>2871</v>
      </c>
      <c r="F368" s="14" t="s">
        <v>27</v>
      </c>
      <c r="G368" s="14" t="s">
        <v>2976</v>
      </c>
      <c r="H368" s="14" t="s">
        <v>29</v>
      </c>
      <c r="I368" s="15"/>
      <c r="J368" s="15"/>
      <c r="K368" s="15" t="s">
        <v>3295</v>
      </c>
      <c r="L368" s="15" t="s">
        <v>3296</v>
      </c>
      <c r="M368" s="17" t="s">
        <v>50</v>
      </c>
      <c r="N368" s="18" t="s">
        <v>1869</v>
      </c>
      <c r="O368" s="18" t="s">
        <v>3297</v>
      </c>
      <c r="P368" s="118" t="s">
        <v>6342</v>
      </c>
      <c r="Q368" s="18"/>
      <c r="R368" s="19">
        <v>91001</v>
      </c>
      <c r="S368" s="19" t="s">
        <v>3298</v>
      </c>
      <c r="T368" s="20">
        <v>38649</v>
      </c>
    </row>
    <row r="369" spans="1:20" s="16" customFormat="1" ht="18.75" customHeight="1" x14ac:dyDescent="0.2">
      <c r="A369" s="146">
        <v>7209</v>
      </c>
      <c r="B369" s="24" t="s">
        <v>3699</v>
      </c>
      <c r="C369" s="129">
        <v>830175008</v>
      </c>
      <c r="D369" s="22" t="s">
        <v>2854</v>
      </c>
      <c r="E369" s="22" t="s">
        <v>633</v>
      </c>
      <c r="F369" s="23" t="s">
        <v>27</v>
      </c>
      <c r="G369" s="23" t="s">
        <v>634</v>
      </c>
      <c r="H369" s="23" t="s">
        <v>29</v>
      </c>
      <c r="I369" s="22"/>
      <c r="J369" s="22"/>
      <c r="K369" s="22" t="s">
        <v>3700</v>
      </c>
      <c r="L369" s="22" t="s">
        <v>3701</v>
      </c>
      <c r="M369" s="25" t="s">
        <v>618</v>
      </c>
      <c r="N369" s="25" t="s">
        <v>3278</v>
      </c>
      <c r="O369" s="25" t="s">
        <v>3702</v>
      </c>
      <c r="P369" s="26"/>
      <c r="Q369" s="25"/>
      <c r="R369" s="26">
        <v>91001</v>
      </c>
      <c r="S369" s="26" t="s">
        <v>2875</v>
      </c>
      <c r="T369" s="27">
        <v>38649</v>
      </c>
    </row>
    <row r="370" spans="1:20" s="16" customFormat="1" ht="18.75" customHeight="1" x14ac:dyDescent="0.2">
      <c r="A370" s="146">
        <v>7210</v>
      </c>
      <c r="B370" s="22" t="s">
        <v>6216</v>
      </c>
      <c r="C370" s="135">
        <v>815184009</v>
      </c>
      <c r="D370" s="22" t="s">
        <v>6217</v>
      </c>
      <c r="E370" s="22" t="s">
        <v>6218</v>
      </c>
      <c r="F370" s="23" t="s">
        <v>6219</v>
      </c>
      <c r="G370" s="23" t="s">
        <v>6220</v>
      </c>
      <c r="H370" s="23" t="s">
        <v>29</v>
      </c>
      <c r="I370" s="22"/>
      <c r="J370" s="22"/>
      <c r="K370" s="22" t="s">
        <v>6221</v>
      </c>
      <c r="L370" s="22" t="s">
        <v>6507</v>
      </c>
      <c r="M370" s="24" t="s">
        <v>898</v>
      </c>
      <c r="N370" s="25" t="s">
        <v>1833</v>
      </c>
      <c r="O370" s="25" t="s">
        <v>6508</v>
      </c>
      <c r="P370" s="26" t="s">
        <v>6509</v>
      </c>
      <c r="Q370" s="25"/>
      <c r="R370" s="26">
        <v>93105</v>
      </c>
      <c r="S370" s="26" t="s">
        <v>6510</v>
      </c>
      <c r="T370" s="27">
        <v>38652</v>
      </c>
    </row>
    <row r="371" spans="1:20" s="16" customFormat="1" ht="18.75" customHeight="1" x14ac:dyDescent="0.2">
      <c r="A371" s="146">
        <v>7210</v>
      </c>
      <c r="B371" s="24" t="s">
        <v>6003</v>
      </c>
      <c r="C371" s="129">
        <v>707918004</v>
      </c>
      <c r="D371" s="22" t="s">
        <v>602</v>
      </c>
      <c r="E371" s="22" t="s">
        <v>6004</v>
      </c>
      <c r="F371" s="23" t="s">
        <v>1700</v>
      </c>
      <c r="G371" s="23" t="s">
        <v>6005</v>
      </c>
      <c r="H371" s="23" t="s">
        <v>29</v>
      </c>
      <c r="I371" s="22"/>
      <c r="J371" s="22"/>
      <c r="K371" s="22" t="s">
        <v>6006</v>
      </c>
      <c r="L371" s="22" t="s">
        <v>6008</v>
      </c>
      <c r="M371" s="24" t="s">
        <v>898</v>
      </c>
      <c r="N371" s="25" t="s">
        <v>1833</v>
      </c>
      <c r="O371" s="25" t="s">
        <v>6009</v>
      </c>
      <c r="P371" s="38" t="s">
        <v>6007</v>
      </c>
      <c r="Q371" s="25"/>
      <c r="R371" s="26">
        <v>93105</v>
      </c>
      <c r="S371" s="26" t="s">
        <v>6746</v>
      </c>
      <c r="T371" s="27">
        <v>38652</v>
      </c>
    </row>
    <row r="372" spans="1:20" s="16" customFormat="1" ht="18.75" customHeight="1" x14ac:dyDescent="0.2">
      <c r="A372" s="147">
        <v>7211</v>
      </c>
      <c r="B372" s="17" t="s">
        <v>3967</v>
      </c>
      <c r="C372" s="130">
        <v>690731002</v>
      </c>
      <c r="D372" s="15" t="s">
        <v>2854</v>
      </c>
      <c r="E372" s="15" t="s">
        <v>633</v>
      </c>
      <c r="F372" s="14" t="s">
        <v>27</v>
      </c>
      <c r="G372" s="14" t="s">
        <v>634</v>
      </c>
      <c r="H372" s="15" t="s">
        <v>3496</v>
      </c>
      <c r="I372" s="15"/>
      <c r="J372" s="15"/>
      <c r="K372" s="15" t="s">
        <v>3969</v>
      </c>
      <c r="L372" s="14" t="s">
        <v>3968</v>
      </c>
      <c r="M372" s="15" t="s">
        <v>50</v>
      </c>
      <c r="N372" s="18" t="s">
        <v>6387</v>
      </c>
      <c r="O372" s="18" t="s">
        <v>6388</v>
      </c>
      <c r="P372" s="19" t="s">
        <v>6389</v>
      </c>
      <c r="Q372" s="18"/>
      <c r="R372" s="19">
        <v>91001</v>
      </c>
      <c r="S372" s="19" t="s">
        <v>2875</v>
      </c>
      <c r="T372" s="20">
        <v>38656</v>
      </c>
    </row>
    <row r="373" spans="1:20" s="16" customFormat="1" ht="18.75" customHeight="1" x14ac:dyDescent="0.2">
      <c r="A373" s="147">
        <v>7212</v>
      </c>
      <c r="B373" s="17" t="s">
        <v>3526</v>
      </c>
      <c r="C373" s="130">
        <v>690408007</v>
      </c>
      <c r="D373" s="15" t="s">
        <v>2854</v>
      </c>
      <c r="E373" s="15" t="s">
        <v>633</v>
      </c>
      <c r="F373" s="14" t="s">
        <v>27</v>
      </c>
      <c r="G373" s="14" t="s">
        <v>634</v>
      </c>
      <c r="H373" s="14" t="s">
        <v>29</v>
      </c>
      <c r="I373" s="15"/>
      <c r="J373" s="15"/>
      <c r="K373" s="15" t="s">
        <v>3527</v>
      </c>
      <c r="L373" s="34" t="s">
        <v>3529</v>
      </c>
      <c r="M373" s="17" t="s">
        <v>6169</v>
      </c>
      <c r="N373" s="18" t="s">
        <v>3531</v>
      </c>
      <c r="O373" s="18" t="s">
        <v>3530</v>
      </c>
      <c r="P373" s="19" t="s">
        <v>3528</v>
      </c>
      <c r="Q373" s="18"/>
      <c r="R373" s="19">
        <v>91001</v>
      </c>
      <c r="S373" s="19" t="s">
        <v>2875</v>
      </c>
      <c r="T373" s="20">
        <v>38658</v>
      </c>
    </row>
    <row r="374" spans="1:20" s="16" customFormat="1" ht="18.75" customHeight="1" x14ac:dyDescent="0.2">
      <c r="A374" s="146">
        <v>7213</v>
      </c>
      <c r="B374" s="24" t="s">
        <v>4142</v>
      </c>
      <c r="C374" s="129">
        <v>700659003</v>
      </c>
      <c r="D374" s="22" t="s">
        <v>4143</v>
      </c>
      <c r="E374" s="22" t="s">
        <v>4144</v>
      </c>
      <c r="F374" s="23" t="s">
        <v>4145</v>
      </c>
      <c r="G374" s="23" t="s">
        <v>4146</v>
      </c>
      <c r="H374" s="23" t="s">
        <v>4147</v>
      </c>
      <c r="I374" s="22" t="s">
        <v>1651</v>
      </c>
      <c r="J374" s="22" t="s">
        <v>4148</v>
      </c>
      <c r="K374" s="22" t="s">
        <v>4149</v>
      </c>
      <c r="L374" s="22" t="s">
        <v>4150</v>
      </c>
      <c r="M374" s="24" t="s">
        <v>50</v>
      </c>
      <c r="N374" s="25" t="s">
        <v>1414</v>
      </c>
      <c r="O374" s="25"/>
      <c r="P374" s="26"/>
      <c r="Q374" s="25"/>
      <c r="R374" s="26">
        <v>93401</v>
      </c>
      <c r="S374" s="26" t="s">
        <v>6157</v>
      </c>
      <c r="T374" s="27">
        <v>38659</v>
      </c>
    </row>
    <row r="375" spans="1:20" s="16" customFormat="1" ht="18.75" customHeight="1" x14ac:dyDescent="0.2">
      <c r="A375" s="146">
        <v>7214</v>
      </c>
      <c r="B375" s="24" t="s">
        <v>5992</v>
      </c>
      <c r="C375" s="129" t="s">
        <v>7874</v>
      </c>
      <c r="D375" s="22" t="s">
        <v>81</v>
      </c>
      <c r="E375" s="22" t="s">
        <v>5993</v>
      </c>
      <c r="F375" s="23" t="s">
        <v>5994</v>
      </c>
      <c r="G375" s="23" t="s">
        <v>5995</v>
      </c>
      <c r="H375" s="23" t="s">
        <v>5996</v>
      </c>
      <c r="I375" s="22" t="s">
        <v>5997</v>
      </c>
      <c r="J375" s="22" t="s">
        <v>5998</v>
      </c>
      <c r="K375" s="22" t="s">
        <v>5999</v>
      </c>
      <c r="L375" s="22" t="s">
        <v>6000</v>
      </c>
      <c r="M375" s="24" t="s">
        <v>50</v>
      </c>
      <c r="N375" s="25" t="s">
        <v>730</v>
      </c>
      <c r="O375" s="25" t="s">
        <v>6001</v>
      </c>
      <c r="P375" s="26"/>
      <c r="Q375" s="25"/>
      <c r="R375" s="26">
        <v>93401</v>
      </c>
      <c r="S375" s="26" t="s">
        <v>6002</v>
      </c>
      <c r="T375" s="27">
        <v>38659</v>
      </c>
    </row>
    <row r="376" spans="1:20" s="16" customFormat="1" ht="18.75" customHeight="1" x14ac:dyDescent="0.2">
      <c r="A376" s="147">
        <v>7215</v>
      </c>
      <c r="B376" s="17" t="s">
        <v>3242</v>
      </c>
      <c r="C376" s="130">
        <v>692207009</v>
      </c>
      <c r="D376" s="15" t="s">
        <v>2854</v>
      </c>
      <c r="E376" s="15" t="s">
        <v>633</v>
      </c>
      <c r="F376" s="14" t="s">
        <v>27</v>
      </c>
      <c r="G376" s="14" t="s">
        <v>2976</v>
      </c>
      <c r="H376" s="14" t="s">
        <v>29</v>
      </c>
      <c r="I376" s="15"/>
      <c r="J376" s="15"/>
      <c r="K376" s="15" t="s">
        <v>3243</v>
      </c>
      <c r="L376" s="15" t="s">
        <v>3244</v>
      </c>
      <c r="M376" s="17" t="s">
        <v>6166</v>
      </c>
      <c r="N376" s="18" t="s">
        <v>3245</v>
      </c>
      <c r="O376" s="18"/>
      <c r="P376" s="19"/>
      <c r="Q376" s="18"/>
      <c r="R376" s="19">
        <v>91001</v>
      </c>
      <c r="S376" s="15" t="s">
        <v>2875</v>
      </c>
      <c r="T376" s="20">
        <v>38663</v>
      </c>
    </row>
    <row r="377" spans="1:20" s="16" customFormat="1" ht="18.75" customHeight="1" x14ac:dyDescent="0.2">
      <c r="A377" s="147">
        <v>7216</v>
      </c>
      <c r="B377" s="17" t="s">
        <v>3870</v>
      </c>
      <c r="C377" s="130">
        <v>692103009</v>
      </c>
      <c r="D377" s="15" t="s">
        <v>2854</v>
      </c>
      <c r="E377" s="15" t="s">
        <v>633</v>
      </c>
      <c r="F377" s="14" t="s">
        <v>27</v>
      </c>
      <c r="G377" s="14" t="s">
        <v>2976</v>
      </c>
      <c r="H377" s="14" t="s">
        <v>29</v>
      </c>
      <c r="I377" s="15"/>
      <c r="J377" s="15"/>
      <c r="K377" s="15" t="s">
        <v>3872</v>
      </c>
      <c r="L377" s="15" t="s">
        <v>3871</v>
      </c>
      <c r="M377" s="17" t="s">
        <v>6166</v>
      </c>
      <c r="N377" s="18" t="s">
        <v>3873</v>
      </c>
      <c r="O377" s="85" t="s">
        <v>6269</v>
      </c>
      <c r="P377" s="19" t="s">
        <v>6268</v>
      </c>
      <c r="Q377" s="18"/>
      <c r="R377" s="19">
        <v>91001</v>
      </c>
      <c r="S377" s="19" t="s">
        <v>2875</v>
      </c>
      <c r="T377" s="20">
        <v>38672</v>
      </c>
    </row>
    <row r="378" spans="1:20" s="16" customFormat="1" ht="18.75" customHeight="1" x14ac:dyDescent="0.2">
      <c r="A378" s="146">
        <v>7217</v>
      </c>
      <c r="B378" s="24" t="s">
        <v>3661</v>
      </c>
      <c r="C378" s="129">
        <v>690104008</v>
      </c>
      <c r="D378" s="22" t="s">
        <v>2854</v>
      </c>
      <c r="E378" s="22" t="s">
        <v>633</v>
      </c>
      <c r="F378" s="23" t="s">
        <v>27</v>
      </c>
      <c r="G378" s="23" t="s">
        <v>634</v>
      </c>
      <c r="H378" s="23" t="s">
        <v>29</v>
      </c>
      <c r="I378" s="22"/>
      <c r="J378" s="22"/>
      <c r="K378" s="22" t="s">
        <v>3662</v>
      </c>
      <c r="L378" s="22" t="s">
        <v>3664</v>
      </c>
      <c r="M378" s="25" t="s">
        <v>618</v>
      </c>
      <c r="N378" s="25" t="s">
        <v>3666</v>
      </c>
      <c r="O378" s="25" t="s">
        <v>3665</v>
      </c>
      <c r="P378" s="26" t="s">
        <v>3663</v>
      </c>
      <c r="Q378" s="25"/>
      <c r="R378" s="26">
        <v>91001</v>
      </c>
      <c r="S378" s="26" t="s">
        <v>3667</v>
      </c>
      <c r="T378" s="27">
        <v>38673</v>
      </c>
    </row>
    <row r="379" spans="1:20" s="16" customFormat="1" ht="18.75" customHeight="1" x14ac:dyDescent="0.2">
      <c r="A379" s="147">
        <v>7218</v>
      </c>
      <c r="B379" s="17" t="s">
        <v>3740</v>
      </c>
      <c r="C379" s="130">
        <v>692104005</v>
      </c>
      <c r="D379" s="15" t="s">
        <v>2854</v>
      </c>
      <c r="E379" s="15" t="s">
        <v>633</v>
      </c>
      <c r="F379" s="14" t="s">
        <v>27</v>
      </c>
      <c r="G379" s="14" t="s">
        <v>2976</v>
      </c>
      <c r="H379" s="14" t="s">
        <v>29</v>
      </c>
      <c r="I379" s="15"/>
      <c r="J379" s="15"/>
      <c r="K379" s="15" t="s">
        <v>3741</v>
      </c>
      <c r="L379" s="15" t="s">
        <v>3742</v>
      </c>
      <c r="M379" s="17" t="s">
        <v>6166</v>
      </c>
      <c r="N379" s="18" t="s">
        <v>3743</v>
      </c>
      <c r="O379" s="18" t="s">
        <v>3745</v>
      </c>
      <c r="P379" s="19" t="s">
        <v>3744</v>
      </c>
      <c r="Q379" s="18"/>
      <c r="R379" s="19">
        <v>91001</v>
      </c>
      <c r="S379" s="19" t="s">
        <v>2887</v>
      </c>
      <c r="T379" s="20">
        <v>38674</v>
      </c>
    </row>
    <row r="380" spans="1:20" s="16" customFormat="1" ht="18.75" customHeight="1" x14ac:dyDescent="0.2">
      <c r="A380" s="147">
        <v>7219</v>
      </c>
      <c r="B380" s="17" t="s">
        <v>3679</v>
      </c>
      <c r="C380" s="130">
        <v>690722003</v>
      </c>
      <c r="D380" s="15" t="s">
        <v>2854</v>
      </c>
      <c r="E380" s="15" t="s">
        <v>2871</v>
      </c>
      <c r="F380" s="14" t="s">
        <v>27</v>
      </c>
      <c r="G380" s="14" t="s">
        <v>2872</v>
      </c>
      <c r="H380" s="14" t="s">
        <v>29</v>
      </c>
      <c r="I380" s="15"/>
      <c r="J380" s="15"/>
      <c r="K380" s="15" t="s">
        <v>3680</v>
      </c>
      <c r="L380" s="15" t="s">
        <v>3681</v>
      </c>
      <c r="M380" s="17" t="s">
        <v>50</v>
      </c>
      <c r="N380" s="18" t="s">
        <v>3683</v>
      </c>
      <c r="O380" s="18" t="s">
        <v>3682</v>
      </c>
      <c r="P380" s="19"/>
      <c r="Q380" s="18"/>
      <c r="R380" s="19">
        <v>91001</v>
      </c>
      <c r="S380" s="19" t="s">
        <v>2949</v>
      </c>
      <c r="T380" s="20">
        <v>38686</v>
      </c>
    </row>
    <row r="381" spans="1:20" s="16" customFormat="1" ht="18.75" customHeight="1" x14ac:dyDescent="0.2">
      <c r="A381" s="147">
        <v>7220</v>
      </c>
      <c r="B381" s="17" t="s">
        <v>3334</v>
      </c>
      <c r="C381" s="130">
        <v>690714000</v>
      </c>
      <c r="D381" s="15" t="s">
        <v>2854</v>
      </c>
      <c r="E381" s="15" t="s">
        <v>633</v>
      </c>
      <c r="F381" s="14" t="s">
        <v>27</v>
      </c>
      <c r="G381" s="14" t="s">
        <v>634</v>
      </c>
      <c r="H381" s="14" t="s">
        <v>29</v>
      </c>
      <c r="I381" s="15"/>
      <c r="J381" s="15"/>
      <c r="K381" s="15" t="s">
        <v>3335</v>
      </c>
      <c r="L381" s="15" t="s">
        <v>3336</v>
      </c>
      <c r="M381" s="17" t="s">
        <v>50</v>
      </c>
      <c r="N381" s="18" t="s">
        <v>1338</v>
      </c>
      <c r="O381" s="18" t="s">
        <v>6456</v>
      </c>
      <c r="P381" s="19" t="s">
        <v>6457</v>
      </c>
      <c r="Q381" s="18"/>
      <c r="R381" s="19">
        <v>91001</v>
      </c>
      <c r="S381" s="19" t="s">
        <v>607</v>
      </c>
      <c r="T381" s="20">
        <v>38686</v>
      </c>
    </row>
    <row r="382" spans="1:20" s="16" customFormat="1" ht="18.75" customHeight="1" x14ac:dyDescent="0.2">
      <c r="A382" s="147">
        <v>7221</v>
      </c>
      <c r="B382" s="17" t="s">
        <v>3343</v>
      </c>
      <c r="C382" s="130">
        <v>690704005</v>
      </c>
      <c r="D382" s="15" t="s">
        <v>2854</v>
      </c>
      <c r="E382" s="15" t="s">
        <v>633</v>
      </c>
      <c r="F382" s="14" t="s">
        <v>27</v>
      </c>
      <c r="G382" s="14" t="s">
        <v>634</v>
      </c>
      <c r="H382" s="14" t="s">
        <v>29</v>
      </c>
      <c r="I382" s="15"/>
      <c r="J382" s="15"/>
      <c r="K382" s="15" t="s">
        <v>6699</v>
      </c>
      <c r="L382" s="15" t="s">
        <v>3345</v>
      </c>
      <c r="M382" s="17" t="s">
        <v>50</v>
      </c>
      <c r="N382" s="18" t="s">
        <v>3347</v>
      </c>
      <c r="O382" s="18" t="s">
        <v>3346</v>
      </c>
      <c r="P382" s="19" t="s">
        <v>3344</v>
      </c>
      <c r="Q382" s="18"/>
      <c r="R382" s="15">
        <v>91001</v>
      </c>
      <c r="S382" s="19" t="s">
        <v>607</v>
      </c>
      <c r="T382" s="20">
        <v>38686</v>
      </c>
    </row>
    <row r="383" spans="1:20" s="16" customFormat="1" ht="18.75" customHeight="1" x14ac:dyDescent="0.2">
      <c r="A383" s="146">
        <v>7222</v>
      </c>
      <c r="B383" s="24" t="s">
        <v>3181</v>
      </c>
      <c r="C383" s="129" t="s">
        <v>7833</v>
      </c>
      <c r="D383" s="22" t="s">
        <v>2854</v>
      </c>
      <c r="E383" s="22" t="s">
        <v>2871</v>
      </c>
      <c r="F383" s="23" t="s">
        <v>27</v>
      </c>
      <c r="G383" s="23" t="s">
        <v>2872</v>
      </c>
      <c r="H383" s="23" t="s">
        <v>29</v>
      </c>
      <c r="I383" s="22"/>
      <c r="J383" s="22"/>
      <c r="K383" s="22" t="s">
        <v>3182</v>
      </c>
      <c r="L383" s="22" t="s">
        <v>3183</v>
      </c>
      <c r="M383" s="24" t="s">
        <v>6167</v>
      </c>
      <c r="N383" s="25" t="s">
        <v>3185</v>
      </c>
      <c r="O383" s="25" t="s">
        <v>3184</v>
      </c>
      <c r="P383" s="26"/>
      <c r="Q383" s="25"/>
      <c r="R383" s="26">
        <v>91001</v>
      </c>
      <c r="S383" s="26" t="s">
        <v>607</v>
      </c>
      <c r="T383" s="27">
        <v>38687</v>
      </c>
    </row>
    <row r="384" spans="1:20" s="16" customFormat="1" ht="18.75" customHeight="1" x14ac:dyDescent="0.2">
      <c r="A384" s="147">
        <v>7223</v>
      </c>
      <c r="B384" s="17" t="s">
        <v>2991</v>
      </c>
      <c r="C384" s="130">
        <v>690614006</v>
      </c>
      <c r="D384" s="15" t="s">
        <v>2854</v>
      </c>
      <c r="E384" s="15" t="s">
        <v>633</v>
      </c>
      <c r="F384" s="14" t="s">
        <v>27</v>
      </c>
      <c r="G384" s="14" t="s">
        <v>634</v>
      </c>
      <c r="H384" s="14" t="s">
        <v>29</v>
      </c>
      <c r="I384" s="15"/>
      <c r="J384" s="15"/>
      <c r="K384" s="15" t="s">
        <v>2992</v>
      </c>
      <c r="L384" s="15" t="s">
        <v>2993</v>
      </c>
      <c r="M384" s="17" t="s">
        <v>630</v>
      </c>
      <c r="N384" s="18" t="s">
        <v>2995</v>
      </c>
      <c r="O384" s="18" t="s">
        <v>2994</v>
      </c>
      <c r="P384" s="19"/>
      <c r="Q384" s="18"/>
      <c r="R384" s="19">
        <v>91001</v>
      </c>
      <c r="S384" s="19" t="s">
        <v>2875</v>
      </c>
      <c r="T384" s="20">
        <v>38687</v>
      </c>
    </row>
    <row r="385" spans="1:20" s="16" customFormat="1" ht="18.75" customHeight="1" x14ac:dyDescent="0.2">
      <c r="A385" s="147">
        <v>7224</v>
      </c>
      <c r="B385" s="17"/>
      <c r="C385" s="130" t="s">
        <v>7846</v>
      </c>
      <c r="D385" s="15" t="s">
        <v>2854</v>
      </c>
      <c r="E385" s="15" t="s">
        <v>2871</v>
      </c>
      <c r="F385" s="14" t="s">
        <v>27</v>
      </c>
      <c r="G385" s="14" t="s">
        <v>2872</v>
      </c>
      <c r="H385" s="14" t="s">
        <v>29</v>
      </c>
      <c r="I385" s="15"/>
      <c r="J385" s="15"/>
      <c r="K385" s="15" t="s">
        <v>3813</v>
      </c>
      <c r="L385" s="15" t="s">
        <v>3814</v>
      </c>
      <c r="M385" s="17" t="s">
        <v>630</v>
      </c>
      <c r="N385" s="18" t="s">
        <v>3815</v>
      </c>
      <c r="O385" s="18" t="s">
        <v>6400</v>
      </c>
      <c r="P385" s="19" t="s">
        <v>6401</v>
      </c>
      <c r="Q385" s="18"/>
      <c r="R385" s="19">
        <v>91001</v>
      </c>
      <c r="S385" s="19" t="s">
        <v>3269</v>
      </c>
      <c r="T385" s="20">
        <v>38691</v>
      </c>
    </row>
    <row r="386" spans="1:20" s="16" customFormat="1" ht="18.75" customHeight="1" x14ac:dyDescent="0.2">
      <c r="A386" s="146">
        <v>7225</v>
      </c>
      <c r="B386" s="24" t="s">
        <v>3657</v>
      </c>
      <c r="C386" s="129">
        <v>690505002</v>
      </c>
      <c r="D386" s="22" t="s">
        <v>2854</v>
      </c>
      <c r="E386" s="22" t="s">
        <v>3206</v>
      </c>
      <c r="F386" s="23" t="s">
        <v>27</v>
      </c>
      <c r="G386" s="23" t="s">
        <v>2976</v>
      </c>
      <c r="H386" s="23" t="s">
        <v>29</v>
      </c>
      <c r="I386" s="22"/>
      <c r="J386" s="22"/>
      <c r="K386" s="22" t="s">
        <v>3658</v>
      </c>
      <c r="L386" s="22" t="s">
        <v>3659</v>
      </c>
      <c r="M386" s="24" t="s">
        <v>630</v>
      </c>
      <c r="N386" s="25" t="s">
        <v>3660</v>
      </c>
      <c r="O386" s="25"/>
      <c r="P386" s="26"/>
      <c r="Q386" s="25"/>
      <c r="R386" s="26">
        <v>91001</v>
      </c>
      <c r="S386" s="26" t="s">
        <v>2875</v>
      </c>
      <c r="T386" s="27">
        <v>38695</v>
      </c>
    </row>
    <row r="387" spans="1:20" s="16" customFormat="1" ht="18.75" customHeight="1" x14ac:dyDescent="0.2">
      <c r="A387" s="147">
        <v>7226</v>
      </c>
      <c r="B387" s="17" t="s">
        <v>3007</v>
      </c>
      <c r="C387" s="130">
        <v>692550005</v>
      </c>
      <c r="D387" s="15" t="s">
        <v>2854</v>
      </c>
      <c r="E387" s="15" t="s">
        <v>633</v>
      </c>
      <c r="F387" s="14" t="s">
        <v>27</v>
      </c>
      <c r="G387" s="14" t="s">
        <v>634</v>
      </c>
      <c r="H387" s="14" t="s">
        <v>29</v>
      </c>
      <c r="I387" s="15"/>
      <c r="J387" s="15"/>
      <c r="K387" s="15" t="s">
        <v>3008</v>
      </c>
      <c r="L387" s="15" t="s">
        <v>3010</v>
      </c>
      <c r="M387" s="17" t="s">
        <v>50</v>
      </c>
      <c r="N387" s="18" t="s">
        <v>3014</v>
      </c>
      <c r="O387" s="18"/>
      <c r="P387" s="19" t="s">
        <v>3009</v>
      </c>
      <c r="Q387" s="18"/>
      <c r="R387" s="19">
        <v>91001</v>
      </c>
      <c r="S387" s="19" t="s">
        <v>2875</v>
      </c>
      <c r="T387" s="20">
        <v>38695</v>
      </c>
    </row>
    <row r="388" spans="1:20" s="16" customFormat="1" ht="18.75" customHeight="1" x14ac:dyDescent="0.2">
      <c r="A388" s="147">
        <v>7228</v>
      </c>
      <c r="B388" s="17" t="s">
        <v>3003</v>
      </c>
      <c r="C388" s="130">
        <v>690509008</v>
      </c>
      <c r="D388" s="15" t="s">
        <v>2854</v>
      </c>
      <c r="E388" s="15" t="s">
        <v>633</v>
      </c>
      <c r="F388" s="15" t="s">
        <v>27</v>
      </c>
      <c r="G388" s="14" t="s">
        <v>634</v>
      </c>
      <c r="H388" s="14" t="s">
        <v>29</v>
      </c>
      <c r="I388" s="15"/>
      <c r="J388" s="15"/>
      <c r="K388" s="15" t="s">
        <v>3004</v>
      </c>
      <c r="L388" s="15" t="s">
        <v>3005</v>
      </c>
      <c r="M388" s="17" t="s">
        <v>630</v>
      </c>
      <c r="N388" s="18" t="s">
        <v>3006</v>
      </c>
      <c r="O388" s="18"/>
      <c r="P388" s="19"/>
      <c r="Q388" s="18"/>
      <c r="R388" s="19">
        <v>91001</v>
      </c>
      <c r="S388" s="19" t="s">
        <v>2875</v>
      </c>
      <c r="T388" s="20">
        <v>38700</v>
      </c>
    </row>
    <row r="389" spans="1:20" s="16" customFormat="1" ht="18.75" customHeight="1" x14ac:dyDescent="0.2">
      <c r="A389" s="146">
        <v>7229</v>
      </c>
      <c r="B389" s="24" t="s">
        <v>2956</v>
      </c>
      <c r="C389" s="129">
        <v>690303000</v>
      </c>
      <c r="D389" s="22" t="s">
        <v>2854</v>
      </c>
      <c r="E389" s="22" t="s">
        <v>2871</v>
      </c>
      <c r="F389" s="23" t="s">
        <v>27</v>
      </c>
      <c r="G389" s="23" t="s">
        <v>2872</v>
      </c>
      <c r="H389" s="23" t="s">
        <v>29</v>
      </c>
      <c r="I389" s="22"/>
      <c r="J389" s="22"/>
      <c r="K389" s="22" t="s">
        <v>7136</v>
      </c>
      <c r="L389" s="22" t="s">
        <v>2958</v>
      </c>
      <c r="M389" s="24" t="s">
        <v>6167</v>
      </c>
      <c r="N389" s="25" t="s">
        <v>2960</v>
      </c>
      <c r="O389" s="25" t="s">
        <v>2959</v>
      </c>
      <c r="P389" s="26" t="s">
        <v>2957</v>
      </c>
      <c r="Q389" s="25"/>
      <c r="R389" s="26">
        <v>91001</v>
      </c>
      <c r="S389" s="26" t="s">
        <v>2875</v>
      </c>
      <c r="T389" s="27">
        <v>38700</v>
      </c>
    </row>
    <row r="390" spans="1:20" s="16" customFormat="1" ht="18.75" customHeight="1" x14ac:dyDescent="0.2">
      <c r="A390" s="147">
        <v>7230</v>
      </c>
      <c r="B390" s="17" t="s">
        <v>2881</v>
      </c>
      <c r="C390" s="130">
        <v>690616009</v>
      </c>
      <c r="D390" s="15" t="s">
        <v>2854</v>
      </c>
      <c r="E390" s="15" t="s">
        <v>2882</v>
      </c>
      <c r="F390" s="14" t="s">
        <v>1700</v>
      </c>
      <c r="G390" s="14" t="s">
        <v>2883</v>
      </c>
      <c r="H390" s="14" t="s">
        <v>29</v>
      </c>
      <c r="I390" s="15"/>
      <c r="J390" s="15"/>
      <c r="K390" s="15" t="s">
        <v>2884</v>
      </c>
      <c r="L390" s="15" t="s">
        <v>2885</v>
      </c>
      <c r="M390" s="17" t="s">
        <v>630</v>
      </c>
      <c r="N390" s="18" t="s">
        <v>2886</v>
      </c>
      <c r="O390" s="112"/>
      <c r="P390" s="19"/>
      <c r="Q390" s="18"/>
      <c r="R390" s="19">
        <v>91001</v>
      </c>
      <c r="S390" s="19" t="s">
        <v>2887</v>
      </c>
      <c r="T390" s="20">
        <v>38700</v>
      </c>
    </row>
    <row r="391" spans="1:20" s="16" customFormat="1" ht="18.75" customHeight="1" x14ac:dyDescent="0.2">
      <c r="A391" s="147">
        <v>7231</v>
      </c>
      <c r="B391" s="17" t="s">
        <v>3303</v>
      </c>
      <c r="C391" s="130">
        <v>692555007</v>
      </c>
      <c r="D391" s="15" t="s">
        <v>2854</v>
      </c>
      <c r="E391" s="15" t="s">
        <v>633</v>
      </c>
      <c r="F391" s="14" t="s">
        <v>27</v>
      </c>
      <c r="G391" s="14" t="s">
        <v>634</v>
      </c>
      <c r="H391" s="14" t="s">
        <v>29</v>
      </c>
      <c r="I391" s="15"/>
      <c r="J391" s="15"/>
      <c r="K391" s="15" t="s">
        <v>3304</v>
      </c>
      <c r="L391" s="15" t="s">
        <v>3306</v>
      </c>
      <c r="M391" s="17" t="s">
        <v>50</v>
      </c>
      <c r="N391" s="18" t="s">
        <v>1476</v>
      </c>
      <c r="O391" s="18" t="s">
        <v>3307</v>
      </c>
      <c r="P391" s="19" t="s">
        <v>3305</v>
      </c>
      <c r="Q391" s="18"/>
      <c r="R391" s="19">
        <v>91001</v>
      </c>
      <c r="S391" s="19" t="s">
        <v>2875</v>
      </c>
      <c r="T391" s="20">
        <v>38700</v>
      </c>
    </row>
    <row r="392" spans="1:20" s="16" customFormat="1" ht="18.75" customHeight="1" x14ac:dyDescent="0.2">
      <c r="A392" s="147">
        <v>7232</v>
      </c>
      <c r="B392" s="17" t="s">
        <v>2907</v>
      </c>
      <c r="C392" s="130">
        <v>691601005</v>
      </c>
      <c r="D392" s="15" t="s">
        <v>2854</v>
      </c>
      <c r="E392" s="15" t="s">
        <v>2871</v>
      </c>
      <c r="F392" s="14" t="s">
        <v>27</v>
      </c>
      <c r="G392" s="14" t="s">
        <v>2872</v>
      </c>
      <c r="H392" s="14" t="s">
        <v>29</v>
      </c>
      <c r="I392" s="15"/>
      <c r="J392" s="15"/>
      <c r="K392" s="15" t="s">
        <v>2908</v>
      </c>
      <c r="L392" s="15" t="s">
        <v>2909</v>
      </c>
      <c r="M392" s="17" t="s">
        <v>344</v>
      </c>
      <c r="N392" s="18" t="s">
        <v>2910</v>
      </c>
      <c r="O392" s="18" t="s">
        <v>6624</v>
      </c>
      <c r="P392" s="39" t="s">
        <v>6625</v>
      </c>
      <c r="Q392" s="18"/>
      <c r="R392" s="19">
        <v>91001</v>
      </c>
      <c r="S392" s="19" t="s">
        <v>2875</v>
      </c>
      <c r="T392" s="20">
        <v>38700</v>
      </c>
    </row>
    <row r="393" spans="1:20" s="16" customFormat="1" ht="18.75" customHeight="1" x14ac:dyDescent="0.2">
      <c r="A393" s="147">
        <v>7233</v>
      </c>
      <c r="B393" s="17" t="s">
        <v>3094</v>
      </c>
      <c r="C393" s="130" t="s">
        <v>7831</v>
      </c>
      <c r="D393" s="15" t="s">
        <v>2854</v>
      </c>
      <c r="E393" s="15" t="s">
        <v>633</v>
      </c>
      <c r="F393" s="14" t="s">
        <v>27</v>
      </c>
      <c r="G393" s="14" t="s">
        <v>634</v>
      </c>
      <c r="H393" s="14" t="s">
        <v>29</v>
      </c>
      <c r="I393" s="15"/>
      <c r="J393" s="15"/>
      <c r="K393" s="15" t="s">
        <v>3095</v>
      </c>
      <c r="L393" s="15" t="s">
        <v>3097</v>
      </c>
      <c r="M393" s="15" t="s">
        <v>51</v>
      </c>
      <c r="N393" s="15" t="s">
        <v>3099</v>
      </c>
      <c r="O393" s="15" t="s">
        <v>3098</v>
      </c>
      <c r="P393" s="19" t="s">
        <v>3096</v>
      </c>
      <c r="Q393" s="18"/>
      <c r="R393" s="19">
        <v>91001</v>
      </c>
      <c r="S393" s="19" t="s">
        <v>2906</v>
      </c>
      <c r="T393" s="20">
        <v>38705</v>
      </c>
    </row>
    <row r="394" spans="1:20" s="16" customFormat="1" ht="18.75" customHeight="1" x14ac:dyDescent="0.2">
      <c r="A394" s="147">
        <v>7234</v>
      </c>
      <c r="B394" s="17" t="s">
        <v>3502</v>
      </c>
      <c r="C394" s="130">
        <v>691109003</v>
      </c>
      <c r="D394" s="15" t="s">
        <v>2854</v>
      </c>
      <c r="E394" s="15" t="s">
        <v>2871</v>
      </c>
      <c r="F394" s="14" t="s">
        <v>27</v>
      </c>
      <c r="G394" s="14" t="s">
        <v>2872</v>
      </c>
      <c r="H394" s="14" t="s">
        <v>29</v>
      </c>
      <c r="I394" s="15"/>
      <c r="J394" s="15"/>
      <c r="K394" s="15" t="s">
        <v>3503</v>
      </c>
      <c r="L394" s="15" t="s">
        <v>3505</v>
      </c>
      <c r="M394" s="17" t="s">
        <v>6171</v>
      </c>
      <c r="N394" s="18" t="s">
        <v>3507</v>
      </c>
      <c r="O394" s="18" t="s">
        <v>3506</v>
      </c>
      <c r="P394" s="19" t="s">
        <v>3504</v>
      </c>
      <c r="Q394" s="18"/>
      <c r="R394" s="19">
        <v>91001</v>
      </c>
      <c r="S394" s="19" t="s">
        <v>2875</v>
      </c>
      <c r="T394" s="20">
        <v>38709</v>
      </c>
    </row>
    <row r="395" spans="1:20" s="16" customFormat="1" ht="18.75" customHeight="1" x14ac:dyDescent="0.2">
      <c r="A395" s="147">
        <v>7235</v>
      </c>
      <c r="B395" s="17" t="s">
        <v>3469</v>
      </c>
      <c r="C395" s="130">
        <v>690802007</v>
      </c>
      <c r="D395" s="15" t="s">
        <v>2854</v>
      </c>
      <c r="E395" s="15" t="s">
        <v>2871</v>
      </c>
      <c r="F395" s="14" t="s">
        <v>27</v>
      </c>
      <c r="G395" s="14" t="s">
        <v>2872</v>
      </c>
      <c r="H395" s="14" t="s">
        <v>29</v>
      </c>
      <c r="I395" s="15"/>
      <c r="J395" s="15"/>
      <c r="K395" s="15" t="s">
        <v>3470</v>
      </c>
      <c r="L395" s="15" t="s">
        <v>3471</v>
      </c>
      <c r="M395" s="17" t="s">
        <v>6170</v>
      </c>
      <c r="N395" s="18" t="s">
        <v>3473</v>
      </c>
      <c r="O395" s="18" t="s">
        <v>3472</v>
      </c>
      <c r="P395" s="19"/>
      <c r="Q395" s="18"/>
      <c r="R395" s="19">
        <v>91001</v>
      </c>
      <c r="S395" s="19" t="s">
        <v>2875</v>
      </c>
      <c r="T395" s="20">
        <v>38712</v>
      </c>
    </row>
    <row r="396" spans="1:20" s="16" customFormat="1" ht="18.75" customHeight="1" x14ac:dyDescent="0.2">
      <c r="A396" s="146">
        <v>7236</v>
      </c>
      <c r="B396" s="24" t="s">
        <v>3311</v>
      </c>
      <c r="C396" s="129">
        <v>690719002</v>
      </c>
      <c r="D396" s="22" t="s">
        <v>2854</v>
      </c>
      <c r="E396" s="22" t="s">
        <v>2871</v>
      </c>
      <c r="F396" s="23" t="s">
        <v>27</v>
      </c>
      <c r="G396" s="23" t="s">
        <v>2872</v>
      </c>
      <c r="H396" s="23" t="s">
        <v>29</v>
      </c>
      <c r="I396" s="22"/>
      <c r="J396" s="22"/>
      <c r="K396" s="22" t="s">
        <v>3312</v>
      </c>
      <c r="L396" s="22" t="s">
        <v>3313</v>
      </c>
      <c r="M396" s="24" t="s">
        <v>50</v>
      </c>
      <c r="N396" s="25" t="s">
        <v>3315</v>
      </c>
      <c r="O396" s="25" t="s">
        <v>3314</v>
      </c>
      <c r="P396" s="26"/>
      <c r="Q396" s="25"/>
      <c r="R396" s="26">
        <v>91001</v>
      </c>
      <c r="S396" s="26" t="s">
        <v>2875</v>
      </c>
      <c r="T396" s="27">
        <v>38712</v>
      </c>
    </row>
    <row r="397" spans="1:20" s="16" customFormat="1" ht="18.75" customHeight="1" x14ac:dyDescent="0.2">
      <c r="A397" s="146">
        <v>7237</v>
      </c>
      <c r="B397" s="24" t="s">
        <v>3409</v>
      </c>
      <c r="C397" s="129">
        <v>690911000</v>
      </c>
      <c r="D397" s="22" t="s">
        <v>2854</v>
      </c>
      <c r="E397" s="22" t="s">
        <v>2871</v>
      </c>
      <c r="F397" s="22" t="s">
        <v>27</v>
      </c>
      <c r="G397" s="23" t="s">
        <v>2872</v>
      </c>
      <c r="H397" s="23" t="s">
        <v>29</v>
      </c>
      <c r="I397" s="22"/>
      <c r="J397" s="22"/>
      <c r="K397" s="22" t="s">
        <v>3410</v>
      </c>
      <c r="L397" s="22" t="s">
        <v>3411</v>
      </c>
      <c r="M397" s="24" t="s">
        <v>6170</v>
      </c>
      <c r="N397" s="25" t="s">
        <v>3412</v>
      </c>
      <c r="O397" s="25"/>
      <c r="P397" s="26"/>
      <c r="Q397" s="25"/>
      <c r="R397" s="26">
        <v>91001</v>
      </c>
      <c r="S397" s="26" t="s">
        <v>3413</v>
      </c>
      <c r="T397" s="27">
        <v>38712</v>
      </c>
    </row>
    <row r="398" spans="1:20" s="16" customFormat="1" ht="18.75" customHeight="1" x14ac:dyDescent="0.2">
      <c r="A398" s="146">
        <v>7238</v>
      </c>
      <c r="B398" s="24" t="s">
        <v>4597</v>
      </c>
      <c r="C398" s="129">
        <v>652167306</v>
      </c>
      <c r="D398" s="22" t="s">
        <v>4263</v>
      </c>
      <c r="E398" s="22" t="s">
        <v>4598</v>
      </c>
      <c r="F398" s="23" t="s">
        <v>4599</v>
      </c>
      <c r="G398" s="23" t="s">
        <v>4600</v>
      </c>
      <c r="H398" s="23" t="s">
        <v>4601</v>
      </c>
      <c r="I398" s="22" t="s">
        <v>135</v>
      </c>
      <c r="J398" s="22" t="s">
        <v>135</v>
      </c>
      <c r="K398" s="22" t="s">
        <v>4602</v>
      </c>
      <c r="L398" s="22" t="s">
        <v>4603</v>
      </c>
      <c r="M398" s="24" t="s">
        <v>50</v>
      </c>
      <c r="N398" s="25" t="s">
        <v>4604</v>
      </c>
      <c r="O398" s="25"/>
      <c r="P398" s="26"/>
      <c r="Q398" s="25"/>
      <c r="R398" s="26" t="s">
        <v>419</v>
      </c>
      <c r="S398" s="26" t="s">
        <v>4605</v>
      </c>
      <c r="T398" s="27">
        <v>38713</v>
      </c>
    </row>
    <row r="399" spans="1:20" s="16" customFormat="1" ht="18.75" customHeight="1" x14ac:dyDescent="0.2">
      <c r="A399" s="147">
        <v>7239</v>
      </c>
      <c r="B399" s="17" t="s">
        <v>3885</v>
      </c>
      <c r="C399" s="130">
        <v>691906000</v>
      </c>
      <c r="D399" s="15" t="s">
        <v>2854</v>
      </c>
      <c r="E399" s="15" t="s">
        <v>3886</v>
      </c>
      <c r="F399" s="14" t="s">
        <v>27</v>
      </c>
      <c r="G399" s="14" t="s">
        <v>634</v>
      </c>
      <c r="H399" s="15"/>
      <c r="I399" s="15"/>
      <c r="J399" s="15"/>
      <c r="K399" s="14" t="s">
        <v>3887</v>
      </c>
      <c r="L399" s="15" t="s">
        <v>3889</v>
      </c>
      <c r="M399" s="17" t="s">
        <v>51</v>
      </c>
      <c r="N399" s="18" t="s">
        <v>3891</v>
      </c>
      <c r="O399" s="18" t="s">
        <v>3890</v>
      </c>
      <c r="P399" s="19" t="s">
        <v>3888</v>
      </c>
      <c r="Q399" s="18"/>
      <c r="R399" s="19">
        <v>91001</v>
      </c>
      <c r="S399" s="19" t="s">
        <v>620</v>
      </c>
      <c r="T399" s="20">
        <v>38714</v>
      </c>
    </row>
    <row r="400" spans="1:20" s="16" customFormat="1" ht="18.75" customHeight="1" x14ac:dyDescent="0.2">
      <c r="A400" s="147">
        <v>7240</v>
      </c>
      <c r="B400" s="17" t="s">
        <v>2998</v>
      </c>
      <c r="C400" s="130">
        <v>691204006</v>
      </c>
      <c r="D400" s="15" t="s">
        <v>2854</v>
      </c>
      <c r="E400" s="15" t="s">
        <v>2871</v>
      </c>
      <c r="F400" s="14" t="s">
        <v>27</v>
      </c>
      <c r="G400" s="14" t="s">
        <v>2872</v>
      </c>
      <c r="H400" s="14" t="s">
        <v>29</v>
      </c>
      <c r="I400" s="15"/>
      <c r="J400" s="15"/>
      <c r="K400" s="15" t="s">
        <v>2999</v>
      </c>
      <c r="L400" s="15" t="s">
        <v>3000</v>
      </c>
      <c r="M400" s="17" t="s">
        <v>6171</v>
      </c>
      <c r="N400" s="18" t="s">
        <v>3002</v>
      </c>
      <c r="O400" s="15" t="s">
        <v>3001</v>
      </c>
      <c r="P400" s="19"/>
      <c r="Q400" s="18"/>
      <c r="R400" s="19">
        <v>91001</v>
      </c>
      <c r="S400" s="19" t="s">
        <v>2875</v>
      </c>
      <c r="T400" s="20">
        <v>38714</v>
      </c>
    </row>
    <row r="401" spans="1:20" s="16" customFormat="1" ht="18.75" customHeight="1" x14ac:dyDescent="0.2">
      <c r="A401" s="146">
        <v>7241</v>
      </c>
      <c r="B401" s="24" t="s">
        <v>4617</v>
      </c>
      <c r="C401" s="129">
        <v>757565005</v>
      </c>
      <c r="D401" s="22" t="s">
        <v>4263</v>
      </c>
      <c r="E401" s="22" t="s">
        <v>4618</v>
      </c>
      <c r="F401" s="23" t="s">
        <v>4619</v>
      </c>
      <c r="G401" s="23" t="s">
        <v>4620</v>
      </c>
      <c r="H401" s="23" t="s">
        <v>4621</v>
      </c>
      <c r="I401" s="22" t="s">
        <v>135</v>
      </c>
      <c r="J401" s="22" t="s">
        <v>4622</v>
      </c>
      <c r="K401" s="22" t="s">
        <v>4623</v>
      </c>
      <c r="L401" s="22" t="s">
        <v>4624</v>
      </c>
      <c r="M401" s="24" t="s">
        <v>50</v>
      </c>
      <c r="N401" s="25" t="s">
        <v>671</v>
      </c>
      <c r="O401" s="25"/>
      <c r="P401" s="26"/>
      <c r="Q401" s="25"/>
      <c r="R401" s="26" t="s">
        <v>419</v>
      </c>
      <c r="S401" s="26" t="s">
        <v>4625</v>
      </c>
      <c r="T401" s="27">
        <v>38715</v>
      </c>
    </row>
    <row r="402" spans="1:20" s="16" customFormat="1" ht="18.75" customHeight="1" x14ac:dyDescent="0.2">
      <c r="A402" s="146">
        <v>7242</v>
      </c>
      <c r="B402" s="23" t="s">
        <v>546</v>
      </c>
      <c r="C402" s="129">
        <v>654624909</v>
      </c>
      <c r="D402" s="22" t="s">
        <v>81</v>
      </c>
      <c r="E402" s="22" t="s">
        <v>547</v>
      </c>
      <c r="F402" s="23" t="s">
        <v>548</v>
      </c>
      <c r="G402" s="23" t="s">
        <v>549</v>
      </c>
      <c r="H402" s="23" t="s">
        <v>550</v>
      </c>
      <c r="I402" s="22" t="s">
        <v>551</v>
      </c>
      <c r="J402" s="22" t="s">
        <v>552</v>
      </c>
      <c r="K402" s="22" t="s">
        <v>553</v>
      </c>
      <c r="L402" s="22" t="s">
        <v>554</v>
      </c>
      <c r="M402" s="24" t="s">
        <v>50</v>
      </c>
      <c r="N402" s="25" t="s">
        <v>280</v>
      </c>
      <c r="O402" s="25"/>
      <c r="P402" s="26"/>
      <c r="Q402" s="25"/>
      <c r="R402" s="26" t="s">
        <v>555</v>
      </c>
      <c r="S402" s="26" t="s">
        <v>556</v>
      </c>
      <c r="T402" s="27">
        <v>38720</v>
      </c>
    </row>
    <row r="403" spans="1:20" s="16" customFormat="1" ht="18.75" customHeight="1" x14ac:dyDescent="0.2">
      <c r="A403" s="147">
        <v>7243</v>
      </c>
      <c r="B403" s="17" t="s">
        <v>3977</v>
      </c>
      <c r="C403" s="130">
        <v>692648005</v>
      </c>
      <c r="D403" s="15" t="s">
        <v>2854</v>
      </c>
      <c r="E403" s="15" t="s">
        <v>2871</v>
      </c>
      <c r="F403" s="14" t="s">
        <v>27</v>
      </c>
      <c r="G403" s="14" t="s">
        <v>2872</v>
      </c>
      <c r="H403" s="14" t="s">
        <v>29</v>
      </c>
      <c r="I403" s="15"/>
      <c r="J403" s="15"/>
      <c r="K403" s="15" t="s">
        <v>3978</v>
      </c>
      <c r="L403" s="15" t="s">
        <v>3979</v>
      </c>
      <c r="M403" s="17" t="s">
        <v>344</v>
      </c>
      <c r="N403" s="18" t="s">
        <v>3981</v>
      </c>
      <c r="O403" s="18" t="s">
        <v>3980</v>
      </c>
      <c r="P403" s="19"/>
      <c r="Q403" s="18"/>
      <c r="R403" s="19">
        <v>91001</v>
      </c>
      <c r="S403" s="19" t="s">
        <v>2875</v>
      </c>
      <c r="T403" s="20">
        <v>38722</v>
      </c>
    </row>
    <row r="404" spans="1:20" s="16" customFormat="1" ht="18.75" customHeight="1" x14ac:dyDescent="0.2">
      <c r="A404" s="147">
        <v>7244</v>
      </c>
      <c r="B404" s="17" t="s">
        <v>3025</v>
      </c>
      <c r="C404" s="130">
        <v>690907003</v>
      </c>
      <c r="D404" s="15" t="s">
        <v>2854</v>
      </c>
      <c r="E404" s="15" t="s">
        <v>2871</v>
      </c>
      <c r="F404" s="14" t="s">
        <v>27</v>
      </c>
      <c r="G404" s="14" t="s">
        <v>2872</v>
      </c>
      <c r="H404" s="14" t="s">
        <v>29</v>
      </c>
      <c r="I404" s="15"/>
      <c r="J404" s="15"/>
      <c r="K404" s="15" t="s">
        <v>3026</v>
      </c>
      <c r="L404" s="15" t="s">
        <v>3027</v>
      </c>
      <c r="M404" s="17" t="s">
        <v>6170</v>
      </c>
      <c r="N404" s="18" t="s">
        <v>3028</v>
      </c>
      <c r="O404" s="18"/>
      <c r="P404" s="19"/>
      <c r="Q404" s="18"/>
      <c r="R404" s="19">
        <v>91001</v>
      </c>
      <c r="S404" s="19" t="s">
        <v>2875</v>
      </c>
      <c r="T404" s="20">
        <v>38722</v>
      </c>
    </row>
    <row r="405" spans="1:20" s="16" customFormat="1" ht="18.75" customHeight="1" x14ac:dyDescent="0.2">
      <c r="A405" s="147">
        <v>7245</v>
      </c>
      <c r="B405" s="17" t="s">
        <v>3629</v>
      </c>
      <c r="C405" s="130">
        <v>692549007</v>
      </c>
      <c r="D405" s="15" t="s">
        <v>2854</v>
      </c>
      <c r="E405" s="15" t="s">
        <v>2871</v>
      </c>
      <c r="F405" s="14" t="s">
        <v>27</v>
      </c>
      <c r="G405" s="14" t="s">
        <v>2872</v>
      </c>
      <c r="H405" s="14" t="s">
        <v>29</v>
      </c>
      <c r="I405" s="15"/>
      <c r="J405" s="15"/>
      <c r="K405" s="15" t="s">
        <v>3630</v>
      </c>
      <c r="L405" s="15" t="s">
        <v>3631</v>
      </c>
      <c r="M405" s="17" t="s">
        <v>50</v>
      </c>
      <c r="N405" s="18" t="s">
        <v>921</v>
      </c>
      <c r="O405" s="18" t="s">
        <v>3632</v>
      </c>
      <c r="P405" s="19"/>
      <c r="Q405" s="18"/>
      <c r="R405" s="15">
        <v>91001</v>
      </c>
      <c r="S405" s="19" t="s">
        <v>2949</v>
      </c>
      <c r="T405" s="20">
        <v>38722</v>
      </c>
    </row>
    <row r="406" spans="1:20" s="16" customFormat="1" ht="18.75" customHeight="1" x14ac:dyDescent="0.2">
      <c r="A406" s="147">
        <v>7246</v>
      </c>
      <c r="B406" s="17" t="s">
        <v>3856</v>
      </c>
      <c r="C406" s="130">
        <v>690813009</v>
      </c>
      <c r="D406" s="15" t="s">
        <v>2854</v>
      </c>
      <c r="E406" s="15" t="s">
        <v>2882</v>
      </c>
      <c r="F406" s="14" t="s">
        <v>2882</v>
      </c>
      <c r="G406" s="14" t="s">
        <v>2883</v>
      </c>
      <c r="H406" s="14" t="s">
        <v>29</v>
      </c>
      <c r="I406" s="15"/>
      <c r="J406" s="15"/>
      <c r="K406" s="15" t="s">
        <v>3857</v>
      </c>
      <c r="L406" s="15" t="s">
        <v>3858</v>
      </c>
      <c r="M406" s="17" t="s">
        <v>6170</v>
      </c>
      <c r="N406" s="18" t="s">
        <v>3860</v>
      </c>
      <c r="O406" s="18" t="s">
        <v>3859</v>
      </c>
      <c r="P406" s="19"/>
      <c r="Q406" s="18"/>
      <c r="R406" s="19">
        <v>91001</v>
      </c>
      <c r="S406" s="19" t="s">
        <v>3269</v>
      </c>
      <c r="T406" s="20">
        <v>38722</v>
      </c>
    </row>
    <row r="407" spans="1:20" s="16" customFormat="1" ht="18.75" customHeight="1" x14ac:dyDescent="0.2">
      <c r="A407" s="147">
        <v>7247</v>
      </c>
      <c r="B407" s="17" t="s">
        <v>2894</v>
      </c>
      <c r="C407" s="130">
        <v>690404001</v>
      </c>
      <c r="D407" s="15" t="s">
        <v>2854</v>
      </c>
      <c r="E407" s="15" t="s">
        <v>2882</v>
      </c>
      <c r="F407" s="14" t="s">
        <v>1700</v>
      </c>
      <c r="G407" s="14" t="s">
        <v>2883</v>
      </c>
      <c r="H407" s="14" t="s">
        <v>29</v>
      </c>
      <c r="I407" s="15"/>
      <c r="J407" s="15"/>
      <c r="K407" s="15" t="s">
        <v>2895</v>
      </c>
      <c r="L407" s="15" t="s">
        <v>2896</v>
      </c>
      <c r="M407" s="17" t="s">
        <v>6169</v>
      </c>
      <c r="N407" s="18" t="s">
        <v>2897</v>
      </c>
      <c r="O407" s="18"/>
      <c r="P407" s="19"/>
      <c r="Q407" s="18"/>
      <c r="R407" s="19">
        <v>91001</v>
      </c>
      <c r="S407" s="19" t="s">
        <v>607</v>
      </c>
      <c r="T407" s="20">
        <v>38722</v>
      </c>
    </row>
    <row r="408" spans="1:20" s="16" customFormat="1" ht="18.75" customHeight="1" x14ac:dyDescent="0.2">
      <c r="A408" s="147">
        <v>7248</v>
      </c>
      <c r="B408" s="17" t="s">
        <v>3090</v>
      </c>
      <c r="C408" s="130">
        <v>690715007</v>
      </c>
      <c r="D408" s="15" t="s">
        <v>2854</v>
      </c>
      <c r="E408" s="15" t="s">
        <v>2871</v>
      </c>
      <c r="F408" s="14" t="s">
        <v>27</v>
      </c>
      <c r="G408" s="14" t="s">
        <v>2872</v>
      </c>
      <c r="H408" s="14" t="s">
        <v>29</v>
      </c>
      <c r="I408" s="15"/>
      <c r="J408" s="15"/>
      <c r="K408" s="15" t="s">
        <v>3091</v>
      </c>
      <c r="L408" s="15" t="s">
        <v>3092</v>
      </c>
      <c r="M408" s="17" t="s">
        <v>50</v>
      </c>
      <c r="N408" s="18"/>
      <c r="O408" s="18" t="s">
        <v>3093</v>
      </c>
      <c r="P408" s="19"/>
      <c r="Q408" s="18"/>
      <c r="R408" s="19">
        <v>91001</v>
      </c>
      <c r="S408" s="19" t="s">
        <v>2875</v>
      </c>
      <c r="T408" s="20">
        <v>38722</v>
      </c>
    </row>
    <row r="409" spans="1:20" s="16" customFormat="1" ht="18.75" customHeight="1" x14ac:dyDescent="0.2">
      <c r="A409" s="146">
        <v>7249</v>
      </c>
      <c r="B409" s="24" t="s">
        <v>3264</v>
      </c>
      <c r="C409" s="129" t="s">
        <v>7839</v>
      </c>
      <c r="D409" s="22" t="s">
        <v>2854</v>
      </c>
      <c r="E409" s="22" t="s">
        <v>2871</v>
      </c>
      <c r="F409" s="23" t="s">
        <v>27</v>
      </c>
      <c r="G409" s="23" t="s">
        <v>2872</v>
      </c>
      <c r="H409" s="23" t="s">
        <v>29</v>
      </c>
      <c r="I409" s="22"/>
      <c r="J409" s="22"/>
      <c r="K409" s="22" t="s">
        <v>3265</v>
      </c>
      <c r="L409" s="22" t="s">
        <v>3266</v>
      </c>
      <c r="M409" s="24" t="s">
        <v>6171</v>
      </c>
      <c r="N409" s="25" t="s">
        <v>3268</v>
      </c>
      <c r="O409" s="25" t="s">
        <v>3267</v>
      </c>
      <c r="P409" s="26"/>
      <c r="Q409" s="25"/>
      <c r="R409" s="26">
        <v>91001</v>
      </c>
      <c r="S409" s="26" t="s">
        <v>3269</v>
      </c>
      <c r="T409" s="27">
        <v>38722</v>
      </c>
    </row>
    <row r="410" spans="1:20" s="16" customFormat="1" ht="18.75" customHeight="1" x14ac:dyDescent="0.2">
      <c r="A410" s="147">
        <v>7250</v>
      </c>
      <c r="B410" s="17" t="s">
        <v>3805</v>
      </c>
      <c r="C410" s="130">
        <v>690817004</v>
      </c>
      <c r="D410" s="15" t="s">
        <v>2854</v>
      </c>
      <c r="E410" s="15" t="s">
        <v>2871</v>
      </c>
      <c r="F410" s="14" t="s">
        <v>27</v>
      </c>
      <c r="G410" s="14" t="s">
        <v>2872</v>
      </c>
      <c r="H410" s="14" t="s">
        <v>29</v>
      </c>
      <c r="I410" s="15"/>
      <c r="J410" s="15"/>
      <c r="K410" s="15" t="s">
        <v>3806</v>
      </c>
      <c r="L410" s="15" t="s">
        <v>3808</v>
      </c>
      <c r="M410" s="17" t="s">
        <v>6170</v>
      </c>
      <c r="N410" s="18" t="s">
        <v>2219</v>
      </c>
      <c r="O410" s="18" t="s">
        <v>3809</v>
      </c>
      <c r="P410" s="19" t="s">
        <v>3807</v>
      </c>
      <c r="Q410" s="18"/>
      <c r="R410" s="19">
        <v>91001</v>
      </c>
      <c r="S410" s="19" t="s">
        <v>2875</v>
      </c>
      <c r="T410" s="20">
        <v>38722</v>
      </c>
    </row>
    <row r="411" spans="1:20" s="16" customFormat="1" ht="18.75" customHeight="1" x14ac:dyDescent="0.2">
      <c r="A411" s="147">
        <v>7251</v>
      </c>
      <c r="B411" s="17" t="s">
        <v>3047</v>
      </c>
      <c r="C411" s="130">
        <v>691409007</v>
      </c>
      <c r="D411" s="15" t="s">
        <v>2854</v>
      </c>
      <c r="E411" s="15" t="s">
        <v>2871</v>
      </c>
      <c r="F411" s="14" t="s">
        <v>27</v>
      </c>
      <c r="G411" s="14" t="s">
        <v>2872</v>
      </c>
      <c r="H411" s="14" t="s">
        <v>29</v>
      </c>
      <c r="I411" s="15"/>
      <c r="J411" s="15"/>
      <c r="K411" s="15" t="s">
        <v>3048</v>
      </c>
      <c r="L411" s="15" t="s">
        <v>6195</v>
      </c>
      <c r="M411" s="17" t="s">
        <v>6168</v>
      </c>
      <c r="N411" s="18" t="s">
        <v>3050</v>
      </c>
      <c r="O411" s="18" t="s">
        <v>3049</v>
      </c>
      <c r="P411" s="19"/>
      <c r="Q411" s="18"/>
      <c r="R411" s="19">
        <v>91001</v>
      </c>
      <c r="S411" s="19" t="s">
        <v>3051</v>
      </c>
      <c r="T411" s="20">
        <v>38723</v>
      </c>
    </row>
    <row r="412" spans="1:20" s="16" customFormat="1" ht="18.75" customHeight="1" x14ac:dyDescent="0.2">
      <c r="A412" s="147">
        <v>7252</v>
      </c>
      <c r="B412" s="17" t="s">
        <v>3543</v>
      </c>
      <c r="C412" s="130">
        <v>691707008</v>
      </c>
      <c r="D412" s="15" t="s">
        <v>2854</v>
      </c>
      <c r="E412" s="15" t="s">
        <v>2871</v>
      </c>
      <c r="F412" s="14" t="s">
        <v>27</v>
      </c>
      <c r="G412" s="14" t="s">
        <v>2872</v>
      </c>
      <c r="H412" s="14" t="s">
        <v>29</v>
      </c>
      <c r="I412" s="15"/>
      <c r="J412" s="15"/>
      <c r="K412" s="15" t="s">
        <v>3544</v>
      </c>
      <c r="L412" s="15" t="s">
        <v>3546</v>
      </c>
      <c r="M412" s="17" t="s">
        <v>344</v>
      </c>
      <c r="N412" s="18" t="s">
        <v>3548</v>
      </c>
      <c r="O412" s="18" t="s">
        <v>3547</v>
      </c>
      <c r="P412" s="19" t="s">
        <v>3545</v>
      </c>
      <c r="Q412" s="18"/>
      <c r="R412" s="19">
        <v>91001</v>
      </c>
      <c r="S412" s="19" t="s">
        <v>3269</v>
      </c>
      <c r="T412" s="20">
        <v>38723</v>
      </c>
    </row>
    <row r="413" spans="1:20" s="16" customFormat="1" ht="18.75" customHeight="1" x14ac:dyDescent="0.2">
      <c r="A413" s="147">
        <v>7253</v>
      </c>
      <c r="B413" s="17" t="s">
        <v>3177</v>
      </c>
      <c r="C413" s="130">
        <v>691001008</v>
      </c>
      <c r="D413" s="15" t="s">
        <v>2854</v>
      </c>
      <c r="E413" s="15" t="s">
        <v>2871</v>
      </c>
      <c r="F413" s="14" t="s">
        <v>27</v>
      </c>
      <c r="G413" s="14" t="s">
        <v>2872</v>
      </c>
      <c r="H413" s="14" t="s">
        <v>29</v>
      </c>
      <c r="I413" s="15"/>
      <c r="J413" s="15"/>
      <c r="K413" s="15" t="s">
        <v>3178</v>
      </c>
      <c r="L413" s="15" t="s">
        <v>3180</v>
      </c>
      <c r="M413" s="17" t="s">
        <v>6171</v>
      </c>
      <c r="N413" s="18" t="s">
        <v>1325</v>
      </c>
      <c r="O413" s="18" t="s">
        <v>6325</v>
      </c>
      <c r="P413" s="19" t="s">
        <v>3179</v>
      </c>
      <c r="Q413" s="18"/>
      <c r="R413" s="19">
        <v>91001</v>
      </c>
      <c r="S413" s="19" t="s">
        <v>2906</v>
      </c>
      <c r="T413" s="20">
        <v>38723</v>
      </c>
    </row>
    <row r="414" spans="1:20" s="16" customFormat="1" ht="18.75" customHeight="1" x14ac:dyDescent="0.2">
      <c r="A414" s="147">
        <v>7254</v>
      </c>
      <c r="B414" s="17" t="s">
        <v>3991</v>
      </c>
      <c r="C414" s="130">
        <v>690906007</v>
      </c>
      <c r="D414" s="15" t="s">
        <v>2854</v>
      </c>
      <c r="E414" s="15" t="s">
        <v>2871</v>
      </c>
      <c r="F414" s="14" t="s">
        <v>27</v>
      </c>
      <c r="G414" s="14" t="s">
        <v>2872</v>
      </c>
      <c r="H414" s="14" t="s">
        <v>29</v>
      </c>
      <c r="I414" s="15"/>
      <c r="J414" s="15"/>
      <c r="K414" s="15" t="s">
        <v>3992</v>
      </c>
      <c r="L414" s="15" t="s">
        <v>3993</v>
      </c>
      <c r="M414" s="17" t="s">
        <v>6170</v>
      </c>
      <c r="N414" s="18" t="s">
        <v>3995</v>
      </c>
      <c r="O414" s="18" t="s">
        <v>3994</v>
      </c>
      <c r="P414" s="19"/>
      <c r="Q414" s="18"/>
      <c r="R414" s="19" t="s">
        <v>3995</v>
      </c>
      <c r="S414" s="19" t="s">
        <v>2906</v>
      </c>
      <c r="T414" s="20">
        <v>38729</v>
      </c>
    </row>
    <row r="415" spans="1:20" s="16" customFormat="1" ht="18.75" customHeight="1" x14ac:dyDescent="0.2">
      <c r="A415" s="147">
        <v>7255</v>
      </c>
      <c r="B415" s="17" t="s">
        <v>3387</v>
      </c>
      <c r="C415" s="130">
        <v>691901009</v>
      </c>
      <c r="D415" s="15" t="s">
        <v>2854</v>
      </c>
      <c r="E415" s="15" t="s">
        <v>2871</v>
      </c>
      <c r="F415" s="14" t="s">
        <v>27</v>
      </c>
      <c r="G415" s="14" t="s">
        <v>2872</v>
      </c>
      <c r="H415" s="14" t="s">
        <v>29</v>
      </c>
      <c r="I415" s="15"/>
      <c r="J415" s="15"/>
      <c r="K415" s="15" t="s">
        <v>3388</v>
      </c>
      <c r="L415" s="15" t="s">
        <v>3391</v>
      </c>
      <c r="M415" s="17" t="s">
        <v>51</v>
      </c>
      <c r="N415" s="18" t="s">
        <v>3390</v>
      </c>
      <c r="O415" s="18" t="s">
        <v>3389</v>
      </c>
      <c r="P415" s="19"/>
      <c r="Q415" s="18"/>
      <c r="R415" s="19">
        <v>91001</v>
      </c>
      <c r="S415" s="19" t="s">
        <v>2875</v>
      </c>
      <c r="T415" s="20">
        <v>38729</v>
      </c>
    </row>
    <row r="416" spans="1:20" s="16" customFormat="1" ht="18.75" customHeight="1" x14ac:dyDescent="0.2">
      <c r="A416" s="147">
        <v>7256</v>
      </c>
      <c r="B416" s="17" t="s">
        <v>4009</v>
      </c>
      <c r="C416" s="130">
        <v>692539001</v>
      </c>
      <c r="D416" s="15" t="s">
        <v>2854</v>
      </c>
      <c r="E416" s="15" t="s">
        <v>2871</v>
      </c>
      <c r="F416" s="14" t="s">
        <v>27</v>
      </c>
      <c r="G416" s="14" t="s">
        <v>2872</v>
      </c>
      <c r="H416" s="14" t="s">
        <v>29</v>
      </c>
      <c r="I416" s="15"/>
      <c r="J416" s="15"/>
      <c r="K416" s="15" t="s">
        <v>4010</v>
      </c>
      <c r="L416" s="15" t="s">
        <v>4011</v>
      </c>
      <c r="M416" s="17" t="s">
        <v>50</v>
      </c>
      <c r="N416" s="18" t="s">
        <v>4013</v>
      </c>
      <c r="O416" s="18" t="s">
        <v>4012</v>
      </c>
      <c r="P416" s="19"/>
      <c r="Q416" s="18"/>
      <c r="R416" s="19">
        <v>91001</v>
      </c>
      <c r="S416" s="19" t="s">
        <v>2887</v>
      </c>
      <c r="T416" s="20">
        <v>38729</v>
      </c>
    </row>
    <row r="417" spans="1:20" s="16" customFormat="1" ht="18.75" customHeight="1" x14ac:dyDescent="0.2">
      <c r="A417" s="146">
        <v>7257</v>
      </c>
      <c r="B417" s="24" t="s">
        <v>3396</v>
      </c>
      <c r="C417" s="129">
        <v>691005003</v>
      </c>
      <c r="D417" s="22" t="s">
        <v>2854</v>
      </c>
      <c r="E417" s="22" t="s">
        <v>2882</v>
      </c>
      <c r="F417" s="23" t="s">
        <v>1700</v>
      </c>
      <c r="G417" s="23" t="s">
        <v>2883</v>
      </c>
      <c r="H417" s="23" t="s">
        <v>29</v>
      </c>
      <c r="I417" s="22"/>
      <c r="J417" s="22"/>
      <c r="K417" s="22" t="s">
        <v>3397</v>
      </c>
      <c r="L417" s="22" t="s">
        <v>3398</v>
      </c>
      <c r="M417" s="24" t="s">
        <v>6171</v>
      </c>
      <c r="N417" s="25" t="s">
        <v>3399</v>
      </c>
      <c r="O417" s="25"/>
      <c r="P417" s="26"/>
      <c r="Q417" s="25"/>
      <c r="R417" s="26">
        <v>91001</v>
      </c>
      <c r="S417" s="26" t="s">
        <v>2875</v>
      </c>
      <c r="T417" s="27">
        <v>38729</v>
      </c>
    </row>
    <row r="418" spans="1:20" s="16" customFormat="1" ht="18.75" customHeight="1" x14ac:dyDescent="0.2">
      <c r="A418" s="146">
        <v>7258</v>
      </c>
      <c r="B418" s="24" t="s">
        <v>4044</v>
      </c>
      <c r="C418" s="129">
        <v>691003000</v>
      </c>
      <c r="D418" s="22" t="s">
        <v>2854</v>
      </c>
      <c r="E418" s="22" t="s">
        <v>2882</v>
      </c>
      <c r="F418" s="23" t="s">
        <v>1700</v>
      </c>
      <c r="G418" s="23" t="s">
        <v>2883</v>
      </c>
      <c r="H418" s="23" t="s">
        <v>29</v>
      </c>
      <c r="I418" s="22"/>
      <c r="J418" s="22"/>
      <c r="K418" s="22" t="s">
        <v>4045</v>
      </c>
      <c r="L418" s="22" t="s">
        <v>4046</v>
      </c>
      <c r="M418" s="24" t="s">
        <v>6171</v>
      </c>
      <c r="N418" s="25" t="s">
        <v>4047</v>
      </c>
      <c r="O418" s="25"/>
      <c r="P418" s="26"/>
      <c r="Q418" s="25"/>
      <c r="R418" s="26">
        <v>91001</v>
      </c>
      <c r="S418" s="26" t="s">
        <v>4048</v>
      </c>
      <c r="T418" s="27">
        <v>38729</v>
      </c>
    </row>
    <row r="419" spans="1:20" s="16" customFormat="1" ht="18.75" customHeight="1" x14ac:dyDescent="0.2">
      <c r="A419" s="147">
        <v>7259</v>
      </c>
      <c r="B419" s="17" t="s">
        <v>3083</v>
      </c>
      <c r="C419" s="130">
        <v>691502007</v>
      </c>
      <c r="D419" s="15" t="s">
        <v>2854</v>
      </c>
      <c r="E419" s="15" t="s">
        <v>2882</v>
      </c>
      <c r="F419" s="14" t="s">
        <v>1700</v>
      </c>
      <c r="G419" s="14" t="s">
        <v>2883</v>
      </c>
      <c r="H419" s="14"/>
      <c r="I419" s="15"/>
      <c r="J419" s="15"/>
      <c r="K419" s="15" t="s">
        <v>3084</v>
      </c>
      <c r="L419" s="15" t="s">
        <v>6197</v>
      </c>
      <c r="M419" s="17" t="s">
        <v>6168</v>
      </c>
      <c r="N419" s="18" t="s">
        <v>3085</v>
      </c>
      <c r="O419" s="18"/>
      <c r="P419" s="19"/>
      <c r="Q419" s="18"/>
      <c r="R419" s="19">
        <v>91001</v>
      </c>
      <c r="S419" s="19" t="s">
        <v>3046</v>
      </c>
      <c r="T419" s="20">
        <v>38734</v>
      </c>
    </row>
    <row r="420" spans="1:20" s="16" customFormat="1" ht="18.75" customHeight="1" x14ac:dyDescent="0.2">
      <c r="A420" s="147">
        <v>7260</v>
      </c>
      <c r="B420" s="17" t="s">
        <v>3816</v>
      </c>
      <c r="C420" s="130">
        <v>691401006</v>
      </c>
      <c r="D420" s="15" t="s">
        <v>2854</v>
      </c>
      <c r="E420" s="15" t="s">
        <v>2882</v>
      </c>
      <c r="F420" s="14" t="s">
        <v>1700</v>
      </c>
      <c r="G420" s="14" t="s">
        <v>3644</v>
      </c>
      <c r="H420" s="14" t="s">
        <v>29</v>
      </c>
      <c r="I420" s="15"/>
      <c r="J420" s="15"/>
      <c r="K420" s="15" t="s">
        <v>3817</v>
      </c>
      <c r="L420" s="15" t="s">
        <v>6201</v>
      </c>
      <c r="M420" s="17" t="s">
        <v>6168</v>
      </c>
      <c r="N420" s="18" t="s">
        <v>1370</v>
      </c>
      <c r="O420" s="18" t="s">
        <v>3819</v>
      </c>
      <c r="P420" s="19" t="s">
        <v>3818</v>
      </c>
      <c r="Q420" s="18"/>
      <c r="R420" s="19">
        <v>91001</v>
      </c>
      <c r="S420" s="19" t="s">
        <v>2875</v>
      </c>
      <c r="T420" s="20">
        <v>38735</v>
      </c>
    </row>
    <row r="421" spans="1:20" s="16" customFormat="1" ht="18.75" customHeight="1" x14ac:dyDescent="0.2">
      <c r="A421" s="147">
        <v>7261</v>
      </c>
      <c r="B421" s="17" t="s">
        <v>3532</v>
      </c>
      <c r="C421" s="130">
        <v>690805006</v>
      </c>
      <c r="D421" s="15" t="s">
        <v>2854</v>
      </c>
      <c r="E421" s="15" t="s">
        <v>2882</v>
      </c>
      <c r="F421" s="14" t="s">
        <v>1700</v>
      </c>
      <c r="G421" s="14" t="s">
        <v>2883</v>
      </c>
      <c r="H421" s="14" t="s">
        <v>29</v>
      </c>
      <c r="I421" s="15"/>
      <c r="J421" s="15"/>
      <c r="K421" s="15" t="s">
        <v>3533</v>
      </c>
      <c r="L421" s="15" t="s">
        <v>3535</v>
      </c>
      <c r="M421" s="17" t="s">
        <v>6170</v>
      </c>
      <c r="N421" s="18" t="s">
        <v>3537</v>
      </c>
      <c r="O421" s="18" t="s">
        <v>3536</v>
      </c>
      <c r="P421" s="19" t="s">
        <v>3534</v>
      </c>
      <c r="Q421" s="18"/>
      <c r="R421" s="19">
        <v>91001</v>
      </c>
      <c r="S421" s="19" t="s">
        <v>607</v>
      </c>
      <c r="T421" s="20">
        <v>38729</v>
      </c>
    </row>
    <row r="422" spans="1:20" s="16" customFormat="1" ht="18.75" customHeight="1" x14ac:dyDescent="0.2">
      <c r="A422" s="146">
        <v>7262</v>
      </c>
      <c r="B422" s="24" t="s">
        <v>1022</v>
      </c>
      <c r="C422" s="129">
        <v>650944208</v>
      </c>
      <c r="D422" s="22" t="s">
        <v>81</v>
      </c>
      <c r="E422" s="22" t="s">
        <v>1023</v>
      </c>
      <c r="F422" s="23" t="s">
        <v>1024</v>
      </c>
      <c r="G422" s="23" t="s">
        <v>1025</v>
      </c>
      <c r="H422" s="23" t="s">
        <v>1026</v>
      </c>
      <c r="I422" s="22" t="s">
        <v>1027</v>
      </c>
      <c r="J422" s="22" t="s">
        <v>1028</v>
      </c>
      <c r="K422" s="22" t="s">
        <v>1029</v>
      </c>
      <c r="L422" s="22" t="s">
        <v>1030</v>
      </c>
      <c r="M422" s="24" t="s">
        <v>344</v>
      </c>
      <c r="N422" s="25" t="s">
        <v>1031</v>
      </c>
      <c r="O422" s="25"/>
      <c r="P422" s="26"/>
      <c r="Q422" s="25"/>
      <c r="R422" s="26">
        <v>93401</v>
      </c>
      <c r="S422" s="26" t="s">
        <v>1032</v>
      </c>
      <c r="T422" s="27">
        <v>38733</v>
      </c>
    </row>
    <row r="423" spans="1:20" s="16" customFormat="1" ht="18.75" customHeight="1" x14ac:dyDescent="0.2">
      <c r="A423" s="147">
        <v>7263</v>
      </c>
      <c r="B423" s="17" t="s">
        <v>2982</v>
      </c>
      <c r="C423" s="130">
        <v>691905004</v>
      </c>
      <c r="D423" s="15" t="s">
        <v>2854</v>
      </c>
      <c r="E423" s="15" t="s">
        <v>2871</v>
      </c>
      <c r="F423" s="14" t="s">
        <v>27</v>
      </c>
      <c r="G423" s="14" t="s">
        <v>2872</v>
      </c>
      <c r="H423" s="14" t="s">
        <v>29</v>
      </c>
      <c r="I423" s="15"/>
      <c r="J423" s="15"/>
      <c r="K423" s="15" t="s">
        <v>7137</v>
      </c>
      <c r="L423" s="15" t="s">
        <v>2983</v>
      </c>
      <c r="M423" s="17" t="s">
        <v>51</v>
      </c>
      <c r="N423" s="18" t="s">
        <v>2985</v>
      </c>
      <c r="O423" s="18" t="s">
        <v>2984</v>
      </c>
      <c r="P423" s="19"/>
      <c r="Q423" s="18"/>
      <c r="R423" s="19">
        <v>91001</v>
      </c>
      <c r="S423" s="19" t="s">
        <v>2875</v>
      </c>
      <c r="T423" s="20">
        <v>38735</v>
      </c>
    </row>
    <row r="424" spans="1:20" s="16" customFormat="1" ht="18.75" customHeight="1" x14ac:dyDescent="0.2">
      <c r="A424" s="146">
        <v>7264</v>
      </c>
      <c r="B424" s="24" t="s">
        <v>3987</v>
      </c>
      <c r="C424" s="129">
        <v>691702006</v>
      </c>
      <c r="D424" s="22" t="s">
        <v>2854</v>
      </c>
      <c r="E424" s="22" t="s">
        <v>2871</v>
      </c>
      <c r="F424" s="23" t="s">
        <v>27</v>
      </c>
      <c r="G424" s="23" t="s">
        <v>2872</v>
      </c>
      <c r="H424" s="23" t="s">
        <v>29</v>
      </c>
      <c r="I424" s="22"/>
      <c r="J424" s="22"/>
      <c r="K424" s="22" t="s">
        <v>3988</v>
      </c>
      <c r="L424" s="22" t="s">
        <v>3989</v>
      </c>
      <c r="M424" s="24" t="s">
        <v>344</v>
      </c>
      <c r="N424" s="25" t="s">
        <v>3990</v>
      </c>
      <c r="O424" s="25"/>
      <c r="P424" s="26"/>
      <c r="Q424" s="25"/>
      <c r="R424" s="22">
        <v>91001</v>
      </c>
      <c r="S424" s="26" t="s">
        <v>2875</v>
      </c>
      <c r="T424" s="27">
        <v>38735</v>
      </c>
    </row>
    <row r="425" spans="1:20" s="16" customFormat="1" ht="18.75" customHeight="1" x14ac:dyDescent="0.2">
      <c r="A425" s="147">
        <v>7265</v>
      </c>
      <c r="B425" s="17" t="s">
        <v>2975</v>
      </c>
      <c r="C425" s="130">
        <v>691605000</v>
      </c>
      <c r="D425" s="15" t="s">
        <v>2854</v>
      </c>
      <c r="E425" s="15" t="s">
        <v>633</v>
      </c>
      <c r="F425" s="14" t="s">
        <v>27</v>
      </c>
      <c r="G425" s="14" t="s">
        <v>2976</v>
      </c>
      <c r="H425" s="14" t="s">
        <v>29</v>
      </c>
      <c r="I425" s="15"/>
      <c r="J425" s="15"/>
      <c r="K425" s="15" t="s">
        <v>2977</v>
      </c>
      <c r="L425" s="15" t="s">
        <v>2980</v>
      </c>
      <c r="M425" s="17" t="s">
        <v>344</v>
      </c>
      <c r="N425" s="18" t="s">
        <v>2981</v>
      </c>
      <c r="O425" s="18" t="s">
        <v>2979</v>
      </c>
      <c r="P425" s="19" t="s">
        <v>2978</v>
      </c>
      <c r="Q425" s="18"/>
      <c r="R425" s="19">
        <v>91001</v>
      </c>
      <c r="S425" s="19" t="s">
        <v>2906</v>
      </c>
      <c r="T425" s="20">
        <v>38735</v>
      </c>
    </row>
    <row r="426" spans="1:20" s="16" customFormat="1" ht="18.75" customHeight="1" x14ac:dyDescent="0.2">
      <c r="A426" s="146">
        <v>7267</v>
      </c>
      <c r="B426" s="24" t="s">
        <v>3444</v>
      </c>
      <c r="C426" s="129" t="s">
        <v>7841</v>
      </c>
      <c r="D426" s="22" t="s">
        <v>2854</v>
      </c>
      <c r="E426" s="22" t="s">
        <v>2871</v>
      </c>
      <c r="F426" s="23" t="s">
        <v>27</v>
      </c>
      <c r="G426" s="23" t="s">
        <v>2872</v>
      </c>
      <c r="H426" s="23" t="s">
        <v>29</v>
      </c>
      <c r="I426" s="22"/>
      <c r="J426" s="22"/>
      <c r="K426" s="22" t="s">
        <v>3445</v>
      </c>
      <c r="L426" s="22" t="s">
        <v>3446</v>
      </c>
      <c r="M426" s="24" t="s">
        <v>344</v>
      </c>
      <c r="N426" s="25" t="s">
        <v>3448</v>
      </c>
      <c r="O426" s="25" t="s">
        <v>3447</v>
      </c>
      <c r="P426" s="26"/>
      <c r="Q426" s="25"/>
      <c r="R426" s="26">
        <v>91001</v>
      </c>
      <c r="S426" s="26" t="s">
        <v>3449</v>
      </c>
      <c r="T426" s="27">
        <v>38736</v>
      </c>
    </row>
    <row r="427" spans="1:20" s="16" customFormat="1" ht="18.75" customHeight="1" x14ac:dyDescent="0.2">
      <c r="A427" s="147">
        <v>7268</v>
      </c>
      <c r="B427" s="17" t="s">
        <v>4129</v>
      </c>
      <c r="C427" s="130">
        <v>691415007</v>
      </c>
      <c r="D427" s="15" t="s">
        <v>2854</v>
      </c>
      <c r="E427" s="15" t="s">
        <v>2871</v>
      </c>
      <c r="F427" s="14" t="s">
        <v>27</v>
      </c>
      <c r="G427" s="14" t="s">
        <v>2872</v>
      </c>
      <c r="H427" s="14" t="s">
        <v>29</v>
      </c>
      <c r="I427" s="15"/>
      <c r="J427" s="15"/>
      <c r="K427" s="15" t="s">
        <v>6289</v>
      </c>
      <c r="L427" s="15" t="s">
        <v>6209</v>
      </c>
      <c r="M427" s="17" t="s">
        <v>6168</v>
      </c>
      <c r="N427" s="18" t="s">
        <v>4130</v>
      </c>
      <c r="O427" s="18" t="s">
        <v>6290</v>
      </c>
      <c r="P427" s="86" t="s">
        <v>6291</v>
      </c>
      <c r="Q427" s="18"/>
      <c r="R427" s="19">
        <v>91001</v>
      </c>
      <c r="S427" s="19" t="s">
        <v>2887</v>
      </c>
      <c r="T427" s="20">
        <v>38736</v>
      </c>
    </row>
    <row r="428" spans="1:20" s="16" customFormat="1" ht="18.75" customHeight="1" x14ac:dyDescent="0.2">
      <c r="A428" s="146">
        <v>7269</v>
      </c>
      <c r="B428" s="24" t="s">
        <v>4114</v>
      </c>
      <c r="C428" s="129">
        <v>691908003</v>
      </c>
      <c r="D428" s="22" t="s">
        <v>2854</v>
      </c>
      <c r="E428" s="22" t="s">
        <v>2871</v>
      </c>
      <c r="F428" s="23" t="s">
        <v>27</v>
      </c>
      <c r="G428" s="23" t="s">
        <v>2872</v>
      </c>
      <c r="H428" s="23" t="s">
        <v>29</v>
      </c>
      <c r="I428" s="22"/>
      <c r="J428" s="22"/>
      <c r="K428" s="22" t="s">
        <v>4115</v>
      </c>
      <c r="L428" s="22" t="s">
        <v>4117</v>
      </c>
      <c r="M428" s="24" t="s">
        <v>51</v>
      </c>
      <c r="N428" s="25" t="s">
        <v>4119</v>
      </c>
      <c r="O428" s="25" t="s">
        <v>4118</v>
      </c>
      <c r="P428" s="26" t="s">
        <v>4116</v>
      </c>
      <c r="Q428" s="25"/>
      <c r="R428" s="26">
        <v>91001</v>
      </c>
      <c r="S428" s="26" t="s">
        <v>2875</v>
      </c>
      <c r="T428" s="27">
        <v>38736</v>
      </c>
    </row>
    <row r="429" spans="1:20" s="16" customFormat="1" ht="18.75" customHeight="1" x14ac:dyDescent="0.2">
      <c r="A429" s="147">
        <v>7270</v>
      </c>
      <c r="B429" s="17" t="s">
        <v>3939</v>
      </c>
      <c r="C429" s="130">
        <v>691301001</v>
      </c>
      <c r="D429" s="15" t="s">
        <v>2854</v>
      </c>
      <c r="E429" s="15" t="s">
        <v>2871</v>
      </c>
      <c r="F429" s="14" t="s">
        <v>27</v>
      </c>
      <c r="G429" s="14" t="s">
        <v>2872</v>
      </c>
      <c r="H429" s="14" t="s">
        <v>29</v>
      </c>
      <c r="I429" s="15"/>
      <c r="J429" s="15"/>
      <c r="K429" s="15" t="s">
        <v>3940</v>
      </c>
      <c r="L429" s="15" t="s">
        <v>3941</v>
      </c>
      <c r="M429" s="17" t="s">
        <v>6171</v>
      </c>
      <c r="N429" s="18" t="s">
        <v>3942</v>
      </c>
      <c r="O429" s="18"/>
      <c r="P429" s="19"/>
      <c r="Q429" s="18"/>
      <c r="R429" s="19">
        <v>91001</v>
      </c>
      <c r="S429" s="19" t="s">
        <v>2875</v>
      </c>
      <c r="T429" s="20">
        <v>38736</v>
      </c>
    </row>
    <row r="430" spans="1:20" s="16" customFormat="1" ht="18.75" customHeight="1" x14ac:dyDescent="0.2">
      <c r="A430" s="147">
        <v>7271</v>
      </c>
      <c r="B430" s="17" t="s">
        <v>3688</v>
      </c>
      <c r="C430" s="130">
        <v>690902001</v>
      </c>
      <c r="D430" s="15" t="s">
        <v>2854</v>
      </c>
      <c r="E430" s="15" t="s">
        <v>2882</v>
      </c>
      <c r="F430" s="14" t="s">
        <v>1700</v>
      </c>
      <c r="G430" s="14" t="s">
        <v>2883</v>
      </c>
      <c r="H430" s="14" t="s">
        <v>29</v>
      </c>
      <c r="I430" s="15"/>
      <c r="J430" s="15"/>
      <c r="K430" s="15" t="s">
        <v>3689</v>
      </c>
      <c r="L430" s="15" t="s">
        <v>3690</v>
      </c>
      <c r="M430" s="17" t="s">
        <v>6170</v>
      </c>
      <c r="N430" s="18" t="s">
        <v>3691</v>
      </c>
      <c r="O430" s="18"/>
      <c r="P430" s="19"/>
      <c r="Q430" s="18"/>
      <c r="R430" s="19">
        <v>91001</v>
      </c>
      <c r="S430" s="19" t="s">
        <v>3692</v>
      </c>
      <c r="T430" s="20">
        <v>38736</v>
      </c>
    </row>
    <row r="431" spans="1:20" s="16" customFormat="1" ht="18.75" customHeight="1" x14ac:dyDescent="0.2">
      <c r="A431" s="146">
        <v>7272</v>
      </c>
      <c r="B431" s="24" t="s">
        <v>4109</v>
      </c>
      <c r="C431" s="129">
        <v>691302008</v>
      </c>
      <c r="D431" s="22" t="s">
        <v>2854</v>
      </c>
      <c r="E431" s="22" t="s">
        <v>2871</v>
      </c>
      <c r="F431" s="23" t="s">
        <v>27</v>
      </c>
      <c r="G431" s="23" t="s">
        <v>2872</v>
      </c>
      <c r="H431" s="23" t="s">
        <v>29</v>
      </c>
      <c r="I431" s="22"/>
      <c r="J431" s="22"/>
      <c r="K431" s="22" t="s">
        <v>4110</v>
      </c>
      <c r="L431" s="22" t="s">
        <v>4111</v>
      </c>
      <c r="M431" s="24" t="s">
        <v>6171</v>
      </c>
      <c r="N431" s="25" t="s">
        <v>4113</v>
      </c>
      <c r="O431" s="25" t="s">
        <v>4112</v>
      </c>
      <c r="P431" s="26"/>
      <c r="Q431" s="25"/>
      <c r="R431" s="26">
        <v>91001</v>
      </c>
      <c r="S431" s="26" t="s">
        <v>2875</v>
      </c>
      <c r="T431" s="27">
        <v>38736</v>
      </c>
    </row>
    <row r="432" spans="1:20" s="16" customFormat="1" ht="18.75" customHeight="1" x14ac:dyDescent="0.2">
      <c r="A432" s="146">
        <v>7273</v>
      </c>
      <c r="B432" s="22" t="s">
        <v>3791</v>
      </c>
      <c r="C432" s="129">
        <v>691414000</v>
      </c>
      <c r="D432" s="22" t="s">
        <v>2854</v>
      </c>
      <c r="E432" s="22" t="s">
        <v>2854</v>
      </c>
      <c r="F432" s="23" t="s">
        <v>27</v>
      </c>
      <c r="G432" s="23" t="s">
        <v>2872</v>
      </c>
      <c r="H432" s="23" t="s">
        <v>29</v>
      </c>
      <c r="I432" s="22"/>
      <c r="J432" s="22"/>
      <c r="K432" s="22" t="s">
        <v>3792</v>
      </c>
      <c r="L432" s="22" t="s">
        <v>6200</v>
      </c>
      <c r="M432" s="24" t="s">
        <v>6168</v>
      </c>
      <c r="N432" s="25" t="s">
        <v>3794</v>
      </c>
      <c r="O432" s="25" t="s">
        <v>3793</v>
      </c>
      <c r="P432" s="26"/>
      <c r="Q432" s="25"/>
      <c r="R432" s="26">
        <v>91001</v>
      </c>
      <c r="S432" s="26" t="s">
        <v>2875</v>
      </c>
      <c r="T432" s="27">
        <v>38736</v>
      </c>
    </row>
    <row r="433" spans="1:20" s="16" customFormat="1" ht="18.75" customHeight="1" x14ac:dyDescent="0.2">
      <c r="A433" s="146">
        <v>7274</v>
      </c>
      <c r="B433" s="24" t="s">
        <v>4071</v>
      </c>
      <c r="C433" s="129">
        <v>691914003</v>
      </c>
      <c r="D433" s="22" t="s">
        <v>2854</v>
      </c>
      <c r="E433" s="22" t="s">
        <v>2871</v>
      </c>
      <c r="F433" s="23" t="s">
        <v>27</v>
      </c>
      <c r="G433" s="23" t="s">
        <v>2872</v>
      </c>
      <c r="H433" s="23" t="s">
        <v>29</v>
      </c>
      <c r="I433" s="22"/>
      <c r="J433" s="22"/>
      <c r="K433" s="22" t="s">
        <v>4072</v>
      </c>
      <c r="L433" s="22" t="s">
        <v>4073</v>
      </c>
      <c r="M433" s="24" t="s">
        <v>51</v>
      </c>
      <c r="N433" s="25" t="s">
        <v>4075</v>
      </c>
      <c r="O433" s="25" t="s">
        <v>4074</v>
      </c>
      <c r="P433" s="26"/>
      <c r="Q433" s="25"/>
      <c r="R433" s="26">
        <v>91001</v>
      </c>
      <c r="S433" s="26" t="s">
        <v>4076</v>
      </c>
      <c r="T433" s="27">
        <v>38736</v>
      </c>
    </row>
    <row r="434" spans="1:20" s="16" customFormat="1" ht="18.75" customHeight="1" x14ac:dyDescent="0.2">
      <c r="A434" s="147">
        <v>7275</v>
      </c>
      <c r="B434" s="17" t="s">
        <v>3911</v>
      </c>
      <c r="C434" s="130">
        <v>691105008</v>
      </c>
      <c r="D434" s="15" t="s">
        <v>2854</v>
      </c>
      <c r="E434" s="15" t="s">
        <v>2871</v>
      </c>
      <c r="F434" s="14" t="s">
        <v>27</v>
      </c>
      <c r="G434" s="14" t="s">
        <v>2872</v>
      </c>
      <c r="H434" s="14" t="s">
        <v>29</v>
      </c>
      <c r="I434" s="15"/>
      <c r="J434" s="15"/>
      <c r="K434" s="15" t="s">
        <v>3912</v>
      </c>
      <c r="L434" s="15" t="s">
        <v>3913</v>
      </c>
      <c r="M434" s="17" t="s">
        <v>6171</v>
      </c>
      <c r="N434" s="18" t="s">
        <v>3915</v>
      </c>
      <c r="O434" s="18" t="s">
        <v>3914</v>
      </c>
      <c r="P434" s="19"/>
      <c r="Q434" s="18"/>
      <c r="R434" s="19">
        <v>91001</v>
      </c>
      <c r="S434" s="19" t="s">
        <v>2875</v>
      </c>
      <c r="T434" s="20">
        <v>38736</v>
      </c>
    </row>
    <row r="435" spans="1:20" s="16" customFormat="1" ht="18.75" customHeight="1" x14ac:dyDescent="0.2">
      <c r="A435" s="146">
        <v>7276</v>
      </c>
      <c r="B435" s="24" t="s">
        <v>3521</v>
      </c>
      <c r="C435" s="129">
        <v>691101002</v>
      </c>
      <c r="D435" s="22" t="s">
        <v>2854</v>
      </c>
      <c r="E435" s="22" t="s">
        <v>2871</v>
      </c>
      <c r="F435" s="23" t="s">
        <v>27</v>
      </c>
      <c r="G435" s="23" t="s">
        <v>2872</v>
      </c>
      <c r="H435" s="23" t="s">
        <v>29</v>
      </c>
      <c r="I435" s="22"/>
      <c r="J435" s="22"/>
      <c r="K435" s="22" t="s">
        <v>3522</v>
      </c>
      <c r="L435" s="22" t="s">
        <v>3523</v>
      </c>
      <c r="M435" s="24" t="s">
        <v>6171</v>
      </c>
      <c r="N435" s="25" t="s">
        <v>3525</v>
      </c>
      <c r="O435" s="25" t="s">
        <v>3524</v>
      </c>
      <c r="P435" s="26"/>
      <c r="Q435" s="25"/>
      <c r="R435" s="26">
        <v>91001</v>
      </c>
      <c r="S435" s="26" t="s">
        <v>2875</v>
      </c>
      <c r="T435" s="27">
        <v>38736</v>
      </c>
    </row>
    <row r="436" spans="1:20" s="16" customFormat="1" ht="18.75" customHeight="1" x14ac:dyDescent="0.2">
      <c r="A436" s="147">
        <v>7277</v>
      </c>
      <c r="B436" s="17" t="s">
        <v>3068</v>
      </c>
      <c r="C436" s="130">
        <v>691404005</v>
      </c>
      <c r="D436" s="15" t="s">
        <v>2854</v>
      </c>
      <c r="E436" s="15" t="s">
        <v>2871</v>
      </c>
      <c r="F436" s="14" t="s">
        <v>27</v>
      </c>
      <c r="G436" s="14" t="s">
        <v>2872</v>
      </c>
      <c r="H436" s="14" t="s">
        <v>29</v>
      </c>
      <c r="I436" s="15"/>
      <c r="J436" s="15"/>
      <c r="K436" s="15" t="s">
        <v>3069</v>
      </c>
      <c r="L436" s="15" t="s">
        <v>6223</v>
      </c>
      <c r="M436" s="17" t="s">
        <v>6168</v>
      </c>
      <c r="N436" s="18" t="s">
        <v>3071</v>
      </c>
      <c r="O436" s="18" t="s">
        <v>3070</v>
      </c>
      <c r="P436" s="19"/>
      <c r="Q436" s="18"/>
      <c r="R436" s="19">
        <v>91001</v>
      </c>
      <c r="S436" s="19" t="s">
        <v>2875</v>
      </c>
      <c r="T436" s="20">
        <v>38736</v>
      </c>
    </row>
    <row r="437" spans="1:20" s="16" customFormat="1" ht="18.75" customHeight="1" x14ac:dyDescent="0.2">
      <c r="A437" s="146">
        <v>7278</v>
      </c>
      <c r="B437" s="24" t="s">
        <v>4077</v>
      </c>
      <c r="C437" s="129">
        <v>692506006</v>
      </c>
      <c r="D437" s="22" t="s">
        <v>2854</v>
      </c>
      <c r="E437" s="22" t="s">
        <v>2871</v>
      </c>
      <c r="F437" s="23" t="s">
        <v>27</v>
      </c>
      <c r="G437" s="23" t="s">
        <v>2872</v>
      </c>
      <c r="H437" s="23" t="s">
        <v>29</v>
      </c>
      <c r="I437" s="22"/>
      <c r="J437" s="22"/>
      <c r="K437" s="22" t="s">
        <v>4078</v>
      </c>
      <c r="L437" s="22" t="s">
        <v>6208</v>
      </c>
      <c r="M437" s="24" t="s">
        <v>6168</v>
      </c>
      <c r="N437" s="25" t="s">
        <v>4080</v>
      </c>
      <c r="O437" s="25" t="s">
        <v>4079</v>
      </c>
      <c r="P437" s="26"/>
      <c r="Q437" s="25"/>
      <c r="R437" s="26">
        <v>91001</v>
      </c>
      <c r="S437" s="26" t="s">
        <v>2875</v>
      </c>
      <c r="T437" s="27">
        <v>38736</v>
      </c>
    </row>
    <row r="438" spans="1:20" s="16" customFormat="1" ht="18.75" customHeight="1" x14ac:dyDescent="0.2">
      <c r="A438" s="147">
        <v>7279</v>
      </c>
      <c r="B438" s="17" t="s">
        <v>3200</v>
      </c>
      <c r="C438" s="130">
        <v>690730006</v>
      </c>
      <c r="D438" s="15" t="s">
        <v>2854</v>
      </c>
      <c r="E438" s="15" t="s">
        <v>2871</v>
      </c>
      <c r="F438" s="14" t="s">
        <v>27</v>
      </c>
      <c r="G438" s="14" t="s">
        <v>2872</v>
      </c>
      <c r="H438" s="14" t="s">
        <v>29</v>
      </c>
      <c r="I438" s="15"/>
      <c r="J438" s="15"/>
      <c r="K438" s="15" t="s">
        <v>3201</v>
      </c>
      <c r="L438" s="15" t="s">
        <v>3202</v>
      </c>
      <c r="M438" s="17" t="s">
        <v>50</v>
      </c>
      <c r="N438" s="18" t="s">
        <v>3204</v>
      </c>
      <c r="O438" s="18" t="s">
        <v>3203</v>
      </c>
      <c r="P438" s="19"/>
      <c r="Q438" s="18"/>
      <c r="R438" s="19">
        <v>91001</v>
      </c>
      <c r="S438" s="19" t="s">
        <v>2887</v>
      </c>
      <c r="T438" s="20">
        <v>38737</v>
      </c>
    </row>
    <row r="439" spans="1:20" s="16" customFormat="1" ht="18.75" customHeight="1" x14ac:dyDescent="0.2">
      <c r="A439" s="147">
        <v>7280</v>
      </c>
      <c r="B439" s="17" t="s">
        <v>4036</v>
      </c>
      <c r="C439" s="130">
        <v>690205009</v>
      </c>
      <c r="D439" s="15" t="s">
        <v>2854</v>
      </c>
      <c r="E439" s="15" t="s">
        <v>2871</v>
      </c>
      <c r="F439" s="14" t="s">
        <v>27</v>
      </c>
      <c r="G439" s="14" t="s">
        <v>2872</v>
      </c>
      <c r="H439" s="14" t="s">
        <v>29</v>
      </c>
      <c r="I439" s="15"/>
      <c r="J439" s="15"/>
      <c r="K439" s="15" t="s">
        <v>4037</v>
      </c>
      <c r="L439" s="15" t="s">
        <v>4038</v>
      </c>
      <c r="M439" s="17" t="s">
        <v>898</v>
      </c>
      <c r="N439" s="18" t="s">
        <v>4039</v>
      </c>
      <c r="O439" s="17" t="s">
        <v>6319</v>
      </c>
      <c r="P439" s="19" t="s">
        <v>6320</v>
      </c>
      <c r="Q439" s="18"/>
      <c r="R439" s="19">
        <v>91001</v>
      </c>
      <c r="S439" s="19" t="s">
        <v>2875</v>
      </c>
      <c r="T439" s="20">
        <v>38737</v>
      </c>
    </row>
    <row r="440" spans="1:20" s="16" customFormat="1" ht="18.75" customHeight="1" x14ac:dyDescent="0.2">
      <c r="A440" s="147">
        <v>7281</v>
      </c>
      <c r="B440" s="17" t="s">
        <v>3823</v>
      </c>
      <c r="C440" s="130">
        <v>691503003</v>
      </c>
      <c r="D440" s="15" t="s">
        <v>2854</v>
      </c>
      <c r="E440" s="15" t="s">
        <v>2871</v>
      </c>
      <c r="F440" s="14" t="s">
        <v>27</v>
      </c>
      <c r="G440" s="14" t="s">
        <v>2872</v>
      </c>
      <c r="H440" s="14" t="s">
        <v>29</v>
      </c>
      <c r="I440" s="15"/>
      <c r="J440" s="15"/>
      <c r="K440" s="15" t="s">
        <v>3824</v>
      </c>
      <c r="L440" s="15" t="s">
        <v>6202</v>
      </c>
      <c r="M440" s="17" t="s">
        <v>6168</v>
      </c>
      <c r="N440" s="18" t="s">
        <v>3826</v>
      </c>
      <c r="O440" s="18" t="s">
        <v>3825</v>
      </c>
      <c r="P440" s="19"/>
      <c r="Q440" s="18"/>
      <c r="R440" s="19">
        <v>91001</v>
      </c>
      <c r="S440" s="19" t="s">
        <v>2875</v>
      </c>
      <c r="T440" s="20">
        <v>38737</v>
      </c>
    </row>
    <row r="441" spans="1:20" s="16" customFormat="1" ht="18.75" customHeight="1" x14ac:dyDescent="0.2">
      <c r="A441" s="147">
        <v>7282</v>
      </c>
      <c r="B441" s="17" t="s">
        <v>3392</v>
      </c>
      <c r="C441" s="130">
        <v>691603008</v>
      </c>
      <c r="D441" s="15" t="s">
        <v>2854</v>
      </c>
      <c r="E441" s="15" t="s">
        <v>2871</v>
      </c>
      <c r="F441" s="14" t="s">
        <v>27</v>
      </c>
      <c r="G441" s="14" t="s">
        <v>2872</v>
      </c>
      <c r="H441" s="14" t="s">
        <v>29</v>
      </c>
      <c r="I441" s="15"/>
      <c r="J441" s="15"/>
      <c r="K441" s="15" t="s">
        <v>3393</v>
      </c>
      <c r="L441" s="15" t="s">
        <v>3394</v>
      </c>
      <c r="M441" s="17" t="s">
        <v>344</v>
      </c>
      <c r="N441" s="18" t="s">
        <v>3395</v>
      </c>
      <c r="O441" s="18" t="s">
        <v>6458</v>
      </c>
      <c r="P441" s="39" t="s">
        <v>6459</v>
      </c>
      <c r="Q441" s="18"/>
      <c r="R441" s="19">
        <v>91001</v>
      </c>
      <c r="S441" s="19" t="s">
        <v>2875</v>
      </c>
      <c r="T441" s="20">
        <v>38737</v>
      </c>
    </row>
    <row r="442" spans="1:20" s="16" customFormat="1" ht="18.75" customHeight="1" x14ac:dyDescent="0.2">
      <c r="A442" s="146">
        <v>7283</v>
      </c>
      <c r="B442" s="24" t="s">
        <v>3270</v>
      </c>
      <c r="C442" s="129" t="s">
        <v>7840</v>
      </c>
      <c r="D442" s="22" t="s">
        <v>2854</v>
      </c>
      <c r="E442" s="22" t="s">
        <v>633</v>
      </c>
      <c r="F442" s="23" t="s">
        <v>27</v>
      </c>
      <c r="G442" s="23" t="s">
        <v>634</v>
      </c>
      <c r="H442" s="23" t="s">
        <v>29</v>
      </c>
      <c r="I442" s="22"/>
      <c r="J442" s="22"/>
      <c r="K442" s="22" t="s">
        <v>3271</v>
      </c>
      <c r="L442" s="22" t="s">
        <v>3272</v>
      </c>
      <c r="M442" s="24" t="s">
        <v>344</v>
      </c>
      <c r="N442" s="25" t="s">
        <v>3274</v>
      </c>
      <c r="O442" s="25" t="s">
        <v>3273</v>
      </c>
      <c r="P442" s="26"/>
      <c r="Q442" s="25"/>
      <c r="R442" s="26">
        <v>91001</v>
      </c>
      <c r="S442" s="26" t="s">
        <v>3275</v>
      </c>
      <c r="T442" s="27">
        <v>38737</v>
      </c>
    </row>
    <row r="443" spans="1:20" s="16" customFormat="1" ht="18.75" customHeight="1" x14ac:dyDescent="0.2">
      <c r="A443" s="147">
        <v>7284</v>
      </c>
      <c r="B443" s="17" t="s">
        <v>3633</v>
      </c>
      <c r="C443" s="130">
        <v>691505006</v>
      </c>
      <c r="D443" s="15" t="s">
        <v>2854</v>
      </c>
      <c r="E443" s="15" t="s">
        <v>2882</v>
      </c>
      <c r="F443" s="14" t="s">
        <v>1700</v>
      </c>
      <c r="G443" s="14" t="s">
        <v>3634</v>
      </c>
      <c r="H443" s="14" t="s">
        <v>29</v>
      </c>
      <c r="I443" s="15"/>
      <c r="J443" s="15"/>
      <c r="K443" s="82" t="s">
        <v>3635</v>
      </c>
      <c r="L443" s="15" t="s">
        <v>3636</v>
      </c>
      <c r="M443" s="17" t="s">
        <v>344</v>
      </c>
      <c r="N443" s="18" t="s">
        <v>3637</v>
      </c>
      <c r="O443" s="18" t="s">
        <v>6771</v>
      </c>
      <c r="P443" s="19" t="s">
        <v>6770</v>
      </c>
      <c r="Q443" s="18"/>
      <c r="R443" s="19">
        <v>91001</v>
      </c>
      <c r="S443" s="19" t="s">
        <v>2875</v>
      </c>
      <c r="T443" s="20">
        <v>38737</v>
      </c>
    </row>
    <row r="444" spans="1:20" s="16" customFormat="1" ht="18.75" customHeight="1" x14ac:dyDescent="0.2">
      <c r="A444" s="147">
        <v>7285</v>
      </c>
      <c r="B444" s="17" t="s">
        <v>3105</v>
      </c>
      <c r="C444" s="130" t="s">
        <v>7832</v>
      </c>
      <c r="D444" s="15" t="s">
        <v>2854</v>
      </c>
      <c r="E444" s="15" t="s">
        <v>2871</v>
      </c>
      <c r="F444" s="14" t="s">
        <v>27</v>
      </c>
      <c r="G444" s="14" t="s">
        <v>2872</v>
      </c>
      <c r="H444" s="14" t="s">
        <v>29</v>
      </c>
      <c r="I444" s="15"/>
      <c r="J444" s="15"/>
      <c r="K444" s="15" t="s">
        <v>3106</v>
      </c>
      <c r="L444" s="15" t="s">
        <v>3108</v>
      </c>
      <c r="M444" s="17" t="s">
        <v>344</v>
      </c>
      <c r="N444" s="18" t="s">
        <v>1108</v>
      </c>
      <c r="O444" s="18" t="s">
        <v>3107</v>
      </c>
      <c r="P444" s="19"/>
      <c r="Q444" s="18"/>
      <c r="R444" s="19">
        <v>91001</v>
      </c>
      <c r="S444" s="19" t="s">
        <v>2875</v>
      </c>
      <c r="T444" s="20">
        <v>38737</v>
      </c>
    </row>
    <row r="445" spans="1:20" s="16" customFormat="1" ht="18.75" customHeight="1" x14ac:dyDescent="0.2">
      <c r="A445" s="146">
        <v>7286</v>
      </c>
      <c r="B445" s="24" t="s">
        <v>2888</v>
      </c>
      <c r="C445" s="129">
        <v>692301005</v>
      </c>
      <c r="D445" s="22" t="s">
        <v>2854</v>
      </c>
      <c r="E445" s="22" t="s">
        <v>2871</v>
      </c>
      <c r="F445" s="23" t="s">
        <v>27</v>
      </c>
      <c r="G445" s="23" t="s">
        <v>2872</v>
      </c>
      <c r="H445" s="23" t="s">
        <v>29</v>
      </c>
      <c r="I445" s="22"/>
      <c r="J445" s="22"/>
      <c r="K445" s="22" t="s">
        <v>2889</v>
      </c>
      <c r="L445" s="22" t="s">
        <v>2890</v>
      </c>
      <c r="M445" s="24" t="s">
        <v>6166</v>
      </c>
      <c r="N445" s="25" t="s">
        <v>2892</v>
      </c>
      <c r="O445" s="25" t="s">
        <v>2891</v>
      </c>
      <c r="P445" s="26"/>
      <c r="Q445" s="25"/>
      <c r="R445" s="26">
        <v>91001</v>
      </c>
      <c r="S445" s="26" t="s">
        <v>2893</v>
      </c>
      <c r="T445" s="27">
        <v>38737</v>
      </c>
    </row>
    <row r="446" spans="1:20" s="16" customFormat="1" ht="18.75" customHeight="1" x14ac:dyDescent="0.2">
      <c r="A446" s="146">
        <v>7287</v>
      </c>
      <c r="B446" s="24" t="s">
        <v>1739</v>
      </c>
      <c r="C446" s="129">
        <v>655466509</v>
      </c>
      <c r="D446" s="22" t="s">
        <v>1566</v>
      </c>
      <c r="E446" s="22" t="s">
        <v>1740</v>
      </c>
      <c r="F446" s="23" t="s">
        <v>1741</v>
      </c>
      <c r="G446" s="23" t="s">
        <v>1742</v>
      </c>
      <c r="H446" s="23" t="s">
        <v>1743</v>
      </c>
      <c r="I446" s="22" t="s">
        <v>1744</v>
      </c>
      <c r="J446" s="22" t="s">
        <v>1745</v>
      </c>
      <c r="K446" s="22" t="s">
        <v>1746</v>
      </c>
      <c r="L446" s="22" t="s">
        <v>1747</v>
      </c>
      <c r="M446" s="24" t="s">
        <v>50</v>
      </c>
      <c r="N446" s="25" t="s">
        <v>1153</v>
      </c>
      <c r="O446" s="25"/>
      <c r="P446" s="26" t="s">
        <v>1748</v>
      </c>
      <c r="Q446" s="25"/>
      <c r="R446" s="26" t="s">
        <v>92</v>
      </c>
      <c r="S446" s="26" t="s">
        <v>1749</v>
      </c>
      <c r="T446" s="27">
        <v>38742</v>
      </c>
    </row>
    <row r="447" spans="1:20" s="16" customFormat="1" ht="18.75" customHeight="1" x14ac:dyDescent="0.2">
      <c r="A447" s="146">
        <v>7288</v>
      </c>
      <c r="B447" s="24" t="s">
        <v>3624</v>
      </c>
      <c r="C447" s="129" t="s">
        <v>7842</v>
      </c>
      <c r="D447" s="22" t="s">
        <v>2854</v>
      </c>
      <c r="E447" s="22" t="s">
        <v>2882</v>
      </c>
      <c r="F447" s="23" t="s">
        <v>1700</v>
      </c>
      <c r="G447" s="23" t="s">
        <v>2883</v>
      </c>
      <c r="H447" s="23" t="s">
        <v>29</v>
      </c>
      <c r="I447" s="22"/>
      <c r="J447" s="22"/>
      <c r="K447" s="22" t="s">
        <v>3625</v>
      </c>
      <c r="L447" s="22" t="s">
        <v>3626</v>
      </c>
      <c r="M447" s="24" t="s">
        <v>6171</v>
      </c>
      <c r="N447" s="25" t="s">
        <v>3628</v>
      </c>
      <c r="O447" s="25" t="s">
        <v>3627</v>
      </c>
      <c r="P447" s="26"/>
      <c r="Q447" s="25"/>
      <c r="R447" s="26">
        <v>91001</v>
      </c>
      <c r="S447" s="26" t="s">
        <v>2875</v>
      </c>
      <c r="T447" s="27">
        <v>38743</v>
      </c>
    </row>
    <row r="448" spans="1:20" s="16" customFormat="1" ht="18.75" customHeight="1" x14ac:dyDescent="0.2">
      <c r="A448" s="147">
        <v>7289</v>
      </c>
      <c r="B448" s="17" t="s">
        <v>3428</v>
      </c>
      <c r="C448" s="130">
        <v>691306003</v>
      </c>
      <c r="D448" s="15" t="s">
        <v>2854</v>
      </c>
      <c r="E448" s="15" t="s">
        <v>2882</v>
      </c>
      <c r="F448" s="14" t="s">
        <v>1700</v>
      </c>
      <c r="G448" s="14" t="s">
        <v>2883</v>
      </c>
      <c r="H448" s="14" t="s">
        <v>29</v>
      </c>
      <c r="I448" s="15"/>
      <c r="J448" s="15"/>
      <c r="K448" s="15" t="s">
        <v>3429</v>
      </c>
      <c r="L448" s="15" t="s">
        <v>3430</v>
      </c>
      <c r="M448" s="17" t="s">
        <v>6171</v>
      </c>
      <c r="N448" s="18" t="s">
        <v>3431</v>
      </c>
      <c r="O448" s="18"/>
      <c r="P448" s="19"/>
      <c r="Q448" s="18"/>
      <c r="R448" s="19">
        <v>91001</v>
      </c>
      <c r="S448" s="19" t="s">
        <v>2875</v>
      </c>
      <c r="T448" s="20">
        <v>38744</v>
      </c>
    </row>
    <row r="449" spans="1:20" s="16" customFormat="1" ht="18.75" customHeight="1" x14ac:dyDescent="0.2">
      <c r="A449" s="146">
        <v>7290</v>
      </c>
      <c r="B449" s="24" t="s">
        <v>3219</v>
      </c>
      <c r="C449" s="129">
        <v>691507009</v>
      </c>
      <c r="D449" s="22" t="s">
        <v>2854</v>
      </c>
      <c r="E449" s="22" t="s">
        <v>2871</v>
      </c>
      <c r="F449" s="23" t="s">
        <v>27</v>
      </c>
      <c r="G449" s="23" t="s">
        <v>2872</v>
      </c>
      <c r="H449" s="23" t="s">
        <v>29</v>
      </c>
      <c r="I449" s="22"/>
      <c r="J449" s="22"/>
      <c r="K449" s="22" t="s">
        <v>3220</v>
      </c>
      <c r="L449" s="22" t="s">
        <v>3222</v>
      </c>
      <c r="M449" s="24" t="s">
        <v>344</v>
      </c>
      <c r="N449" s="25" t="s">
        <v>3224</v>
      </c>
      <c r="O449" s="25" t="s">
        <v>3223</v>
      </c>
      <c r="P449" s="26" t="s">
        <v>3221</v>
      </c>
      <c r="Q449" s="25"/>
      <c r="R449" s="26">
        <v>91001</v>
      </c>
      <c r="S449" s="26" t="s">
        <v>2887</v>
      </c>
      <c r="T449" s="27">
        <v>38744</v>
      </c>
    </row>
    <row r="450" spans="1:20" s="16" customFormat="1" ht="18.75" customHeight="1" x14ac:dyDescent="0.2">
      <c r="A450" s="146">
        <v>7291</v>
      </c>
      <c r="B450" s="24" t="s">
        <v>4120</v>
      </c>
      <c r="C450" s="129" t="s">
        <v>7849</v>
      </c>
      <c r="D450" s="22" t="s">
        <v>2854</v>
      </c>
      <c r="E450" s="22" t="s">
        <v>2882</v>
      </c>
      <c r="F450" s="23" t="s">
        <v>1700</v>
      </c>
      <c r="G450" s="23" t="s">
        <v>2883</v>
      </c>
      <c r="H450" s="23" t="s">
        <v>29</v>
      </c>
      <c r="I450" s="22"/>
      <c r="J450" s="22"/>
      <c r="K450" s="22" t="s">
        <v>4121</v>
      </c>
      <c r="L450" s="22" t="s">
        <v>4122</v>
      </c>
      <c r="M450" s="24" t="s">
        <v>51</v>
      </c>
      <c r="N450" s="25" t="s">
        <v>1690</v>
      </c>
      <c r="O450" s="25"/>
      <c r="P450" s="26"/>
      <c r="Q450" s="25"/>
      <c r="R450" s="26">
        <v>91001</v>
      </c>
      <c r="S450" s="26" t="s">
        <v>4123</v>
      </c>
      <c r="T450" s="27">
        <v>38737</v>
      </c>
    </row>
    <row r="451" spans="1:20" s="16" customFormat="1" ht="18.75" customHeight="1" x14ac:dyDescent="0.2">
      <c r="A451" s="147">
        <v>7292</v>
      </c>
      <c r="B451" s="17" t="s">
        <v>4099</v>
      </c>
      <c r="C451" s="130">
        <v>690405008</v>
      </c>
      <c r="D451" s="15" t="s">
        <v>2854</v>
      </c>
      <c r="E451" s="15" t="s">
        <v>2882</v>
      </c>
      <c r="F451" s="14" t="s">
        <v>1700</v>
      </c>
      <c r="G451" s="14" t="s">
        <v>2883</v>
      </c>
      <c r="H451" s="14" t="s">
        <v>29</v>
      </c>
      <c r="I451" s="15"/>
      <c r="J451" s="15"/>
      <c r="K451" s="15" t="s">
        <v>4100</v>
      </c>
      <c r="L451" s="15" t="s">
        <v>4101</v>
      </c>
      <c r="M451" s="17" t="s">
        <v>6169</v>
      </c>
      <c r="N451" s="18" t="s">
        <v>4102</v>
      </c>
      <c r="O451" s="18"/>
      <c r="P451" s="47" t="s">
        <v>7303</v>
      </c>
      <c r="Q451" s="18"/>
      <c r="R451" s="19">
        <v>91001</v>
      </c>
      <c r="S451" s="19" t="s">
        <v>3046</v>
      </c>
      <c r="T451" s="20">
        <v>38737</v>
      </c>
    </row>
    <row r="452" spans="1:20" s="16" customFormat="1" ht="18.75" customHeight="1" x14ac:dyDescent="0.2">
      <c r="A452" s="146">
        <v>7295</v>
      </c>
      <c r="B452" s="24" t="s">
        <v>3120</v>
      </c>
      <c r="C452" s="129">
        <v>691606007</v>
      </c>
      <c r="D452" s="22" t="s">
        <v>2854</v>
      </c>
      <c r="E452" s="22" t="s">
        <v>2871</v>
      </c>
      <c r="F452" s="23" t="s">
        <v>27</v>
      </c>
      <c r="G452" s="23" t="s">
        <v>2872</v>
      </c>
      <c r="H452" s="23" t="s">
        <v>29</v>
      </c>
      <c r="I452" s="22"/>
      <c r="J452" s="22"/>
      <c r="K452" s="22" t="s">
        <v>3121</v>
      </c>
      <c r="L452" s="22" t="s">
        <v>3123</v>
      </c>
      <c r="M452" s="24" t="s">
        <v>344</v>
      </c>
      <c r="N452" s="25" t="s">
        <v>3125</v>
      </c>
      <c r="O452" s="25" t="s">
        <v>3124</v>
      </c>
      <c r="P452" s="26" t="s">
        <v>3122</v>
      </c>
      <c r="Q452" s="25"/>
      <c r="R452" s="26">
        <v>91001</v>
      </c>
      <c r="S452" s="26" t="s">
        <v>2875</v>
      </c>
      <c r="T452" s="27">
        <v>38751</v>
      </c>
    </row>
    <row r="453" spans="1:20" s="16" customFormat="1" ht="18.75" customHeight="1" x14ac:dyDescent="0.2">
      <c r="A453" s="147">
        <v>7296</v>
      </c>
      <c r="B453" s="17" t="s">
        <v>4049</v>
      </c>
      <c r="C453" s="130">
        <v>692521005</v>
      </c>
      <c r="D453" s="15" t="s">
        <v>2854</v>
      </c>
      <c r="E453" s="15" t="s">
        <v>633</v>
      </c>
      <c r="F453" s="14" t="s">
        <v>27</v>
      </c>
      <c r="G453" s="14" t="s">
        <v>634</v>
      </c>
      <c r="H453" s="14" t="s">
        <v>29</v>
      </c>
      <c r="I453" s="15"/>
      <c r="J453" s="15"/>
      <c r="K453" s="15" t="s">
        <v>6310</v>
      </c>
      <c r="L453" s="15" t="s">
        <v>4051</v>
      </c>
      <c r="M453" s="17" t="s">
        <v>51</v>
      </c>
      <c r="N453" s="18" t="s">
        <v>4050</v>
      </c>
      <c r="O453" s="18" t="s">
        <v>6311</v>
      </c>
      <c r="P453" s="19" t="s">
        <v>6312</v>
      </c>
      <c r="Q453" s="18"/>
      <c r="R453" s="19">
        <v>91001</v>
      </c>
      <c r="S453" s="19" t="s">
        <v>4052</v>
      </c>
      <c r="T453" s="20">
        <v>38755</v>
      </c>
    </row>
    <row r="454" spans="1:20" s="16" customFormat="1" ht="18.75" customHeight="1" x14ac:dyDescent="0.2">
      <c r="A454" s="147">
        <v>7297</v>
      </c>
      <c r="B454" s="17" t="s">
        <v>3157</v>
      </c>
      <c r="C454" s="130">
        <v>691810003</v>
      </c>
      <c r="D454" s="15" t="s">
        <v>2854</v>
      </c>
      <c r="E454" s="15" t="s">
        <v>2871</v>
      </c>
      <c r="F454" s="14" t="s">
        <v>27</v>
      </c>
      <c r="G454" s="14" t="s">
        <v>2872</v>
      </c>
      <c r="H454" s="14" t="s">
        <v>29</v>
      </c>
      <c r="I454" s="15"/>
      <c r="J454" s="15"/>
      <c r="K454" s="15" t="s">
        <v>3158</v>
      </c>
      <c r="L454" s="15" t="s">
        <v>3159</v>
      </c>
      <c r="M454" s="18" t="s">
        <v>51</v>
      </c>
      <c r="N454" s="15" t="s">
        <v>3161</v>
      </c>
      <c r="O454" s="18" t="s">
        <v>3160</v>
      </c>
      <c r="P454" s="39" t="s">
        <v>6340</v>
      </c>
      <c r="Q454" s="18" t="s">
        <v>6341</v>
      </c>
      <c r="R454" s="19">
        <v>91001</v>
      </c>
      <c r="S454" s="19" t="s">
        <v>2875</v>
      </c>
      <c r="T454" s="20">
        <v>38755</v>
      </c>
    </row>
    <row r="455" spans="1:20" s="16" customFormat="1" ht="18.75" customHeight="1" x14ac:dyDescent="0.2">
      <c r="A455" s="146">
        <v>7298</v>
      </c>
      <c r="B455" s="24" t="s">
        <v>3787</v>
      </c>
      <c r="C455" s="129" t="s">
        <v>7845</v>
      </c>
      <c r="D455" s="22" t="s">
        <v>2854</v>
      </c>
      <c r="E455" s="22" t="s">
        <v>2871</v>
      </c>
      <c r="F455" s="23" t="s">
        <v>27</v>
      </c>
      <c r="G455" s="23" t="s">
        <v>2872</v>
      </c>
      <c r="H455" s="23" t="s">
        <v>29</v>
      </c>
      <c r="I455" s="22"/>
      <c r="J455" s="22"/>
      <c r="K455" s="22" t="s">
        <v>3788</v>
      </c>
      <c r="L455" s="22" t="s">
        <v>3789</v>
      </c>
      <c r="M455" s="24" t="s">
        <v>630</v>
      </c>
      <c r="N455" s="25" t="s">
        <v>1295</v>
      </c>
      <c r="O455" s="25" t="s">
        <v>3790</v>
      </c>
      <c r="P455" s="26"/>
      <c r="Q455" s="25"/>
      <c r="R455" s="26">
        <v>91001</v>
      </c>
      <c r="S455" s="26" t="s">
        <v>2875</v>
      </c>
      <c r="T455" s="27">
        <v>38755</v>
      </c>
    </row>
    <row r="456" spans="1:20" s="16" customFormat="1" ht="18.75" customHeight="1" x14ac:dyDescent="0.2">
      <c r="A456" s="147">
        <v>7299</v>
      </c>
      <c r="B456" s="17" t="s">
        <v>3041</v>
      </c>
      <c r="C456" s="130">
        <v>692404009</v>
      </c>
      <c r="D456" s="15" t="s">
        <v>2854</v>
      </c>
      <c r="E456" s="15" t="s">
        <v>2871</v>
      </c>
      <c r="F456" s="14" t="s">
        <v>27</v>
      </c>
      <c r="G456" s="14" t="s">
        <v>2872</v>
      </c>
      <c r="H456" s="14" t="s">
        <v>29</v>
      </c>
      <c r="I456" s="15"/>
      <c r="J456" s="15"/>
      <c r="K456" s="15" t="s">
        <v>3042</v>
      </c>
      <c r="L456" s="15" t="s">
        <v>3043</v>
      </c>
      <c r="M456" s="17" t="s">
        <v>6166</v>
      </c>
      <c r="N456" s="18" t="s">
        <v>3045</v>
      </c>
      <c r="O456" s="18" t="s">
        <v>3044</v>
      </c>
      <c r="P456" s="19"/>
      <c r="Q456" s="18"/>
      <c r="R456" s="19">
        <v>91001</v>
      </c>
      <c r="S456" s="19" t="s">
        <v>3046</v>
      </c>
      <c r="T456" s="20">
        <v>38737</v>
      </c>
    </row>
    <row r="457" spans="1:20" s="16" customFormat="1" ht="18.75" customHeight="1" x14ac:dyDescent="0.2">
      <c r="A457" s="146">
        <v>7300</v>
      </c>
      <c r="B457" s="24" t="s">
        <v>3464</v>
      </c>
      <c r="C457" s="129">
        <v>690604000</v>
      </c>
      <c r="D457" s="22" t="s">
        <v>2854</v>
      </c>
      <c r="E457" s="22" t="s">
        <v>2871</v>
      </c>
      <c r="F457" s="23" t="s">
        <v>27</v>
      </c>
      <c r="G457" s="23" t="s">
        <v>2872</v>
      </c>
      <c r="H457" s="23" t="s">
        <v>29</v>
      </c>
      <c r="I457" s="22"/>
      <c r="J457" s="22"/>
      <c r="K457" s="22" t="s">
        <v>3465</v>
      </c>
      <c r="L457" s="22" t="s">
        <v>3466</v>
      </c>
      <c r="M457" s="24" t="s">
        <v>630</v>
      </c>
      <c r="N457" s="25" t="s">
        <v>3468</v>
      </c>
      <c r="O457" s="25" t="s">
        <v>3467</v>
      </c>
      <c r="P457" s="26"/>
      <c r="Q457" s="25"/>
      <c r="R457" s="26">
        <v>91001</v>
      </c>
      <c r="S457" s="26" t="s">
        <v>2875</v>
      </c>
      <c r="T457" s="27">
        <v>38737</v>
      </c>
    </row>
    <row r="458" spans="1:20" s="16" customFormat="1" ht="18.75" customHeight="1" x14ac:dyDescent="0.2">
      <c r="A458" s="147">
        <v>7301</v>
      </c>
      <c r="B458" s="93" t="s">
        <v>6203</v>
      </c>
      <c r="C458" s="130">
        <v>691308006</v>
      </c>
      <c r="D458" s="15" t="s">
        <v>2854</v>
      </c>
      <c r="E458" s="15" t="s">
        <v>2871</v>
      </c>
      <c r="F458" s="14" t="s">
        <v>27</v>
      </c>
      <c r="G458" s="14" t="s">
        <v>2872</v>
      </c>
      <c r="H458" s="14" t="s">
        <v>29</v>
      </c>
      <c r="I458" s="15"/>
      <c r="J458" s="15"/>
      <c r="K458" s="15" t="s">
        <v>3861</v>
      </c>
      <c r="L458" s="15" t="s">
        <v>3862</v>
      </c>
      <c r="M458" s="17" t="s">
        <v>6171</v>
      </c>
      <c r="N458" s="18" t="s">
        <v>3863</v>
      </c>
      <c r="O458" s="18"/>
      <c r="P458" s="19"/>
      <c r="Q458" s="18"/>
      <c r="R458" s="19">
        <v>91001</v>
      </c>
      <c r="S458" s="19" t="s">
        <v>2875</v>
      </c>
      <c r="T458" s="20">
        <v>38761</v>
      </c>
    </row>
    <row r="459" spans="1:20" s="16" customFormat="1" ht="18.75" customHeight="1" x14ac:dyDescent="0.2">
      <c r="A459" s="147">
        <v>7302</v>
      </c>
      <c r="B459" s="17" t="s">
        <v>3668</v>
      </c>
      <c r="C459" s="130">
        <v>690912007</v>
      </c>
      <c r="D459" s="15" t="s">
        <v>2854</v>
      </c>
      <c r="E459" s="15" t="s">
        <v>633</v>
      </c>
      <c r="F459" s="14" t="s">
        <v>27</v>
      </c>
      <c r="G459" s="14" t="s">
        <v>2976</v>
      </c>
      <c r="H459" s="14" t="s">
        <v>29</v>
      </c>
      <c r="I459" s="15"/>
      <c r="J459" s="15"/>
      <c r="K459" s="15" t="s">
        <v>3669</v>
      </c>
      <c r="L459" s="49" t="s">
        <v>3671</v>
      </c>
      <c r="M459" s="17" t="s">
        <v>6170</v>
      </c>
      <c r="N459" s="18" t="s">
        <v>3673</v>
      </c>
      <c r="O459" s="18" t="s">
        <v>3672</v>
      </c>
      <c r="P459" s="19" t="s">
        <v>3670</v>
      </c>
      <c r="Q459" s="18"/>
      <c r="R459" s="19">
        <v>91001</v>
      </c>
      <c r="S459" s="19" t="s">
        <v>2875</v>
      </c>
      <c r="T459" s="20">
        <v>38761</v>
      </c>
    </row>
    <row r="460" spans="1:20" s="16" customFormat="1" ht="18.75" customHeight="1" x14ac:dyDescent="0.2">
      <c r="A460" s="147">
        <v>7303</v>
      </c>
      <c r="B460" s="17" t="s">
        <v>4059</v>
      </c>
      <c r="C460" s="130">
        <v>691607003</v>
      </c>
      <c r="D460" s="15" t="s">
        <v>2854</v>
      </c>
      <c r="E460" s="15" t="s">
        <v>633</v>
      </c>
      <c r="F460" s="14" t="s">
        <v>27</v>
      </c>
      <c r="G460" s="14" t="s">
        <v>634</v>
      </c>
      <c r="H460" s="14" t="s">
        <v>29</v>
      </c>
      <c r="I460" s="15"/>
      <c r="J460" s="15"/>
      <c r="K460" s="15" t="s">
        <v>4060</v>
      </c>
      <c r="L460" s="15" t="s">
        <v>4062</v>
      </c>
      <c r="M460" s="17" t="s">
        <v>344</v>
      </c>
      <c r="N460" s="18" t="s">
        <v>4064</v>
      </c>
      <c r="O460" s="18" t="s">
        <v>4063</v>
      </c>
      <c r="P460" s="19" t="s">
        <v>4061</v>
      </c>
      <c r="Q460" s="18"/>
      <c r="R460" s="19">
        <v>91001</v>
      </c>
      <c r="S460" s="15" t="s">
        <v>2887</v>
      </c>
      <c r="T460" s="20">
        <v>38765</v>
      </c>
    </row>
    <row r="461" spans="1:20" s="16" customFormat="1" ht="18.75" customHeight="1" x14ac:dyDescent="0.2">
      <c r="A461" s="146">
        <v>7304</v>
      </c>
      <c r="B461" s="24" t="s">
        <v>5841</v>
      </c>
      <c r="C461" s="129">
        <v>747474001</v>
      </c>
      <c r="D461" s="22" t="s">
        <v>152</v>
      </c>
      <c r="E461" s="22" t="s">
        <v>5842</v>
      </c>
      <c r="F461" s="23" t="s">
        <v>1700</v>
      </c>
      <c r="G461" s="23" t="s">
        <v>5823</v>
      </c>
      <c r="H461" s="23" t="s">
        <v>29</v>
      </c>
      <c r="I461" s="22"/>
      <c r="J461" s="22"/>
      <c r="K461" s="22" t="s">
        <v>5843</v>
      </c>
      <c r="L461" s="22" t="s">
        <v>5844</v>
      </c>
      <c r="M461" s="24" t="s">
        <v>6166</v>
      </c>
      <c r="N461" s="25" t="s">
        <v>5845</v>
      </c>
      <c r="O461" s="25"/>
      <c r="P461" s="26"/>
      <c r="Q461" s="25"/>
      <c r="R461" s="26" t="s">
        <v>251</v>
      </c>
      <c r="S461" s="26" t="s">
        <v>5846</v>
      </c>
      <c r="T461" s="27">
        <v>38768</v>
      </c>
    </row>
    <row r="462" spans="1:20" s="16" customFormat="1" ht="18.75" customHeight="1" x14ac:dyDescent="0.2">
      <c r="A462" s="146">
        <v>7305</v>
      </c>
      <c r="B462" s="24" t="s">
        <v>3436</v>
      </c>
      <c r="C462" s="129">
        <v>691604004</v>
      </c>
      <c r="D462" s="22" t="s">
        <v>2854</v>
      </c>
      <c r="E462" s="22" t="s">
        <v>633</v>
      </c>
      <c r="F462" s="23" t="s">
        <v>27</v>
      </c>
      <c r="G462" s="23" t="s">
        <v>2976</v>
      </c>
      <c r="H462" s="23" t="s">
        <v>29</v>
      </c>
      <c r="I462" s="22"/>
      <c r="J462" s="22"/>
      <c r="K462" s="22" t="s">
        <v>3437</v>
      </c>
      <c r="L462" s="22" t="s">
        <v>3438</v>
      </c>
      <c r="M462" s="24" t="s">
        <v>344</v>
      </c>
      <c r="N462" s="25" t="s">
        <v>3440</v>
      </c>
      <c r="O462" s="25" t="s">
        <v>3439</v>
      </c>
      <c r="P462" s="26"/>
      <c r="Q462" s="25"/>
      <c r="R462" s="26">
        <v>91001</v>
      </c>
      <c r="S462" s="26" t="s">
        <v>3441</v>
      </c>
      <c r="T462" s="27">
        <v>38768</v>
      </c>
    </row>
    <row r="463" spans="1:20" s="16" customFormat="1" ht="18.75" customHeight="1" x14ac:dyDescent="0.2">
      <c r="A463" s="146">
        <v>7306</v>
      </c>
      <c r="B463" s="24" t="s">
        <v>5451</v>
      </c>
      <c r="C463" s="129">
        <v>654689601</v>
      </c>
      <c r="D463" s="22" t="s">
        <v>53</v>
      </c>
      <c r="E463" s="22" t="s">
        <v>5452</v>
      </c>
      <c r="F463" s="23" t="s">
        <v>5453</v>
      </c>
      <c r="G463" s="23" t="s">
        <v>5454</v>
      </c>
      <c r="H463" s="23" t="s">
        <v>5455</v>
      </c>
      <c r="I463" s="22" t="s">
        <v>708</v>
      </c>
      <c r="J463" s="22" t="s">
        <v>5456</v>
      </c>
      <c r="K463" s="22" t="s">
        <v>5457</v>
      </c>
      <c r="L463" s="22" t="s">
        <v>5459</v>
      </c>
      <c r="M463" s="24" t="s">
        <v>6166</v>
      </c>
      <c r="N463" s="25" t="s">
        <v>1113</v>
      </c>
      <c r="O463" s="25"/>
      <c r="P463" s="38" t="s">
        <v>5458</v>
      </c>
      <c r="Q463" s="25"/>
      <c r="R463" s="26">
        <v>93991</v>
      </c>
      <c r="S463" s="26" t="s">
        <v>5460</v>
      </c>
      <c r="T463" s="27">
        <v>38769</v>
      </c>
    </row>
    <row r="464" spans="1:20" s="16" customFormat="1" ht="18.75" customHeight="1" x14ac:dyDescent="0.2">
      <c r="A464" s="146">
        <v>7307</v>
      </c>
      <c r="B464" s="24" t="s">
        <v>5383</v>
      </c>
      <c r="C464" s="129">
        <v>654974004</v>
      </c>
      <c r="D464" s="22" t="s">
        <v>5384</v>
      </c>
      <c r="E464" s="22" t="s">
        <v>5385</v>
      </c>
      <c r="F464" s="23" t="s">
        <v>5386</v>
      </c>
      <c r="G464" s="23" t="s">
        <v>5383</v>
      </c>
      <c r="H464" s="23" t="s">
        <v>5387</v>
      </c>
      <c r="I464" s="22" t="s">
        <v>5388</v>
      </c>
      <c r="J464" s="22" t="s">
        <v>5389</v>
      </c>
      <c r="K464" s="22" t="s">
        <v>5390</v>
      </c>
      <c r="L464" s="22" t="s">
        <v>5391</v>
      </c>
      <c r="M464" s="24" t="s">
        <v>51</v>
      </c>
      <c r="N464" s="25" t="s">
        <v>5392</v>
      </c>
      <c r="O464" s="25"/>
      <c r="P464" s="26"/>
      <c r="Q464" s="25"/>
      <c r="R464" s="26">
        <v>93107</v>
      </c>
      <c r="S464" s="26" t="s">
        <v>5393</v>
      </c>
      <c r="T464" s="27">
        <v>38770</v>
      </c>
    </row>
    <row r="465" spans="1:20" s="16" customFormat="1" ht="18.75" customHeight="1" x14ac:dyDescent="0.2">
      <c r="A465" s="146">
        <v>7308</v>
      </c>
      <c r="B465" s="24" t="s">
        <v>5278</v>
      </c>
      <c r="C465" s="129">
        <v>653504500</v>
      </c>
      <c r="D465" s="22" t="s">
        <v>5279</v>
      </c>
      <c r="E465" s="22" t="s">
        <v>5280</v>
      </c>
      <c r="F465" s="23" t="s">
        <v>5281</v>
      </c>
      <c r="G465" s="23" t="s">
        <v>5282</v>
      </c>
      <c r="H465" s="23" t="s">
        <v>5283</v>
      </c>
      <c r="I465" s="22" t="s">
        <v>135</v>
      </c>
      <c r="J465" s="22" t="s">
        <v>5284</v>
      </c>
      <c r="K465" s="22" t="s">
        <v>5285</v>
      </c>
      <c r="L465" s="22" t="s">
        <v>5286</v>
      </c>
      <c r="M465" s="24" t="s">
        <v>50</v>
      </c>
      <c r="N465" s="25" t="s">
        <v>1489</v>
      </c>
      <c r="O465" s="25" t="s">
        <v>5287</v>
      </c>
      <c r="P465" s="26"/>
      <c r="Q465" s="25"/>
      <c r="R465" s="26" t="s">
        <v>419</v>
      </c>
      <c r="S465" s="26" t="s">
        <v>5288</v>
      </c>
      <c r="T465" s="27">
        <v>38775</v>
      </c>
    </row>
    <row r="466" spans="1:20" s="16" customFormat="1" ht="18.75" customHeight="1" x14ac:dyDescent="0.2">
      <c r="A466" s="147">
        <v>7309</v>
      </c>
      <c r="B466" s="17" t="s">
        <v>3279</v>
      </c>
      <c r="C466" s="130">
        <v>691506002</v>
      </c>
      <c r="D466" s="15" t="s">
        <v>2854</v>
      </c>
      <c r="E466" s="15" t="s">
        <v>633</v>
      </c>
      <c r="F466" s="14" t="s">
        <v>27</v>
      </c>
      <c r="G466" s="14" t="s">
        <v>634</v>
      </c>
      <c r="H466" s="14" t="s">
        <v>29</v>
      </c>
      <c r="I466" s="15"/>
      <c r="J466" s="15"/>
      <c r="K466" s="15" t="s">
        <v>3280</v>
      </c>
      <c r="L466" s="15" t="s">
        <v>3282</v>
      </c>
      <c r="M466" s="17" t="s">
        <v>344</v>
      </c>
      <c r="N466" s="17" t="s">
        <v>5894</v>
      </c>
      <c r="O466" s="18"/>
      <c r="P466" s="19" t="s">
        <v>3281</v>
      </c>
      <c r="Q466" s="18"/>
      <c r="R466" s="19">
        <v>91001</v>
      </c>
      <c r="S466" s="19" t="s">
        <v>2875</v>
      </c>
      <c r="T466" s="20">
        <v>38768</v>
      </c>
    </row>
    <row r="467" spans="1:20" s="16" customFormat="1" ht="18.75" customHeight="1" x14ac:dyDescent="0.2">
      <c r="A467" s="146">
        <v>7310</v>
      </c>
      <c r="B467" s="24" t="s">
        <v>3566</v>
      </c>
      <c r="C467" s="129">
        <v>691406008</v>
      </c>
      <c r="D467" s="22" t="s">
        <v>2854</v>
      </c>
      <c r="E467" s="22" t="s">
        <v>633</v>
      </c>
      <c r="F467" s="23" t="s">
        <v>27</v>
      </c>
      <c r="G467" s="23" t="s">
        <v>634</v>
      </c>
      <c r="H467" s="23" t="s">
        <v>29</v>
      </c>
      <c r="I467" s="22"/>
      <c r="J467" s="22"/>
      <c r="K467" s="22" t="s">
        <v>3567</v>
      </c>
      <c r="L467" s="22" t="s">
        <v>6228</v>
      </c>
      <c r="M467" s="24" t="s">
        <v>6168</v>
      </c>
      <c r="N467" s="25" t="s">
        <v>3569</v>
      </c>
      <c r="O467" s="25"/>
      <c r="P467" s="26" t="s">
        <v>3568</v>
      </c>
      <c r="Q467" s="25"/>
      <c r="R467" s="26">
        <v>91001</v>
      </c>
      <c r="S467" s="26" t="s">
        <v>3269</v>
      </c>
      <c r="T467" s="27">
        <v>38776</v>
      </c>
    </row>
    <row r="468" spans="1:20" s="16" customFormat="1" ht="18.75" customHeight="1" x14ac:dyDescent="0.2">
      <c r="A468" s="147">
        <v>7311</v>
      </c>
      <c r="B468" s="17" t="s">
        <v>3321</v>
      </c>
      <c r="C468" s="130">
        <v>690603004</v>
      </c>
      <c r="D468" s="15" t="s">
        <v>2854</v>
      </c>
      <c r="E468" s="15" t="s">
        <v>2871</v>
      </c>
      <c r="F468" s="14" t="s">
        <v>27</v>
      </c>
      <c r="G468" s="14" t="s">
        <v>2872</v>
      </c>
      <c r="H468" s="14" t="s">
        <v>29</v>
      </c>
      <c r="I468" s="15"/>
      <c r="J468" s="15"/>
      <c r="K468" s="15" t="s">
        <v>3322</v>
      </c>
      <c r="L468" s="15" t="s">
        <v>3323</v>
      </c>
      <c r="M468" s="17" t="s">
        <v>630</v>
      </c>
      <c r="N468" s="18" t="s">
        <v>3325</v>
      </c>
      <c r="O468" s="18" t="s">
        <v>3324</v>
      </c>
      <c r="P468" s="19"/>
      <c r="Q468" s="18"/>
      <c r="R468" s="19">
        <v>91001</v>
      </c>
      <c r="S468" s="19" t="s">
        <v>2875</v>
      </c>
      <c r="T468" s="20">
        <v>38786</v>
      </c>
    </row>
    <row r="469" spans="1:20" s="16" customFormat="1" ht="18.75" customHeight="1" x14ac:dyDescent="0.2">
      <c r="A469" s="147">
        <v>7312</v>
      </c>
      <c r="B469" s="17" t="s">
        <v>2986</v>
      </c>
      <c r="C469" s="130">
        <v>690736004</v>
      </c>
      <c r="D469" s="15" t="s">
        <v>2854</v>
      </c>
      <c r="E469" s="15" t="s">
        <v>2882</v>
      </c>
      <c r="F469" s="14" t="s">
        <v>1700</v>
      </c>
      <c r="G469" s="14" t="s">
        <v>2883</v>
      </c>
      <c r="H469" s="14" t="s">
        <v>29</v>
      </c>
      <c r="I469" s="15"/>
      <c r="J469" s="15"/>
      <c r="K469" s="15" t="s">
        <v>2987</v>
      </c>
      <c r="L469" s="15" t="s">
        <v>2989</v>
      </c>
      <c r="M469" s="17" t="s">
        <v>630</v>
      </c>
      <c r="N469" s="18" t="s">
        <v>4860</v>
      </c>
      <c r="O469" s="18" t="s">
        <v>2990</v>
      </c>
      <c r="P469" s="19" t="s">
        <v>2988</v>
      </c>
      <c r="Q469" s="18"/>
      <c r="R469" s="19">
        <v>91001</v>
      </c>
      <c r="S469" s="19" t="s">
        <v>2875</v>
      </c>
      <c r="T469" s="20">
        <v>38786</v>
      </c>
    </row>
    <row r="470" spans="1:20" s="16" customFormat="1" ht="18.75" customHeight="1" x14ac:dyDescent="0.2">
      <c r="A470" s="147">
        <v>7313</v>
      </c>
      <c r="B470" s="17" t="s">
        <v>4124</v>
      </c>
      <c r="C470" s="130">
        <v>690610000</v>
      </c>
      <c r="D470" s="15" t="s">
        <v>2854</v>
      </c>
      <c r="E470" s="15" t="s">
        <v>4125</v>
      </c>
      <c r="F470" s="14" t="s">
        <v>27</v>
      </c>
      <c r="G470" s="14" t="s">
        <v>4126</v>
      </c>
      <c r="H470" s="14" t="s">
        <v>29</v>
      </c>
      <c r="I470" s="15"/>
      <c r="J470" s="15"/>
      <c r="K470" s="15" t="s">
        <v>4127</v>
      </c>
      <c r="L470" s="15" t="s">
        <v>4128</v>
      </c>
      <c r="M470" s="17" t="s">
        <v>630</v>
      </c>
      <c r="N470" s="18" t="s">
        <v>462</v>
      </c>
      <c r="O470" s="18" t="s">
        <v>6302</v>
      </c>
      <c r="P470" s="19" t="s">
        <v>6303</v>
      </c>
      <c r="Q470" s="18"/>
      <c r="R470" s="19">
        <v>91001</v>
      </c>
      <c r="S470" s="19" t="s">
        <v>2875</v>
      </c>
      <c r="T470" s="20">
        <v>38786</v>
      </c>
    </row>
    <row r="471" spans="1:20" s="16" customFormat="1" ht="18.75" customHeight="1" x14ac:dyDescent="0.2">
      <c r="A471" s="146">
        <v>7314</v>
      </c>
      <c r="B471" s="24" t="s">
        <v>830</v>
      </c>
      <c r="C471" s="129">
        <v>653776500</v>
      </c>
      <c r="D471" s="22" t="s">
        <v>81</v>
      </c>
      <c r="E471" s="22" t="s">
        <v>831</v>
      </c>
      <c r="F471" s="23" t="s">
        <v>832</v>
      </c>
      <c r="G471" s="23" t="s">
        <v>833</v>
      </c>
      <c r="H471" s="23" t="s">
        <v>834</v>
      </c>
      <c r="I471" s="22" t="s">
        <v>835</v>
      </c>
      <c r="J471" s="22" t="s">
        <v>836</v>
      </c>
      <c r="K471" s="22" t="s">
        <v>837</v>
      </c>
      <c r="L471" s="22" t="s">
        <v>838</v>
      </c>
      <c r="M471" s="24" t="s">
        <v>344</v>
      </c>
      <c r="N471" s="25" t="s">
        <v>606</v>
      </c>
      <c r="O471" s="25" t="s">
        <v>839</v>
      </c>
      <c r="P471" s="26"/>
      <c r="Q471" s="25"/>
      <c r="R471" s="26" t="s">
        <v>419</v>
      </c>
      <c r="S471" s="26" t="s">
        <v>840</v>
      </c>
      <c r="T471" s="27">
        <v>38799</v>
      </c>
    </row>
    <row r="472" spans="1:20" s="16" customFormat="1" ht="18.75" customHeight="1" x14ac:dyDescent="0.2">
      <c r="A472" s="147">
        <v>7315</v>
      </c>
      <c r="B472" s="17" t="s">
        <v>4014</v>
      </c>
      <c r="C472" s="130" t="s">
        <v>7848</v>
      </c>
      <c r="D472" s="15" t="s">
        <v>2854</v>
      </c>
      <c r="E472" s="15" t="s">
        <v>2882</v>
      </c>
      <c r="F472" s="14" t="s">
        <v>1700</v>
      </c>
      <c r="G472" s="14" t="s">
        <v>2883</v>
      </c>
      <c r="H472" s="14" t="s">
        <v>29</v>
      </c>
      <c r="I472" s="15"/>
      <c r="J472" s="15"/>
      <c r="K472" s="15" t="s">
        <v>4015</v>
      </c>
      <c r="L472" s="15" t="s">
        <v>4016</v>
      </c>
      <c r="M472" s="17" t="s">
        <v>6170</v>
      </c>
      <c r="N472" s="18" t="s">
        <v>4017</v>
      </c>
      <c r="O472" s="18"/>
      <c r="P472" s="19"/>
      <c r="Q472" s="18"/>
      <c r="R472" s="19">
        <v>91001</v>
      </c>
      <c r="S472" s="19" t="s">
        <v>4018</v>
      </c>
      <c r="T472" s="20">
        <v>38803</v>
      </c>
    </row>
    <row r="473" spans="1:20" s="16" customFormat="1" ht="18.75" customHeight="1" x14ac:dyDescent="0.2">
      <c r="A473" s="146">
        <v>7316</v>
      </c>
      <c r="B473" s="24" t="s">
        <v>1680</v>
      </c>
      <c r="C473" s="129">
        <v>753958002</v>
      </c>
      <c r="D473" s="22" t="s">
        <v>1681</v>
      </c>
      <c r="E473" s="22" t="s">
        <v>1682</v>
      </c>
      <c r="F473" s="23" t="s">
        <v>1683</v>
      </c>
      <c r="G473" s="23" t="s">
        <v>1684</v>
      </c>
      <c r="H473" s="23" t="s">
        <v>1685</v>
      </c>
      <c r="I473" s="22" t="s">
        <v>1686</v>
      </c>
      <c r="J473" s="22" t="s">
        <v>1687</v>
      </c>
      <c r="K473" s="22" t="s">
        <v>1688</v>
      </c>
      <c r="L473" s="22" t="s">
        <v>1689</v>
      </c>
      <c r="M473" s="24" t="s">
        <v>51</v>
      </c>
      <c r="N473" s="25" t="s">
        <v>1690</v>
      </c>
      <c r="O473" s="25"/>
      <c r="P473" s="26"/>
      <c r="Q473" s="25"/>
      <c r="R473" s="26" t="s">
        <v>48</v>
      </c>
      <c r="S473" s="26" t="s">
        <v>1691</v>
      </c>
      <c r="T473" s="27">
        <v>38804</v>
      </c>
    </row>
    <row r="474" spans="1:20" s="16" customFormat="1" ht="18.75" customHeight="1" x14ac:dyDescent="0.2">
      <c r="A474" s="146">
        <v>7317</v>
      </c>
      <c r="B474" s="24" t="s">
        <v>3562</v>
      </c>
      <c r="C474" s="129">
        <v>691403009</v>
      </c>
      <c r="D474" s="22" t="s">
        <v>2854</v>
      </c>
      <c r="E474" s="22" t="s">
        <v>2871</v>
      </c>
      <c r="F474" s="23" t="s">
        <v>27</v>
      </c>
      <c r="G474" s="23" t="s">
        <v>2872</v>
      </c>
      <c r="H474" s="23" t="s">
        <v>29</v>
      </c>
      <c r="I474" s="22"/>
      <c r="J474" s="22"/>
      <c r="K474" s="22" t="s">
        <v>3563</v>
      </c>
      <c r="L474" s="22" t="s">
        <v>3564</v>
      </c>
      <c r="M474" s="24" t="s">
        <v>6168</v>
      </c>
      <c r="N474" s="25" t="s">
        <v>6227</v>
      </c>
      <c r="O474" s="25" t="s">
        <v>3565</v>
      </c>
      <c r="P474" s="26"/>
      <c r="Q474" s="25" t="s">
        <v>6199</v>
      </c>
      <c r="R474" s="26">
        <v>91001</v>
      </c>
      <c r="S474" s="26" t="s">
        <v>3269</v>
      </c>
      <c r="T474" s="27">
        <v>38813</v>
      </c>
    </row>
    <row r="475" spans="1:20" s="16" customFormat="1" ht="18.75" customHeight="1" x14ac:dyDescent="0.2">
      <c r="A475" s="146">
        <v>7318</v>
      </c>
      <c r="B475" s="24" t="s">
        <v>6035</v>
      </c>
      <c r="C475" s="129">
        <v>879129001</v>
      </c>
      <c r="D475" s="22" t="s">
        <v>602</v>
      </c>
      <c r="E475" s="22" t="s">
        <v>6036</v>
      </c>
      <c r="F475" s="23" t="s">
        <v>6037</v>
      </c>
      <c r="G475" s="23" t="s">
        <v>6038</v>
      </c>
      <c r="H475" s="23" t="s">
        <v>29</v>
      </c>
      <c r="I475" s="22"/>
      <c r="J475" s="22"/>
      <c r="K475" s="22" t="s">
        <v>6453</v>
      </c>
      <c r="L475" s="22" t="s">
        <v>6040</v>
      </c>
      <c r="M475" s="24" t="s">
        <v>51</v>
      </c>
      <c r="N475" s="25" t="s">
        <v>1430</v>
      </c>
      <c r="O475" s="25" t="s">
        <v>6041</v>
      </c>
      <c r="P475" s="26" t="s">
        <v>6039</v>
      </c>
      <c r="Q475" s="25"/>
      <c r="R475" s="26">
        <v>93105</v>
      </c>
      <c r="S475" s="26" t="s">
        <v>6452</v>
      </c>
      <c r="T475" s="27">
        <v>38824</v>
      </c>
    </row>
    <row r="476" spans="1:20" s="16" customFormat="1" ht="18.75" customHeight="1" x14ac:dyDescent="0.2">
      <c r="A476" s="147">
        <v>7320</v>
      </c>
      <c r="B476" s="17" t="s">
        <v>1440</v>
      </c>
      <c r="C476" s="130">
        <v>656288108</v>
      </c>
      <c r="D476" s="15" t="s">
        <v>81</v>
      </c>
      <c r="E476" s="15" t="s">
        <v>1441</v>
      </c>
      <c r="F476" s="14" t="s">
        <v>7073</v>
      </c>
      <c r="G476" s="14" t="s">
        <v>1442</v>
      </c>
      <c r="H476" s="14" t="s">
        <v>7074</v>
      </c>
      <c r="I476" s="15" t="s">
        <v>1443</v>
      </c>
      <c r="J476" s="15" t="s">
        <v>6486</v>
      </c>
      <c r="K476" s="15" t="s">
        <v>1444</v>
      </c>
      <c r="L476" s="15" t="s">
        <v>1446</v>
      </c>
      <c r="M476" s="17" t="s">
        <v>630</v>
      </c>
      <c r="N476" s="18" t="s">
        <v>5613</v>
      </c>
      <c r="O476" s="18" t="s">
        <v>6485</v>
      </c>
      <c r="P476" s="19" t="s">
        <v>1445</v>
      </c>
      <c r="Q476" s="18"/>
      <c r="R476" s="19">
        <v>93401</v>
      </c>
      <c r="S476" s="19" t="s">
        <v>7107</v>
      </c>
      <c r="T476" s="20">
        <v>38848</v>
      </c>
    </row>
    <row r="477" spans="1:20" s="16" customFormat="1" ht="18.75" customHeight="1" x14ac:dyDescent="0.2">
      <c r="A477" s="146">
        <v>7321</v>
      </c>
      <c r="B477" s="24" t="s">
        <v>4576</v>
      </c>
      <c r="C477" s="129">
        <v>655994203</v>
      </c>
      <c r="D477" s="22" t="s">
        <v>4301</v>
      </c>
      <c r="E477" s="22" t="s">
        <v>4577</v>
      </c>
      <c r="F477" s="23" t="s">
        <v>4578</v>
      </c>
      <c r="G477" s="23" t="s">
        <v>4579</v>
      </c>
      <c r="H477" s="23" t="s">
        <v>4580</v>
      </c>
      <c r="I477" s="22" t="s">
        <v>1934</v>
      </c>
      <c r="J477" s="22" t="s">
        <v>4581</v>
      </c>
      <c r="K477" s="22" t="s">
        <v>4582</v>
      </c>
      <c r="L477" s="22" t="s">
        <v>4583</v>
      </c>
      <c r="M477" s="24" t="s">
        <v>50</v>
      </c>
      <c r="N477" s="25" t="s">
        <v>2649</v>
      </c>
      <c r="O477" s="25"/>
      <c r="P477" s="26"/>
      <c r="Q477" s="25"/>
      <c r="R477" s="26">
        <v>93401</v>
      </c>
      <c r="S477" s="26" t="s">
        <v>4584</v>
      </c>
      <c r="T477" s="27">
        <v>38860</v>
      </c>
    </row>
    <row r="478" spans="1:20" s="16" customFormat="1" ht="18.75" customHeight="1" x14ac:dyDescent="0.2">
      <c r="A478" s="146">
        <v>7322</v>
      </c>
      <c r="B478" s="24" t="s">
        <v>1628</v>
      </c>
      <c r="C478" s="129" t="s">
        <v>7805</v>
      </c>
      <c r="D478" s="22" t="s">
        <v>1629</v>
      </c>
      <c r="E478" s="22" t="s">
        <v>1630</v>
      </c>
      <c r="F478" s="23" t="s">
        <v>1631</v>
      </c>
      <c r="G478" s="23" t="s">
        <v>1632</v>
      </c>
      <c r="H478" s="23" t="s">
        <v>1633</v>
      </c>
      <c r="I478" s="22" t="s">
        <v>1634</v>
      </c>
      <c r="J478" s="22" t="s">
        <v>139</v>
      </c>
      <c r="K478" s="22" t="s">
        <v>139</v>
      </c>
      <c r="L478" s="22" t="s">
        <v>1635</v>
      </c>
      <c r="M478" s="24" t="s">
        <v>51</v>
      </c>
      <c r="N478" s="25" t="s">
        <v>1636</v>
      </c>
      <c r="O478" s="25"/>
      <c r="P478" s="26"/>
      <c r="Q478" s="25"/>
      <c r="R478" s="26" t="s">
        <v>1274</v>
      </c>
      <c r="S478" s="26" t="s">
        <v>1637</v>
      </c>
      <c r="T478" s="27">
        <v>38867</v>
      </c>
    </row>
    <row r="479" spans="1:20" s="16" customFormat="1" ht="18.75" customHeight="1" x14ac:dyDescent="0.2">
      <c r="A479" s="146">
        <v>7323</v>
      </c>
      <c r="B479" s="24" t="s">
        <v>2015</v>
      </c>
      <c r="C479" s="129">
        <v>655044205</v>
      </c>
      <c r="D479" s="22" t="s">
        <v>1579</v>
      </c>
      <c r="E479" s="22" t="s">
        <v>2016</v>
      </c>
      <c r="F479" s="23" t="s">
        <v>2017</v>
      </c>
      <c r="G479" s="23" t="s">
        <v>2018</v>
      </c>
      <c r="H479" s="23" t="s">
        <v>2019</v>
      </c>
      <c r="I479" s="22" t="s">
        <v>2020</v>
      </c>
      <c r="J479" s="22" t="s">
        <v>2021</v>
      </c>
      <c r="K479" s="22" t="s">
        <v>2022</v>
      </c>
      <c r="L479" s="22" t="s">
        <v>2024</v>
      </c>
      <c r="M479" s="24" t="s">
        <v>50</v>
      </c>
      <c r="N479" s="25" t="s">
        <v>2026</v>
      </c>
      <c r="O479" s="25" t="s">
        <v>2025</v>
      </c>
      <c r="P479" s="26" t="s">
        <v>2023</v>
      </c>
      <c r="Q479" s="25"/>
      <c r="R479" s="26" t="s">
        <v>48</v>
      </c>
      <c r="S479" s="26" t="s">
        <v>2027</v>
      </c>
      <c r="T479" s="27">
        <v>38898</v>
      </c>
    </row>
    <row r="480" spans="1:20" s="16" customFormat="1" ht="18.75" customHeight="1" x14ac:dyDescent="0.2">
      <c r="A480" s="146">
        <v>7325</v>
      </c>
      <c r="B480" s="24" t="s">
        <v>5289</v>
      </c>
      <c r="C480" s="129" t="s">
        <v>7865</v>
      </c>
      <c r="D480" s="22" t="s">
        <v>81</v>
      </c>
      <c r="E480" s="22" t="s">
        <v>5290</v>
      </c>
      <c r="F480" s="23" t="s">
        <v>5291</v>
      </c>
      <c r="G480" s="23" t="s">
        <v>5292</v>
      </c>
      <c r="H480" s="23" t="s">
        <v>5293</v>
      </c>
      <c r="I480" s="22" t="s">
        <v>1112</v>
      </c>
      <c r="J480" s="22" t="s">
        <v>5294</v>
      </c>
      <c r="K480" s="22" t="s">
        <v>5295</v>
      </c>
      <c r="L480" s="22" t="s">
        <v>5297</v>
      </c>
      <c r="M480" s="24" t="s">
        <v>50</v>
      </c>
      <c r="N480" s="25"/>
      <c r="O480" s="25"/>
      <c r="P480" s="26" t="s">
        <v>5296</v>
      </c>
      <c r="Q480" s="25"/>
      <c r="R480" s="26">
        <v>93401</v>
      </c>
      <c r="S480" s="26" t="s">
        <v>5298</v>
      </c>
      <c r="T480" s="27">
        <v>38903</v>
      </c>
    </row>
    <row r="481" spans="1:20" s="16" customFormat="1" ht="18.75" customHeight="1" x14ac:dyDescent="0.2">
      <c r="A481" s="146">
        <v>7326</v>
      </c>
      <c r="B481" s="24" t="s">
        <v>5432</v>
      </c>
      <c r="C481" s="129">
        <v>652372805</v>
      </c>
      <c r="D481" s="22" t="s">
        <v>53</v>
      </c>
      <c r="E481" s="22" t="s">
        <v>5433</v>
      </c>
      <c r="F481" s="23" t="s">
        <v>5434</v>
      </c>
      <c r="G481" s="23" t="s">
        <v>5435</v>
      </c>
      <c r="H481" s="23" t="s">
        <v>5436</v>
      </c>
      <c r="I481" s="22" t="s">
        <v>5437</v>
      </c>
      <c r="J481" s="22" t="s">
        <v>5438</v>
      </c>
      <c r="K481" s="22" t="s">
        <v>5439</v>
      </c>
      <c r="L481" s="22" t="s">
        <v>5441</v>
      </c>
      <c r="M481" s="24" t="s">
        <v>50</v>
      </c>
      <c r="N481" s="25" t="s">
        <v>3958</v>
      </c>
      <c r="O481" s="25"/>
      <c r="P481" s="26" t="s">
        <v>5440</v>
      </c>
      <c r="Q481" s="25"/>
      <c r="R481" s="26" t="s">
        <v>48</v>
      </c>
      <c r="S481" s="26" t="s">
        <v>5442</v>
      </c>
      <c r="T481" s="27">
        <v>38904</v>
      </c>
    </row>
    <row r="482" spans="1:20" s="16" customFormat="1" ht="18.75" customHeight="1" x14ac:dyDescent="0.2">
      <c r="A482" s="146">
        <v>7327</v>
      </c>
      <c r="B482" s="24" t="s">
        <v>2639</v>
      </c>
      <c r="C482" s="129">
        <v>651391008</v>
      </c>
      <c r="D482" s="22" t="s">
        <v>2640</v>
      </c>
      <c r="E482" s="22" t="s">
        <v>2641</v>
      </c>
      <c r="F482" s="23" t="s">
        <v>2642</v>
      </c>
      <c r="G482" s="23" t="s">
        <v>2643</v>
      </c>
      <c r="H482" s="23" t="s">
        <v>2644</v>
      </c>
      <c r="I482" s="22" t="s">
        <v>2645</v>
      </c>
      <c r="J482" s="22" t="s">
        <v>2646</v>
      </c>
      <c r="K482" s="22" t="s">
        <v>2647</v>
      </c>
      <c r="L482" s="22" t="s">
        <v>2648</v>
      </c>
      <c r="M482" s="24" t="s">
        <v>50</v>
      </c>
      <c r="N482" s="25" t="s">
        <v>2649</v>
      </c>
      <c r="O482" s="25"/>
      <c r="P482" s="26"/>
      <c r="Q482" s="25"/>
      <c r="R482" s="26" t="s">
        <v>1274</v>
      </c>
      <c r="S482" s="26" t="s">
        <v>2650</v>
      </c>
      <c r="T482" s="27">
        <v>38905</v>
      </c>
    </row>
    <row r="483" spans="1:20" s="16" customFormat="1" ht="18.75" customHeight="1" x14ac:dyDescent="0.2">
      <c r="A483" s="146">
        <v>7328</v>
      </c>
      <c r="B483" s="24" t="s">
        <v>1454</v>
      </c>
      <c r="C483" s="129">
        <v>720462001</v>
      </c>
      <c r="D483" s="22" t="s">
        <v>81</v>
      </c>
      <c r="E483" s="22" t="s">
        <v>1455</v>
      </c>
      <c r="F483" s="23" t="s">
        <v>1456</v>
      </c>
      <c r="G483" s="23" t="s">
        <v>1457</v>
      </c>
      <c r="H483" s="23" t="s">
        <v>1458</v>
      </c>
      <c r="I483" s="22" t="s">
        <v>1117</v>
      </c>
      <c r="J483" s="22" t="s">
        <v>1459</v>
      </c>
      <c r="K483" s="22" t="s">
        <v>1460</v>
      </c>
      <c r="L483" s="22" t="s">
        <v>1462</v>
      </c>
      <c r="M483" s="24" t="s">
        <v>50</v>
      </c>
      <c r="N483" s="25" t="s">
        <v>852</v>
      </c>
      <c r="O483" s="25" t="s">
        <v>1463</v>
      </c>
      <c r="P483" s="26" t="s">
        <v>1461</v>
      </c>
      <c r="Q483" s="25"/>
      <c r="R483" s="26">
        <v>93401</v>
      </c>
      <c r="S483" s="26" t="s">
        <v>1464</v>
      </c>
      <c r="T483" s="27">
        <v>38905</v>
      </c>
    </row>
    <row r="484" spans="1:20" s="16" customFormat="1" ht="18.75" customHeight="1" x14ac:dyDescent="0.2">
      <c r="A484" s="146">
        <v>7329</v>
      </c>
      <c r="B484" s="24" t="s">
        <v>2473</v>
      </c>
      <c r="C484" s="129">
        <v>655563601</v>
      </c>
      <c r="D484" s="22" t="s">
        <v>2223</v>
      </c>
      <c r="E484" s="22" t="s">
        <v>2474</v>
      </c>
      <c r="F484" s="23" t="s">
        <v>2257</v>
      </c>
      <c r="G484" s="23" t="s">
        <v>2475</v>
      </c>
      <c r="H484" s="23" t="s">
        <v>2476</v>
      </c>
      <c r="I484" s="22" t="s">
        <v>2477</v>
      </c>
      <c r="J484" s="22" t="s">
        <v>2478</v>
      </c>
      <c r="K484" s="22" t="s">
        <v>2479</v>
      </c>
      <c r="L484" s="22" t="s">
        <v>6194</v>
      </c>
      <c r="M484" s="24" t="s">
        <v>6168</v>
      </c>
      <c r="N484" s="25" t="s">
        <v>2480</v>
      </c>
      <c r="O484" s="25"/>
      <c r="P484" s="26"/>
      <c r="Q484" s="25"/>
      <c r="R484" s="26">
        <v>93401</v>
      </c>
      <c r="S484" s="26" t="s">
        <v>2481</v>
      </c>
      <c r="T484" s="27">
        <v>38911</v>
      </c>
    </row>
    <row r="485" spans="1:20" s="16" customFormat="1" ht="18.75" customHeight="1" x14ac:dyDescent="0.2">
      <c r="A485" s="146">
        <v>7330</v>
      </c>
      <c r="B485" s="24" t="s">
        <v>4475</v>
      </c>
      <c r="C485" s="129">
        <v>655691103</v>
      </c>
      <c r="D485" s="22" t="s">
        <v>4476</v>
      </c>
      <c r="E485" s="22" t="s">
        <v>4477</v>
      </c>
      <c r="F485" s="23" t="s">
        <v>4478</v>
      </c>
      <c r="G485" s="23" t="s">
        <v>4479</v>
      </c>
      <c r="H485" s="23" t="s">
        <v>4480</v>
      </c>
      <c r="I485" s="22" t="s">
        <v>1934</v>
      </c>
      <c r="J485" s="22" t="s">
        <v>4481</v>
      </c>
      <c r="K485" s="22" t="s">
        <v>4482</v>
      </c>
      <c r="L485" s="22" t="s">
        <v>4483</v>
      </c>
      <c r="M485" s="24" t="s">
        <v>630</v>
      </c>
      <c r="N485" s="25"/>
      <c r="O485" s="25" t="s">
        <v>4484</v>
      </c>
      <c r="P485" s="26"/>
      <c r="Q485" s="25"/>
      <c r="R485" s="26">
        <v>93401</v>
      </c>
      <c r="S485" s="26" t="s">
        <v>4485</v>
      </c>
      <c r="T485" s="27">
        <v>38915</v>
      </c>
    </row>
    <row r="486" spans="1:20" s="16" customFormat="1" ht="18.75" customHeight="1" x14ac:dyDescent="0.2">
      <c r="A486" s="146">
        <v>7331</v>
      </c>
      <c r="B486" s="24" t="s">
        <v>4410</v>
      </c>
      <c r="C486" s="129">
        <v>656176903</v>
      </c>
      <c r="D486" s="22" t="s">
        <v>4301</v>
      </c>
      <c r="E486" s="22" t="s">
        <v>4411</v>
      </c>
      <c r="F486" s="29" t="s">
        <v>7144</v>
      </c>
      <c r="G486" s="23" t="s">
        <v>4412</v>
      </c>
      <c r="H486" s="23" t="s">
        <v>6405</v>
      </c>
      <c r="I486" s="22" t="s">
        <v>4413</v>
      </c>
      <c r="J486" s="22" t="s">
        <v>4414</v>
      </c>
      <c r="K486" s="22" t="s">
        <v>4415</v>
      </c>
      <c r="L486" s="22" t="s">
        <v>4417</v>
      </c>
      <c r="M486" s="24" t="s">
        <v>630</v>
      </c>
      <c r="N486" s="25" t="s">
        <v>3901</v>
      </c>
      <c r="O486" s="25" t="s">
        <v>6338</v>
      </c>
      <c r="P486" s="26" t="s">
        <v>4416</v>
      </c>
      <c r="Q486" s="25"/>
      <c r="R486" s="26">
        <v>93401</v>
      </c>
      <c r="S486" s="31" t="s">
        <v>7200</v>
      </c>
      <c r="T486" s="27">
        <v>38936</v>
      </c>
    </row>
    <row r="487" spans="1:20" s="16" customFormat="1" ht="18.75" customHeight="1" x14ac:dyDescent="0.2">
      <c r="A487" s="146">
        <v>7332</v>
      </c>
      <c r="B487" s="24" t="s">
        <v>4528</v>
      </c>
      <c r="C487" s="129">
        <v>653173105</v>
      </c>
      <c r="D487" s="22" t="s">
        <v>4313</v>
      </c>
      <c r="E487" s="22" t="s">
        <v>4529</v>
      </c>
      <c r="F487" s="23" t="s">
        <v>4530</v>
      </c>
      <c r="G487" s="23" t="s">
        <v>4531</v>
      </c>
      <c r="H487" s="23" t="s">
        <v>4532</v>
      </c>
      <c r="I487" s="22" t="s">
        <v>4533</v>
      </c>
      <c r="J487" s="22" t="s">
        <v>4534</v>
      </c>
      <c r="K487" s="22" t="s">
        <v>4535</v>
      </c>
      <c r="L487" s="22" t="s">
        <v>4536</v>
      </c>
      <c r="M487" s="24" t="s">
        <v>630</v>
      </c>
      <c r="N487" s="25" t="s">
        <v>4537</v>
      </c>
      <c r="O487" s="25"/>
      <c r="P487" s="26"/>
      <c r="Q487" s="25"/>
      <c r="R487" s="26" t="s">
        <v>1274</v>
      </c>
      <c r="S487" s="26" t="s">
        <v>6152</v>
      </c>
      <c r="T487" s="27">
        <v>41493</v>
      </c>
    </row>
    <row r="488" spans="1:20" s="16" customFormat="1" ht="18.75" customHeight="1" x14ac:dyDescent="0.2">
      <c r="A488" s="146">
        <v>7333</v>
      </c>
      <c r="B488" s="24" t="s">
        <v>188</v>
      </c>
      <c r="C488" s="129">
        <v>737319008</v>
      </c>
      <c r="D488" s="22" t="s">
        <v>81</v>
      </c>
      <c r="E488" s="22" t="s">
        <v>189</v>
      </c>
      <c r="F488" s="23" t="s">
        <v>190</v>
      </c>
      <c r="G488" s="23" t="s">
        <v>191</v>
      </c>
      <c r="H488" s="23" t="s">
        <v>192</v>
      </c>
      <c r="I488" s="22" t="s">
        <v>193</v>
      </c>
      <c r="J488" s="22" t="s">
        <v>194</v>
      </c>
      <c r="K488" s="22" t="s">
        <v>195</v>
      </c>
      <c r="L488" s="22" t="s">
        <v>199</v>
      </c>
      <c r="M488" s="24" t="s">
        <v>51</v>
      </c>
      <c r="N488" s="25" t="s">
        <v>198</v>
      </c>
      <c r="O488" s="25" t="s">
        <v>197</v>
      </c>
      <c r="P488" s="26" t="s">
        <v>196</v>
      </c>
      <c r="Q488" s="25"/>
      <c r="R488" s="26" t="s">
        <v>92</v>
      </c>
      <c r="S488" s="26" t="s">
        <v>200</v>
      </c>
      <c r="T488" s="27">
        <v>38950</v>
      </c>
    </row>
    <row r="489" spans="1:20" s="16" customFormat="1" ht="18.75" customHeight="1" x14ac:dyDescent="0.2">
      <c r="A489" s="146">
        <v>7334</v>
      </c>
      <c r="B489" s="24" t="s">
        <v>5987</v>
      </c>
      <c r="C489" s="129">
        <v>714704001</v>
      </c>
      <c r="D489" s="22" t="s">
        <v>5988</v>
      </c>
      <c r="E489" s="22" t="s">
        <v>5989</v>
      </c>
      <c r="F489" s="29" t="s">
        <v>7247</v>
      </c>
      <c r="G489" s="23" t="s">
        <v>5990</v>
      </c>
      <c r="H489" s="29" t="s">
        <v>7248</v>
      </c>
      <c r="I489" s="22" t="s">
        <v>4533</v>
      </c>
      <c r="J489" s="30" t="s">
        <v>7250</v>
      </c>
      <c r="K489" s="30" t="s">
        <v>7249</v>
      </c>
      <c r="L489" s="22" t="s">
        <v>5991</v>
      </c>
      <c r="M489" s="24" t="s">
        <v>50</v>
      </c>
      <c r="N489" s="25" t="s">
        <v>852</v>
      </c>
      <c r="O489" s="25"/>
      <c r="P489" s="26"/>
      <c r="Q489" s="25"/>
      <c r="R489" s="26">
        <v>93105</v>
      </c>
      <c r="S489" s="31" t="s">
        <v>7266</v>
      </c>
      <c r="T489" s="27">
        <v>38957</v>
      </c>
    </row>
    <row r="490" spans="1:20" s="16" customFormat="1" ht="18.75" customHeight="1" x14ac:dyDescent="0.2">
      <c r="A490" s="146">
        <v>7335</v>
      </c>
      <c r="B490" s="24" t="s">
        <v>5461</v>
      </c>
      <c r="C490" s="129">
        <v>654941300</v>
      </c>
      <c r="D490" s="22" t="s">
        <v>81</v>
      </c>
      <c r="E490" s="22" t="s">
        <v>5462</v>
      </c>
      <c r="F490" s="23" t="s">
        <v>5463</v>
      </c>
      <c r="G490" s="23" t="s">
        <v>5282</v>
      </c>
      <c r="H490" s="23" t="s">
        <v>5464</v>
      </c>
      <c r="I490" s="22" t="s">
        <v>737</v>
      </c>
      <c r="J490" s="22" t="s">
        <v>5465</v>
      </c>
      <c r="K490" s="22" t="s">
        <v>5466</v>
      </c>
      <c r="L490" s="22" t="s">
        <v>5467</v>
      </c>
      <c r="M490" s="24" t="s">
        <v>50</v>
      </c>
      <c r="N490" s="25" t="s">
        <v>852</v>
      </c>
      <c r="O490" s="25"/>
      <c r="P490" s="26"/>
      <c r="Q490" s="25"/>
      <c r="R490" s="26" t="s">
        <v>419</v>
      </c>
      <c r="S490" s="26" t="s">
        <v>5468</v>
      </c>
      <c r="T490" s="27">
        <v>39006</v>
      </c>
    </row>
    <row r="491" spans="1:20" s="16" customFormat="1" ht="18.75" customHeight="1" x14ac:dyDescent="0.2">
      <c r="A491" s="146">
        <v>7336</v>
      </c>
      <c r="B491" s="24" t="s">
        <v>6015</v>
      </c>
      <c r="C491" s="129">
        <v>709952005</v>
      </c>
      <c r="D491" s="22" t="s">
        <v>6016</v>
      </c>
      <c r="E491" s="22" t="s">
        <v>6017</v>
      </c>
      <c r="F491" s="23" t="s">
        <v>6018</v>
      </c>
      <c r="G491" s="23" t="s">
        <v>6019</v>
      </c>
      <c r="H491" s="23" t="s">
        <v>6020</v>
      </c>
      <c r="I491" s="22" t="s">
        <v>6021</v>
      </c>
      <c r="J491" s="22" t="s">
        <v>6605</v>
      </c>
      <c r="K491" s="22" t="s">
        <v>6022</v>
      </c>
      <c r="L491" s="22" t="s">
        <v>6023</v>
      </c>
      <c r="M491" s="24" t="s">
        <v>50</v>
      </c>
      <c r="N491" s="25" t="s">
        <v>1171</v>
      </c>
      <c r="O491" s="25" t="s">
        <v>6024</v>
      </c>
      <c r="P491" s="26"/>
      <c r="Q491" s="25"/>
      <c r="R491" s="26">
        <v>93105</v>
      </c>
      <c r="S491" s="26" t="s">
        <v>6604</v>
      </c>
      <c r="T491" s="27">
        <v>39006</v>
      </c>
    </row>
    <row r="492" spans="1:20" s="16" customFormat="1" ht="18.75" customHeight="1" x14ac:dyDescent="0.2">
      <c r="A492" s="146">
        <v>7337</v>
      </c>
      <c r="B492" s="24" t="s">
        <v>1714</v>
      </c>
      <c r="C492" s="129">
        <v>655461604</v>
      </c>
      <c r="D492" s="22" t="s">
        <v>1566</v>
      </c>
      <c r="E492" s="22" t="s">
        <v>1715</v>
      </c>
      <c r="F492" s="23" t="s">
        <v>1716</v>
      </c>
      <c r="G492" s="23" t="s">
        <v>1717</v>
      </c>
      <c r="H492" s="23" t="s">
        <v>1718</v>
      </c>
      <c r="I492" s="22" t="s">
        <v>1719</v>
      </c>
      <c r="J492" s="22" t="s">
        <v>1720</v>
      </c>
      <c r="K492" s="22" t="s">
        <v>1721</v>
      </c>
      <c r="L492" s="22" t="s">
        <v>1723</v>
      </c>
      <c r="M492" s="24" t="s">
        <v>6166</v>
      </c>
      <c r="N492" s="25" t="s">
        <v>1725</v>
      </c>
      <c r="O492" s="25" t="s">
        <v>1724</v>
      </c>
      <c r="P492" s="26" t="s">
        <v>1722</v>
      </c>
      <c r="Q492" s="25"/>
      <c r="R492" s="26" t="s">
        <v>1274</v>
      </c>
      <c r="S492" s="26" t="s">
        <v>1726</v>
      </c>
      <c r="T492" s="27">
        <v>39013</v>
      </c>
    </row>
    <row r="493" spans="1:20" s="16" customFormat="1" ht="18.75" customHeight="1" x14ac:dyDescent="0.2">
      <c r="A493" s="146">
        <v>7338</v>
      </c>
      <c r="B493" s="24" t="s">
        <v>1529</v>
      </c>
      <c r="C493" s="129">
        <v>653872801</v>
      </c>
      <c r="D493" s="22" t="s">
        <v>81</v>
      </c>
      <c r="E493" s="22" t="s">
        <v>1530</v>
      </c>
      <c r="F493" s="23" t="s">
        <v>1531</v>
      </c>
      <c r="G493" s="23" t="s">
        <v>1532</v>
      </c>
      <c r="H493" s="23" t="s">
        <v>1533</v>
      </c>
      <c r="I493" s="22" t="s">
        <v>186</v>
      </c>
      <c r="J493" s="22" t="s">
        <v>1534</v>
      </c>
      <c r="K493" s="22" t="s">
        <v>1535</v>
      </c>
      <c r="L493" s="22" t="s">
        <v>1537</v>
      </c>
      <c r="M493" s="24" t="s">
        <v>50</v>
      </c>
      <c r="N493" s="25" t="s">
        <v>1171</v>
      </c>
      <c r="O493" s="25" t="s">
        <v>1538</v>
      </c>
      <c r="P493" s="26" t="s">
        <v>1536</v>
      </c>
      <c r="Q493" s="25"/>
      <c r="R493" s="26" t="s">
        <v>92</v>
      </c>
      <c r="S493" s="26" t="s">
        <v>1539</v>
      </c>
      <c r="T493" s="27">
        <v>39015</v>
      </c>
    </row>
    <row r="494" spans="1:20" s="16" customFormat="1" ht="18.75" customHeight="1" x14ac:dyDescent="0.2">
      <c r="A494" s="146">
        <v>7339</v>
      </c>
      <c r="B494" s="24" t="s">
        <v>2119</v>
      </c>
      <c r="C494" s="129">
        <v>714364007</v>
      </c>
      <c r="D494" s="22" t="s">
        <v>1566</v>
      </c>
      <c r="E494" s="22" t="s">
        <v>2120</v>
      </c>
      <c r="F494" s="23" t="s">
        <v>2121</v>
      </c>
      <c r="G494" s="22" t="s">
        <v>2122</v>
      </c>
      <c r="H494" s="23" t="s">
        <v>2123</v>
      </c>
      <c r="I494" s="22" t="s">
        <v>2124</v>
      </c>
      <c r="J494" s="22" t="s">
        <v>2125</v>
      </c>
      <c r="K494" s="22" t="s">
        <v>2126</v>
      </c>
      <c r="L494" s="22" t="s">
        <v>2129</v>
      </c>
      <c r="M494" s="24" t="s">
        <v>50</v>
      </c>
      <c r="N494" s="25" t="s">
        <v>2130</v>
      </c>
      <c r="O494" s="25" t="s">
        <v>2128</v>
      </c>
      <c r="P494" s="26" t="s">
        <v>2127</v>
      </c>
      <c r="Q494" s="25"/>
      <c r="R494" s="26">
        <v>93401</v>
      </c>
      <c r="S494" s="26" t="s">
        <v>2131</v>
      </c>
      <c r="T494" s="27">
        <v>39030</v>
      </c>
    </row>
    <row r="495" spans="1:20" s="16" customFormat="1" ht="18.75" customHeight="1" x14ac:dyDescent="0.2">
      <c r="A495" s="146">
        <v>7340</v>
      </c>
      <c r="B495" s="24" t="s">
        <v>2627</v>
      </c>
      <c r="C495" s="129">
        <v>727718001</v>
      </c>
      <c r="D495" s="22" t="s">
        <v>1566</v>
      </c>
      <c r="E495" s="22" t="s">
        <v>2628</v>
      </c>
      <c r="F495" s="23" t="s">
        <v>2629</v>
      </c>
      <c r="G495" s="23" t="s">
        <v>2630</v>
      </c>
      <c r="H495" s="23" t="s">
        <v>2631</v>
      </c>
      <c r="I495" s="22" t="s">
        <v>2632</v>
      </c>
      <c r="J495" s="22" t="s">
        <v>2633</v>
      </c>
      <c r="K495" s="22" t="s">
        <v>2634</v>
      </c>
      <c r="L495" s="22" t="s">
        <v>2635</v>
      </c>
      <c r="M495" s="24" t="s">
        <v>50</v>
      </c>
      <c r="N495" s="25" t="s">
        <v>2637</v>
      </c>
      <c r="O495" s="25" t="s">
        <v>2636</v>
      </c>
      <c r="P495" s="26"/>
      <c r="Q495" s="25"/>
      <c r="R495" s="26" t="s">
        <v>92</v>
      </c>
      <c r="S495" s="26" t="s">
        <v>2638</v>
      </c>
      <c r="T495" s="27">
        <v>39052</v>
      </c>
    </row>
    <row r="496" spans="1:20" s="16" customFormat="1" ht="18.75" customHeight="1" x14ac:dyDescent="0.2">
      <c r="A496" s="146">
        <v>7341</v>
      </c>
      <c r="B496" s="24" t="s">
        <v>5299</v>
      </c>
      <c r="C496" s="129">
        <v>656131403</v>
      </c>
      <c r="D496" s="22" t="s">
        <v>53</v>
      </c>
      <c r="E496" s="22" t="s">
        <v>5300</v>
      </c>
      <c r="F496" s="23" t="s">
        <v>5301</v>
      </c>
      <c r="G496" s="23" t="s">
        <v>5302</v>
      </c>
      <c r="H496" s="23" t="s">
        <v>5303</v>
      </c>
      <c r="I496" s="22" t="s">
        <v>708</v>
      </c>
      <c r="J496" s="22" t="s">
        <v>5304</v>
      </c>
      <c r="K496" s="22" t="s">
        <v>5305</v>
      </c>
      <c r="L496" s="22" t="s">
        <v>5307</v>
      </c>
      <c r="M496" s="24" t="s">
        <v>50</v>
      </c>
      <c r="N496" s="25" t="s">
        <v>1840</v>
      </c>
      <c r="O496" s="25" t="s">
        <v>5308</v>
      </c>
      <c r="P496" s="26" t="s">
        <v>5306</v>
      </c>
      <c r="Q496" s="25"/>
      <c r="R496" s="26">
        <v>93991</v>
      </c>
      <c r="S496" s="26" t="s">
        <v>5309</v>
      </c>
      <c r="T496" s="27">
        <v>39073</v>
      </c>
    </row>
    <row r="497" spans="1:20" s="16" customFormat="1" ht="18.75" customHeight="1" x14ac:dyDescent="0.2">
      <c r="A497" s="146">
        <v>7342</v>
      </c>
      <c r="B497" s="24" t="s">
        <v>5469</v>
      </c>
      <c r="C497" s="129">
        <v>759905806</v>
      </c>
      <c r="D497" s="22" t="s">
        <v>81</v>
      </c>
      <c r="E497" s="22" t="s">
        <v>5470</v>
      </c>
      <c r="F497" s="23" t="s">
        <v>5471</v>
      </c>
      <c r="G497" s="23" t="s">
        <v>5282</v>
      </c>
      <c r="H497" s="23" t="s">
        <v>5472</v>
      </c>
      <c r="I497" s="22" t="s">
        <v>737</v>
      </c>
      <c r="J497" s="22" t="s">
        <v>5473</v>
      </c>
      <c r="K497" s="22" t="s">
        <v>5474</v>
      </c>
      <c r="L497" s="28" t="s">
        <v>5476</v>
      </c>
      <c r="M497" s="24" t="s">
        <v>344</v>
      </c>
      <c r="N497" s="25" t="s">
        <v>5477</v>
      </c>
      <c r="O497" s="25"/>
      <c r="P497" s="26" t="s">
        <v>5475</v>
      </c>
      <c r="Q497" s="25"/>
      <c r="R497" s="26" t="s">
        <v>419</v>
      </c>
      <c r="S497" s="26" t="s">
        <v>5478</v>
      </c>
      <c r="T497" s="27">
        <v>39097</v>
      </c>
    </row>
    <row r="498" spans="1:20" s="16" customFormat="1" ht="18.75" customHeight="1" x14ac:dyDescent="0.2">
      <c r="A498" s="146">
        <v>7343</v>
      </c>
      <c r="B498" s="24" t="s">
        <v>5075</v>
      </c>
      <c r="C498" s="129">
        <v>652155103</v>
      </c>
      <c r="D498" s="22" t="s">
        <v>53</v>
      </c>
      <c r="E498" s="22" t="s">
        <v>5076</v>
      </c>
      <c r="F498" s="23" t="s">
        <v>5077</v>
      </c>
      <c r="G498" s="23" t="s">
        <v>4977</v>
      </c>
      <c r="H498" s="23" t="s">
        <v>5078</v>
      </c>
      <c r="I498" s="22" t="s">
        <v>708</v>
      </c>
      <c r="J498" s="22" t="s">
        <v>5079</v>
      </c>
      <c r="K498" s="22" t="s">
        <v>5080</v>
      </c>
      <c r="L498" s="22" t="s">
        <v>5082</v>
      </c>
      <c r="M498" s="24" t="s">
        <v>630</v>
      </c>
      <c r="N498" s="25" t="s">
        <v>462</v>
      </c>
      <c r="O498" s="25"/>
      <c r="P498" s="26" t="s">
        <v>5081</v>
      </c>
      <c r="Q498" s="25"/>
      <c r="R498" s="26" t="s">
        <v>5083</v>
      </c>
      <c r="S498" s="26" t="s">
        <v>5084</v>
      </c>
      <c r="T498" s="27">
        <v>38739</v>
      </c>
    </row>
    <row r="499" spans="1:20" s="16" customFormat="1" ht="18.75" customHeight="1" x14ac:dyDescent="0.2">
      <c r="A499" s="146">
        <v>7344</v>
      </c>
      <c r="B499" s="24" t="s">
        <v>2226</v>
      </c>
      <c r="C499" s="129">
        <v>654426600</v>
      </c>
      <c r="D499" s="22" t="s">
        <v>1566</v>
      </c>
      <c r="E499" s="22" t="s">
        <v>2227</v>
      </c>
      <c r="F499" s="23" t="s">
        <v>2228</v>
      </c>
      <c r="G499" s="23" t="s">
        <v>2229</v>
      </c>
      <c r="H499" s="23" t="s">
        <v>2230</v>
      </c>
      <c r="I499" s="22" t="s">
        <v>1700</v>
      </c>
      <c r="J499" s="22" t="s">
        <v>2231</v>
      </c>
      <c r="K499" s="22" t="s">
        <v>2232</v>
      </c>
      <c r="L499" s="22" t="s">
        <v>2234</v>
      </c>
      <c r="M499" s="24" t="s">
        <v>50</v>
      </c>
      <c r="N499" s="25"/>
      <c r="O499" s="25" t="s">
        <v>2235</v>
      </c>
      <c r="P499" s="26" t="s">
        <v>2233</v>
      </c>
      <c r="Q499" s="25"/>
      <c r="R499" s="26" t="s">
        <v>92</v>
      </c>
      <c r="S499" s="26" t="s">
        <v>2236</v>
      </c>
      <c r="T499" s="27">
        <v>39113</v>
      </c>
    </row>
    <row r="500" spans="1:20" s="16" customFormat="1" ht="18.75" customHeight="1" x14ac:dyDescent="0.2">
      <c r="A500" s="146">
        <v>7345</v>
      </c>
      <c r="B500" s="24" t="s">
        <v>6185</v>
      </c>
      <c r="C500" s="129">
        <v>702006007</v>
      </c>
      <c r="D500" s="22" t="s">
        <v>81</v>
      </c>
      <c r="E500" s="22" t="s">
        <v>1431</v>
      </c>
      <c r="F500" s="23" t="s">
        <v>1432</v>
      </c>
      <c r="G500" s="23" t="s">
        <v>1433</v>
      </c>
      <c r="H500" s="23" t="s">
        <v>1434</v>
      </c>
      <c r="I500" s="22" t="s">
        <v>737</v>
      </c>
      <c r="J500" s="22" t="s">
        <v>139</v>
      </c>
      <c r="K500" s="22" t="s">
        <v>1435</v>
      </c>
      <c r="L500" s="22" t="s">
        <v>1437</v>
      </c>
      <c r="M500" s="24" t="s">
        <v>6169</v>
      </c>
      <c r="N500" s="25" t="s">
        <v>1438</v>
      </c>
      <c r="O500" s="25"/>
      <c r="P500" s="26" t="s">
        <v>1436</v>
      </c>
      <c r="Q500" s="25"/>
      <c r="R500" s="26" t="s">
        <v>419</v>
      </c>
      <c r="S500" s="26" t="s">
        <v>1439</v>
      </c>
      <c r="T500" s="27">
        <v>39122</v>
      </c>
    </row>
    <row r="501" spans="1:20" s="16" customFormat="1" ht="18.75" customHeight="1" x14ac:dyDescent="0.2">
      <c r="A501" s="146">
        <v>7346</v>
      </c>
      <c r="B501" s="24" t="s">
        <v>2082</v>
      </c>
      <c r="C501" s="129">
        <v>656852305</v>
      </c>
      <c r="D501" s="22" t="s">
        <v>1566</v>
      </c>
      <c r="E501" s="22" t="s">
        <v>2083</v>
      </c>
      <c r="F501" s="23" t="s">
        <v>2084</v>
      </c>
      <c r="G501" s="23" t="s">
        <v>2085</v>
      </c>
      <c r="H501" s="23" t="s">
        <v>2086</v>
      </c>
      <c r="I501" s="22" t="s">
        <v>2087</v>
      </c>
      <c r="J501" s="22" t="s">
        <v>2088</v>
      </c>
      <c r="K501" s="22" t="s">
        <v>2089</v>
      </c>
      <c r="L501" s="22" t="s">
        <v>2090</v>
      </c>
      <c r="M501" s="24" t="s">
        <v>50</v>
      </c>
      <c r="N501" s="25" t="s">
        <v>2091</v>
      </c>
      <c r="O501" s="25"/>
      <c r="P501" s="26"/>
      <c r="Q501" s="25"/>
      <c r="R501" s="26" t="s">
        <v>1274</v>
      </c>
      <c r="S501" s="26" t="s">
        <v>2092</v>
      </c>
      <c r="T501" s="27">
        <v>39128</v>
      </c>
    </row>
    <row r="502" spans="1:20" s="16" customFormat="1" ht="18.75" customHeight="1" x14ac:dyDescent="0.2">
      <c r="A502" s="147">
        <v>7347</v>
      </c>
      <c r="B502" s="17" t="s">
        <v>2287</v>
      </c>
      <c r="C502" s="130">
        <v>653176902</v>
      </c>
      <c r="D502" s="15" t="s">
        <v>1566</v>
      </c>
      <c r="E502" s="15" t="s">
        <v>2288</v>
      </c>
      <c r="F502" s="14" t="s">
        <v>7584</v>
      </c>
      <c r="G502" s="14" t="s">
        <v>2289</v>
      </c>
      <c r="H502" s="14" t="s">
        <v>7585</v>
      </c>
      <c r="I502" s="15" t="s">
        <v>2290</v>
      </c>
      <c r="J502" s="15" t="s">
        <v>2291</v>
      </c>
      <c r="K502" s="15" t="s">
        <v>2292</v>
      </c>
      <c r="L502" s="15" t="s">
        <v>2293</v>
      </c>
      <c r="M502" s="17" t="s">
        <v>50</v>
      </c>
      <c r="N502" s="18" t="s">
        <v>730</v>
      </c>
      <c r="O502" s="18" t="s">
        <v>2294</v>
      </c>
      <c r="P502" s="19" t="s">
        <v>2295</v>
      </c>
      <c r="Q502" s="18"/>
      <c r="R502" s="19" t="s">
        <v>92</v>
      </c>
      <c r="S502" s="19" t="s">
        <v>7611</v>
      </c>
      <c r="T502" s="20">
        <v>39143</v>
      </c>
    </row>
    <row r="503" spans="1:20" s="16" customFormat="1" ht="18.75" customHeight="1" x14ac:dyDescent="0.2">
      <c r="A503" s="146">
        <v>7348</v>
      </c>
      <c r="B503" s="24" t="s">
        <v>5134</v>
      </c>
      <c r="C503" s="129">
        <v>657555002</v>
      </c>
      <c r="D503" s="22" t="s">
        <v>4752</v>
      </c>
      <c r="E503" s="22" t="s">
        <v>5135</v>
      </c>
      <c r="F503" s="23" t="s">
        <v>5136</v>
      </c>
      <c r="G503" s="23" t="s">
        <v>735</v>
      </c>
      <c r="H503" s="23" t="s">
        <v>5137</v>
      </c>
      <c r="I503" s="22" t="s">
        <v>737</v>
      </c>
      <c r="J503" s="22" t="s">
        <v>5138</v>
      </c>
      <c r="K503" s="22" t="s">
        <v>5139</v>
      </c>
      <c r="L503" s="22" t="s">
        <v>5141</v>
      </c>
      <c r="M503" s="24" t="s">
        <v>50</v>
      </c>
      <c r="N503" s="25" t="s">
        <v>4444</v>
      </c>
      <c r="O503" s="25"/>
      <c r="P503" s="26" t="s">
        <v>5140</v>
      </c>
      <c r="Q503" s="25"/>
      <c r="R503" s="26" t="s">
        <v>419</v>
      </c>
      <c r="S503" s="26" t="s">
        <v>5142</v>
      </c>
      <c r="T503" s="27">
        <v>39155</v>
      </c>
    </row>
    <row r="504" spans="1:20" s="16" customFormat="1" ht="18.75" customHeight="1" x14ac:dyDescent="0.2">
      <c r="A504" s="146">
        <v>7349</v>
      </c>
      <c r="B504" s="24" t="s">
        <v>732</v>
      </c>
      <c r="C504" s="129">
        <v>653803206</v>
      </c>
      <c r="D504" s="22" t="s">
        <v>81</v>
      </c>
      <c r="E504" s="22" t="s">
        <v>733</v>
      </c>
      <c r="F504" s="23" t="s">
        <v>734</v>
      </c>
      <c r="G504" s="23" t="s">
        <v>735</v>
      </c>
      <c r="H504" s="23" t="s">
        <v>736</v>
      </c>
      <c r="I504" s="22" t="s">
        <v>737</v>
      </c>
      <c r="J504" s="22" t="s">
        <v>738</v>
      </c>
      <c r="K504" s="22" t="s">
        <v>739</v>
      </c>
      <c r="L504" s="22" t="s">
        <v>741</v>
      </c>
      <c r="M504" s="24" t="s">
        <v>344</v>
      </c>
      <c r="N504" s="25" t="s">
        <v>742</v>
      </c>
      <c r="O504" s="25"/>
      <c r="P504" s="26" t="s">
        <v>740</v>
      </c>
      <c r="Q504" s="25"/>
      <c r="R504" s="26" t="s">
        <v>419</v>
      </c>
      <c r="S504" s="26" t="s">
        <v>743</v>
      </c>
      <c r="T504" s="27">
        <v>39162</v>
      </c>
    </row>
    <row r="505" spans="1:20" s="16" customFormat="1" ht="18.75" customHeight="1" x14ac:dyDescent="0.2">
      <c r="A505" s="147">
        <v>7350</v>
      </c>
      <c r="B505" s="17" t="s">
        <v>5547</v>
      </c>
      <c r="C505" s="130">
        <v>650086104</v>
      </c>
      <c r="D505" s="15" t="s">
        <v>81</v>
      </c>
      <c r="E505" s="15" t="s">
        <v>5548</v>
      </c>
      <c r="F505" s="14" t="s">
        <v>7346</v>
      </c>
      <c r="G505" s="14" t="s">
        <v>4779</v>
      </c>
      <c r="H505" s="14" t="s">
        <v>6698</v>
      </c>
      <c r="I505" s="15" t="s">
        <v>5549</v>
      </c>
      <c r="J505" s="15" t="s">
        <v>7351</v>
      </c>
      <c r="K505" s="15" t="s">
        <v>5550</v>
      </c>
      <c r="L505" s="15" t="s">
        <v>7347</v>
      </c>
      <c r="M505" s="17" t="s">
        <v>6168</v>
      </c>
      <c r="N505" s="18" t="s">
        <v>2480</v>
      </c>
      <c r="O505" s="18" t="s">
        <v>7349</v>
      </c>
      <c r="P505" s="39" t="s">
        <v>7348</v>
      </c>
      <c r="Q505" s="18"/>
      <c r="R505" s="19" t="s">
        <v>530</v>
      </c>
      <c r="S505" s="19" t="s">
        <v>7350</v>
      </c>
      <c r="T505" s="20">
        <v>39171</v>
      </c>
    </row>
    <row r="506" spans="1:20" s="16" customFormat="1" ht="18.75" customHeight="1" x14ac:dyDescent="0.2">
      <c r="A506" s="146">
        <v>7351</v>
      </c>
      <c r="B506" s="24" t="s">
        <v>5001</v>
      </c>
      <c r="C506" s="129">
        <v>656424702</v>
      </c>
      <c r="D506" s="22" t="s">
        <v>5002</v>
      </c>
      <c r="E506" s="22" t="s">
        <v>5003</v>
      </c>
      <c r="F506" s="23" t="s">
        <v>5004</v>
      </c>
      <c r="G506" s="23" t="s">
        <v>5005</v>
      </c>
      <c r="H506" s="23" t="s">
        <v>5006</v>
      </c>
      <c r="I506" s="22" t="s">
        <v>460</v>
      </c>
      <c r="J506" s="22" t="s">
        <v>5007</v>
      </c>
      <c r="K506" s="22" t="s">
        <v>5008</v>
      </c>
      <c r="L506" s="22" t="s">
        <v>5009</v>
      </c>
      <c r="M506" s="24" t="s">
        <v>50</v>
      </c>
      <c r="N506" s="25" t="s">
        <v>3204</v>
      </c>
      <c r="O506" s="25" t="s">
        <v>5010</v>
      </c>
      <c r="P506" s="26"/>
      <c r="Q506" s="25"/>
      <c r="R506" s="26" t="s">
        <v>419</v>
      </c>
      <c r="S506" s="26" t="s">
        <v>5011</v>
      </c>
      <c r="T506" s="27">
        <v>39198</v>
      </c>
    </row>
    <row r="507" spans="1:20" s="16" customFormat="1" ht="18.75" customHeight="1" x14ac:dyDescent="0.2">
      <c r="A507" s="146">
        <v>7352</v>
      </c>
      <c r="B507" s="24" t="s">
        <v>1043</v>
      </c>
      <c r="C507" s="129">
        <v>657349402</v>
      </c>
      <c r="D507" s="22" t="s">
        <v>81</v>
      </c>
      <c r="E507" s="22" t="s">
        <v>1044</v>
      </c>
      <c r="F507" s="23" t="s">
        <v>1045</v>
      </c>
      <c r="G507" s="23" t="s">
        <v>1046</v>
      </c>
      <c r="H507" s="23" t="s">
        <v>1047</v>
      </c>
      <c r="I507" s="22" t="s">
        <v>737</v>
      </c>
      <c r="J507" s="22" t="s">
        <v>1048</v>
      </c>
      <c r="K507" s="22" t="s">
        <v>1049</v>
      </c>
      <c r="L507" s="28" t="s">
        <v>1051</v>
      </c>
      <c r="M507" s="24" t="s">
        <v>50</v>
      </c>
      <c r="N507" s="25" t="s">
        <v>1052</v>
      </c>
      <c r="O507" s="25"/>
      <c r="P507" s="26" t="s">
        <v>1050</v>
      </c>
      <c r="Q507" s="25"/>
      <c r="R507" s="26" t="s">
        <v>419</v>
      </c>
      <c r="S507" s="26" t="s">
        <v>1053</v>
      </c>
      <c r="T507" s="27">
        <v>39198</v>
      </c>
    </row>
    <row r="508" spans="1:20" s="16" customFormat="1" ht="18.75" customHeight="1" x14ac:dyDescent="0.2">
      <c r="A508" s="146">
        <v>7353</v>
      </c>
      <c r="B508" s="24" t="s">
        <v>4991</v>
      </c>
      <c r="C508" s="129" t="s">
        <v>7862</v>
      </c>
      <c r="D508" s="22" t="s">
        <v>81</v>
      </c>
      <c r="E508" s="22" t="s">
        <v>4992</v>
      </c>
      <c r="F508" s="23" t="s">
        <v>4993</v>
      </c>
      <c r="G508" s="23" t="s">
        <v>4779</v>
      </c>
      <c r="H508" s="23" t="s">
        <v>4994</v>
      </c>
      <c r="I508" s="22" t="s">
        <v>708</v>
      </c>
      <c r="J508" s="22" t="s">
        <v>4995</v>
      </c>
      <c r="K508" s="22" t="s">
        <v>4996</v>
      </c>
      <c r="L508" s="22" t="s">
        <v>4997</v>
      </c>
      <c r="M508" s="24" t="s">
        <v>50</v>
      </c>
      <c r="N508" s="25" t="s">
        <v>4999</v>
      </c>
      <c r="O508" s="25" t="s">
        <v>4998</v>
      </c>
      <c r="P508" s="26"/>
      <c r="Q508" s="25"/>
      <c r="R508" s="26" t="s">
        <v>419</v>
      </c>
      <c r="S508" s="26" t="s">
        <v>5000</v>
      </c>
      <c r="T508" s="27">
        <v>39204</v>
      </c>
    </row>
    <row r="509" spans="1:20" s="16" customFormat="1" ht="18.75" customHeight="1" x14ac:dyDescent="0.2">
      <c r="A509" s="147">
        <v>7354</v>
      </c>
      <c r="B509" s="17" t="s">
        <v>3582</v>
      </c>
      <c r="C509" s="130">
        <v>692614003</v>
      </c>
      <c r="D509" s="15" t="s">
        <v>2854</v>
      </c>
      <c r="E509" s="15" t="s">
        <v>2882</v>
      </c>
      <c r="F509" s="14" t="s">
        <v>1700</v>
      </c>
      <c r="G509" s="14" t="s">
        <v>2883</v>
      </c>
      <c r="H509" s="14" t="s">
        <v>29</v>
      </c>
      <c r="I509" s="15"/>
      <c r="J509" s="15"/>
      <c r="K509" s="15" t="s">
        <v>3583</v>
      </c>
      <c r="L509" s="15" t="s">
        <v>3585</v>
      </c>
      <c r="M509" s="17" t="s">
        <v>50</v>
      </c>
      <c r="N509" s="18" t="s">
        <v>3587</v>
      </c>
      <c r="O509" s="18" t="s">
        <v>3586</v>
      </c>
      <c r="P509" s="19" t="s">
        <v>3584</v>
      </c>
      <c r="Q509" s="18"/>
      <c r="R509" s="19">
        <v>91001</v>
      </c>
      <c r="S509" s="19" t="s">
        <v>2906</v>
      </c>
      <c r="T509" s="20">
        <v>39212</v>
      </c>
    </row>
    <row r="510" spans="1:20" s="16" customFormat="1" ht="18.75" customHeight="1" x14ac:dyDescent="0.2">
      <c r="A510" s="147">
        <v>7355</v>
      </c>
      <c r="B510" s="17" t="s">
        <v>3376</v>
      </c>
      <c r="C510" s="130">
        <v>692008006</v>
      </c>
      <c r="D510" s="15" t="s">
        <v>2854</v>
      </c>
      <c r="E510" s="15" t="s">
        <v>2871</v>
      </c>
      <c r="F510" s="14" t="s">
        <v>27</v>
      </c>
      <c r="G510" s="14" t="s">
        <v>2872</v>
      </c>
      <c r="H510" s="14" t="s">
        <v>29</v>
      </c>
      <c r="I510" s="15"/>
      <c r="J510" s="15"/>
      <c r="K510" s="15" t="s">
        <v>3377</v>
      </c>
      <c r="L510" s="15" t="s">
        <v>3378</v>
      </c>
      <c r="M510" s="17" t="s">
        <v>6166</v>
      </c>
      <c r="N510" s="18" t="s">
        <v>3380</v>
      </c>
      <c r="O510" s="18" t="s">
        <v>3379</v>
      </c>
      <c r="P510" s="19"/>
      <c r="Q510" s="18"/>
      <c r="R510" s="19">
        <v>91001</v>
      </c>
      <c r="S510" s="19" t="s">
        <v>2875</v>
      </c>
      <c r="T510" s="20">
        <v>39212</v>
      </c>
    </row>
    <row r="511" spans="1:20" s="16" customFormat="1" ht="18.75" customHeight="1" x14ac:dyDescent="0.2">
      <c r="A511" s="146">
        <v>7356</v>
      </c>
      <c r="B511" s="24" t="s">
        <v>7309</v>
      </c>
      <c r="C511" s="129">
        <v>692102002</v>
      </c>
      <c r="D511" s="22" t="s">
        <v>3965</v>
      </c>
      <c r="E511" s="15" t="s">
        <v>2871</v>
      </c>
      <c r="F511" s="23" t="s">
        <v>1700</v>
      </c>
      <c r="G511" s="14" t="s">
        <v>2872</v>
      </c>
      <c r="H511" s="23" t="s">
        <v>29</v>
      </c>
      <c r="I511" s="22"/>
      <c r="J511" s="22"/>
      <c r="K511" s="22" t="s">
        <v>7310</v>
      </c>
      <c r="L511" s="22" t="s">
        <v>7311</v>
      </c>
      <c r="M511" s="24" t="s">
        <v>6166</v>
      </c>
      <c r="N511" s="25" t="s">
        <v>7312</v>
      </c>
      <c r="O511" s="25" t="s">
        <v>7313</v>
      </c>
      <c r="P511" s="26"/>
      <c r="Q511" s="25"/>
      <c r="R511" s="26">
        <v>91001</v>
      </c>
      <c r="S511" s="26" t="s">
        <v>2949</v>
      </c>
      <c r="T511" s="27">
        <v>39212</v>
      </c>
    </row>
    <row r="512" spans="1:20" s="16" customFormat="1" ht="18.75" customHeight="1" x14ac:dyDescent="0.2">
      <c r="A512" s="146">
        <v>7357</v>
      </c>
      <c r="B512" s="24" t="s">
        <v>4446</v>
      </c>
      <c r="C512" s="129">
        <v>656702605</v>
      </c>
      <c r="D512" s="22" t="s">
        <v>4301</v>
      </c>
      <c r="E512" s="22" t="s">
        <v>4447</v>
      </c>
      <c r="F512" s="23" t="s">
        <v>4448</v>
      </c>
      <c r="G512" s="23" t="s">
        <v>4449</v>
      </c>
      <c r="H512" s="23" t="s">
        <v>4450</v>
      </c>
      <c r="I512" s="22" t="s">
        <v>4451</v>
      </c>
      <c r="J512" s="22" t="s">
        <v>4452</v>
      </c>
      <c r="K512" s="22" t="s">
        <v>4453</v>
      </c>
      <c r="L512" s="22" t="s">
        <v>4455</v>
      </c>
      <c r="M512" s="24" t="s">
        <v>630</v>
      </c>
      <c r="N512" s="22" t="s">
        <v>3114</v>
      </c>
      <c r="O512" s="25" t="s">
        <v>4456</v>
      </c>
      <c r="P512" s="25" t="s">
        <v>4454</v>
      </c>
      <c r="Q512" s="25"/>
      <c r="R512" s="26">
        <v>93401</v>
      </c>
      <c r="S512" s="26" t="s">
        <v>4457</v>
      </c>
      <c r="T512" s="27">
        <v>39212</v>
      </c>
    </row>
    <row r="513" spans="1:20" s="16" customFormat="1" ht="18.75" customHeight="1" x14ac:dyDescent="0.2">
      <c r="A513" s="146">
        <v>7358</v>
      </c>
      <c r="B513" s="24" t="s">
        <v>4181</v>
      </c>
      <c r="C513" s="129" t="s">
        <v>7851</v>
      </c>
      <c r="D513" s="22" t="s">
        <v>4182</v>
      </c>
      <c r="E513" s="22" t="s">
        <v>4183</v>
      </c>
      <c r="F513" s="23" t="s">
        <v>4184</v>
      </c>
      <c r="G513" s="23" t="s">
        <v>4185</v>
      </c>
      <c r="H513" s="23" t="s">
        <v>4186</v>
      </c>
      <c r="I513" s="22" t="s">
        <v>708</v>
      </c>
      <c r="J513" s="22" t="s">
        <v>4187</v>
      </c>
      <c r="K513" s="22" t="s">
        <v>4188</v>
      </c>
      <c r="L513" s="22" t="s">
        <v>4189</v>
      </c>
      <c r="M513" s="24" t="s">
        <v>50</v>
      </c>
      <c r="N513" s="25" t="s">
        <v>4190</v>
      </c>
      <c r="O513" s="25"/>
      <c r="P513" s="26"/>
      <c r="Q513" s="25"/>
      <c r="R513" s="26">
        <v>93401</v>
      </c>
      <c r="S513" s="26" t="s">
        <v>4191</v>
      </c>
      <c r="T513" s="27">
        <v>39240</v>
      </c>
    </row>
    <row r="514" spans="1:20" s="16" customFormat="1" ht="18.75" customHeight="1" x14ac:dyDescent="0.2">
      <c r="A514" s="146">
        <v>7359</v>
      </c>
      <c r="B514" s="24" t="s">
        <v>5925</v>
      </c>
      <c r="C514" s="129">
        <v>616068008</v>
      </c>
      <c r="D514" s="22" t="s">
        <v>2745</v>
      </c>
      <c r="E514" s="22" t="s">
        <v>5926</v>
      </c>
      <c r="F514" s="23" t="s">
        <v>27</v>
      </c>
      <c r="G514" s="23" t="s">
        <v>5927</v>
      </c>
      <c r="H514" s="23" t="s">
        <v>29</v>
      </c>
      <c r="I514" s="22"/>
      <c r="J514" s="22"/>
      <c r="K514" s="22" t="s">
        <v>6317</v>
      </c>
      <c r="L514" s="22" t="s">
        <v>5928</v>
      </c>
      <c r="M514" s="24" t="s">
        <v>6170</v>
      </c>
      <c r="N514" s="25" t="s">
        <v>5929</v>
      </c>
      <c r="O514" s="24" t="s">
        <v>6318</v>
      </c>
      <c r="P514" s="26"/>
      <c r="Q514" s="25"/>
      <c r="R514" s="26">
        <v>91001</v>
      </c>
      <c r="S514" s="26" t="s">
        <v>607</v>
      </c>
      <c r="T514" s="27">
        <v>39245</v>
      </c>
    </row>
    <row r="515" spans="1:20" s="16" customFormat="1" ht="18.75" customHeight="1" x14ac:dyDescent="0.2">
      <c r="A515" s="146">
        <v>7360</v>
      </c>
      <c r="B515" s="24" t="s">
        <v>518</v>
      </c>
      <c r="C515" s="129">
        <v>653936605</v>
      </c>
      <c r="D515" s="22" t="s">
        <v>518</v>
      </c>
      <c r="E515" s="22" t="s">
        <v>519</v>
      </c>
      <c r="F515" s="23" t="s">
        <v>520</v>
      </c>
      <c r="G515" s="23" t="s">
        <v>521</v>
      </c>
      <c r="H515" s="23" t="s">
        <v>524</v>
      </c>
      <c r="I515" s="23" t="s">
        <v>522</v>
      </c>
      <c r="J515" s="22" t="s">
        <v>523</v>
      </c>
      <c r="K515" s="22" t="s">
        <v>525</v>
      </c>
      <c r="L515" s="22" t="s">
        <v>527</v>
      </c>
      <c r="M515" s="24" t="s">
        <v>50</v>
      </c>
      <c r="N515" s="25" t="s">
        <v>529</v>
      </c>
      <c r="O515" s="25" t="s">
        <v>528</v>
      </c>
      <c r="P515" s="26" t="s">
        <v>526</v>
      </c>
      <c r="Q515" s="25"/>
      <c r="R515" s="26" t="s">
        <v>530</v>
      </c>
      <c r="S515" s="26" t="s">
        <v>531</v>
      </c>
      <c r="T515" s="27">
        <v>39261</v>
      </c>
    </row>
    <row r="516" spans="1:20" s="16" customFormat="1" ht="18.75" customHeight="1" x14ac:dyDescent="0.2">
      <c r="A516" s="146">
        <v>7361</v>
      </c>
      <c r="B516" s="24" t="s">
        <v>503</v>
      </c>
      <c r="C516" s="129">
        <v>708794007</v>
      </c>
      <c r="D516" s="22" t="s">
        <v>81</v>
      </c>
      <c r="E516" s="22" t="s">
        <v>504</v>
      </c>
      <c r="F516" s="23" t="s">
        <v>505</v>
      </c>
      <c r="G516" s="23" t="s">
        <v>506</v>
      </c>
      <c r="H516" s="23" t="s">
        <v>507</v>
      </c>
      <c r="I516" s="22" t="s">
        <v>508</v>
      </c>
      <c r="J516" s="22" t="s">
        <v>509</v>
      </c>
      <c r="K516" s="22" t="s">
        <v>510</v>
      </c>
      <c r="L516" s="22" t="s">
        <v>511</v>
      </c>
      <c r="M516" s="24" t="s">
        <v>50</v>
      </c>
      <c r="N516" s="25" t="s">
        <v>443</v>
      </c>
      <c r="O516" s="25"/>
      <c r="P516" s="26"/>
      <c r="Q516" s="25"/>
      <c r="R516" s="26" t="s">
        <v>419</v>
      </c>
      <c r="S516" s="26" t="s">
        <v>512</v>
      </c>
      <c r="T516" s="27">
        <v>39261</v>
      </c>
    </row>
    <row r="517" spans="1:20" s="16" customFormat="1" ht="18.75" customHeight="1" x14ac:dyDescent="0.2">
      <c r="A517" s="146">
        <v>7362</v>
      </c>
      <c r="B517" s="24" t="s">
        <v>5129</v>
      </c>
      <c r="C517" s="129">
        <v>657798800</v>
      </c>
      <c r="D517" s="22" t="s">
        <v>81</v>
      </c>
      <c r="E517" s="22" t="s">
        <v>5130</v>
      </c>
      <c r="F517" s="29" t="s">
        <v>7546</v>
      </c>
      <c r="G517" s="23" t="s">
        <v>5131</v>
      </c>
      <c r="H517" s="23" t="s">
        <v>6741</v>
      </c>
      <c r="I517" s="22" t="s">
        <v>5132</v>
      </c>
      <c r="J517" s="22" t="s">
        <v>6742</v>
      </c>
      <c r="K517" s="22" t="s">
        <v>5133</v>
      </c>
      <c r="L517" s="30" t="s">
        <v>7734</v>
      </c>
      <c r="M517" s="24" t="s">
        <v>50</v>
      </c>
      <c r="N517" s="25" t="s">
        <v>730</v>
      </c>
      <c r="O517" s="25">
        <v>56232475099</v>
      </c>
      <c r="P517" s="38" t="s">
        <v>7547</v>
      </c>
      <c r="Q517" s="25"/>
      <c r="R517" s="26" t="s">
        <v>1217</v>
      </c>
      <c r="S517" s="31" t="s">
        <v>7545</v>
      </c>
      <c r="T517" s="27">
        <v>39269</v>
      </c>
    </row>
    <row r="518" spans="1:20" s="16" customFormat="1" ht="18.75" customHeight="1" x14ac:dyDescent="0.2">
      <c r="A518" s="146">
        <v>7363</v>
      </c>
      <c r="B518" s="24" t="s">
        <v>4192</v>
      </c>
      <c r="C518" s="129" t="s">
        <v>7852</v>
      </c>
      <c r="D518" s="22" t="s">
        <v>81</v>
      </c>
      <c r="E518" s="22" t="s">
        <v>4193</v>
      </c>
      <c r="F518" s="23" t="s">
        <v>6663</v>
      </c>
      <c r="G518" s="23" t="s">
        <v>4194</v>
      </c>
      <c r="H518" s="23" t="s">
        <v>6664</v>
      </c>
      <c r="I518" s="22" t="s">
        <v>4195</v>
      </c>
      <c r="J518" s="22" t="s">
        <v>4196</v>
      </c>
      <c r="K518" s="22" t="s">
        <v>4197</v>
      </c>
      <c r="L518" s="22" t="s">
        <v>4198</v>
      </c>
      <c r="M518" s="24" t="s">
        <v>50</v>
      </c>
      <c r="N518" s="25" t="s">
        <v>2147</v>
      </c>
      <c r="O518" s="25" t="s">
        <v>4199</v>
      </c>
      <c r="P518" s="26"/>
      <c r="Q518" s="25"/>
      <c r="R518" s="26" t="s">
        <v>530</v>
      </c>
      <c r="S518" s="26" t="s">
        <v>6681</v>
      </c>
      <c r="T518" s="27">
        <v>39275</v>
      </c>
    </row>
    <row r="519" spans="1:20" s="16" customFormat="1" ht="18.75" customHeight="1" x14ac:dyDescent="0.2">
      <c r="A519" s="146">
        <v>7364</v>
      </c>
      <c r="B519" s="24" t="s">
        <v>4355</v>
      </c>
      <c r="C519" s="129">
        <v>657351903</v>
      </c>
      <c r="D519" s="22" t="s">
        <v>4301</v>
      </c>
      <c r="E519" s="22" t="s">
        <v>4356</v>
      </c>
      <c r="F519" s="23" t="s">
        <v>4357</v>
      </c>
      <c r="G519" s="23" t="s">
        <v>4358</v>
      </c>
      <c r="H519" s="22" t="s">
        <v>4359</v>
      </c>
      <c r="I519" s="22" t="s">
        <v>1934</v>
      </c>
      <c r="J519" s="22" t="s">
        <v>4360</v>
      </c>
      <c r="K519" s="22" t="s">
        <v>4361</v>
      </c>
      <c r="L519" s="22" t="s">
        <v>4363</v>
      </c>
      <c r="M519" s="24" t="s">
        <v>50</v>
      </c>
      <c r="N519" s="25" t="s">
        <v>730</v>
      </c>
      <c r="O519" s="25" t="s">
        <v>4364</v>
      </c>
      <c r="P519" s="26" t="s">
        <v>4362</v>
      </c>
      <c r="Q519" s="25"/>
      <c r="R519" s="26">
        <v>93401</v>
      </c>
      <c r="S519" s="26" t="s">
        <v>4365</v>
      </c>
      <c r="T519" s="27">
        <v>39289</v>
      </c>
    </row>
    <row r="520" spans="1:20" s="16" customFormat="1" ht="18.75" customHeight="1" x14ac:dyDescent="0.2">
      <c r="A520" s="146">
        <v>7365</v>
      </c>
      <c r="B520" s="24" t="s">
        <v>5095</v>
      </c>
      <c r="C520" s="129">
        <v>651996902</v>
      </c>
      <c r="D520" s="22" t="s">
        <v>81</v>
      </c>
      <c r="E520" s="22" t="s">
        <v>5096</v>
      </c>
      <c r="F520" s="23" t="s">
        <v>5097</v>
      </c>
      <c r="G520" s="23" t="s">
        <v>5098</v>
      </c>
      <c r="H520" s="23" t="s">
        <v>5099</v>
      </c>
      <c r="I520" s="22" t="s">
        <v>5100</v>
      </c>
      <c r="J520" s="22" t="s">
        <v>5101</v>
      </c>
      <c r="K520" s="22" t="s">
        <v>5102</v>
      </c>
      <c r="L520" s="22" t="s">
        <v>5104</v>
      </c>
      <c r="M520" s="24" t="s">
        <v>50</v>
      </c>
      <c r="N520" s="25" t="s">
        <v>5105</v>
      </c>
      <c r="O520" s="25" t="s">
        <v>5103</v>
      </c>
      <c r="P520" s="26"/>
      <c r="Q520" s="25"/>
      <c r="R520" s="26" t="s">
        <v>530</v>
      </c>
      <c r="S520" s="26" t="s">
        <v>5106</v>
      </c>
      <c r="T520" s="27">
        <v>39290</v>
      </c>
    </row>
    <row r="521" spans="1:20" s="16" customFormat="1" ht="18.75" customHeight="1" x14ac:dyDescent="0.2">
      <c r="A521" s="146">
        <v>7366</v>
      </c>
      <c r="B521" s="24" t="s">
        <v>4344</v>
      </c>
      <c r="C521" s="129">
        <v>657208701</v>
      </c>
      <c r="D521" s="22" t="s">
        <v>4313</v>
      </c>
      <c r="E521" s="22" t="s">
        <v>4345</v>
      </c>
      <c r="F521" s="23" t="s">
        <v>4346</v>
      </c>
      <c r="G521" s="23" t="s">
        <v>4347</v>
      </c>
      <c r="H521" s="23" t="s">
        <v>4348</v>
      </c>
      <c r="I521" s="23" t="s">
        <v>737</v>
      </c>
      <c r="J521" s="22" t="s">
        <v>4349</v>
      </c>
      <c r="K521" s="22" t="s">
        <v>4350</v>
      </c>
      <c r="L521" s="22" t="s">
        <v>4352</v>
      </c>
      <c r="M521" s="24" t="s">
        <v>51</v>
      </c>
      <c r="N521" s="25" t="s">
        <v>1430</v>
      </c>
      <c r="O521" s="25" t="s">
        <v>4353</v>
      </c>
      <c r="P521" s="26" t="s">
        <v>4351</v>
      </c>
      <c r="Q521" s="25"/>
      <c r="R521" s="26" t="s">
        <v>419</v>
      </c>
      <c r="S521" s="26" t="s">
        <v>4354</v>
      </c>
      <c r="T521" s="27">
        <v>39303</v>
      </c>
    </row>
    <row r="522" spans="1:20" s="16" customFormat="1" ht="18.75" customHeight="1" x14ac:dyDescent="0.2">
      <c r="A522" s="147">
        <v>7367</v>
      </c>
      <c r="B522" s="17" t="s">
        <v>4751</v>
      </c>
      <c r="C522" s="130">
        <v>655778705</v>
      </c>
      <c r="D522" s="15" t="s">
        <v>4752</v>
      </c>
      <c r="E522" s="15" t="s">
        <v>4753</v>
      </c>
      <c r="F522" s="83" t="s">
        <v>7314</v>
      </c>
      <c r="G522" s="14" t="s">
        <v>4754</v>
      </c>
      <c r="H522" s="14" t="s">
        <v>6271</v>
      </c>
      <c r="I522" s="15" t="s">
        <v>708</v>
      </c>
      <c r="J522" s="15" t="s">
        <v>6272</v>
      </c>
      <c r="K522" s="15" t="s">
        <v>4755</v>
      </c>
      <c r="L522" s="15" t="s">
        <v>4757</v>
      </c>
      <c r="M522" s="17" t="s">
        <v>630</v>
      </c>
      <c r="N522" s="18" t="s">
        <v>1347</v>
      </c>
      <c r="O522" s="18" t="s">
        <v>4758</v>
      </c>
      <c r="P522" s="19" t="s">
        <v>4756</v>
      </c>
      <c r="Q522" s="18"/>
      <c r="R522" s="19" t="s">
        <v>92</v>
      </c>
      <c r="S522" s="19" t="s">
        <v>7315</v>
      </c>
      <c r="T522" s="20">
        <v>39308</v>
      </c>
    </row>
    <row r="523" spans="1:20" s="16" customFormat="1" ht="18.75" customHeight="1" x14ac:dyDescent="0.2">
      <c r="A523" s="146">
        <v>7368</v>
      </c>
      <c r="B523" s="24" t="s">
        <v>4722</v>
      </c>
      <c r="C523" s="129">
        <v>656859903</v>
      </c>
      <c r="D523" s="22" t="s">
        <v>4313</v>
      </c>
      <c r="E523" s="22" t="s">
        <v>4723</v>
      </c>
      <c r="F523" s="23" t="s">
        <v>4724</v>
      </c>
      <c r="G523" s="23" t="s">
        <v>4725</v>
      </c>
      <c r="H523" s="23" t="s">
        <v>4726</v>
      </c>
      <c r="I523" s="22" t="s">
        <v>737</v>
      </c>
      <c r="J523" s="22" t="s">
        <v>4727</v>
      </c>
      <c r="K523" s="22" t="s">
        <v>4728</v>
      </c>
      <c r="L523" s="22" t="s">
        <v>4730</v>
      </c>
      <c r="M523" s="24" t="s">
        <v>6166</v>
      </c>
      <c r="N523" s="25" t="s">
        <v>4731</v>
      </c>
      <c r="O523" s="25"/>
      <c r="P523" s="26" t="s">
        <v>4729</v>
      </c>
      <c r="Q523" s="25"/>
      <c r="R523" s="26" t="s">
        <v>419</v>
      </c>
      <c r="S523" s="26" t="s">
        <v>4732</v>
      </c>
      <c r="T523" s="27">
        <v>39310</v>
      </c>
    </row>
    <row r="524" spans="1:20" s="16" customFormat="1" ht="18.75" customHeight="1" x14ac:dyDescent="0.2">
      <c r="A524" s="146">
        <v>7369</v>
      </c>
      <c r="B524" s="24" t="s">
        <v>2737</v>
      </c>
      <c r="C524" s="129">
        <v>653823304</v>
      </c>
      <c r="D524" s="22" t="s">
        <v>2738</v>
      </c>
      <c r="E524" s="22" t="s">
        <v>2739</v>
      </c>
      <c r="F524" s="29" t="s">
        <v>7657</v>
      </c>
      <c r="G524" s="23" t="s">
        <v>2740</v>
      </c>
      <c r="H524" s="23" t="s">
        <v>7658</v>
      </c>
      <c r="I524" s="30" t="s">
        <v>7659</v>
      </c>
      <c r="J524" s="30" t="s">
        <v>7660</v>
      </c>
      <c r="K524" s="22" t="s">
        <v>2741</v>
      </c>
      <c r="L524" s="22" t="s">
        <v>2742</v>
      </c>
      <c r="M524" s="24" t="s">
        <v>50</v>
      </c>
      <c r="N524" s="25" t="s">
        <v>730</v>
      </c>
      <c r="O524" s="25" t="s">
        <v>2743</v>
      </c>
      <c r="P524" s="26"/>
      <c r="Q524" s="25"/>
      <c r="R524" s="26" t="s">
        <v>92</v>
      </c>
      <c r="S524" s="31" t="s">
        <v>7687</v>
      </c>
      <c r="T524" s="27">
        <v>39317</v>
      </c>
    </row>
    <row r="525" spans="1:20" s="16" customFormat="1" ht="18.75" customHeight="1" x14ac:dyDescent="0.2">
      <c r="A525" s="146">
        <v>7370</v>
      </c>
      <c r="B525" s="24" t="s">
        <v>1953</v>
      </c>
      <c r="C525" s="129" t="s">
        <v>7810</v>
      </c>
      <c r="D525" s="22" t="s">
        <v>1566</v>
      </c>
      <c r="E525" s="22" t="s">
        <v>1954</v>
      </c>
      <c r="F525" s="23" t="s">
        <v>1955</v>
      </c>
      <c r="G525" s="23" t="s">
        <v>1956</v>
      </c>
      <c r="H525" s="23" t="s">
        <v>1957</v>
      </c>
      <c r="I525" s="22" t="s">
        <v>1958</v>
      </c>
      <c r="J525" s="22" t="s">
        <v>1959</v>
      </c>
      <c r="K525" s="22" t="s">
        <v>1960</v>
      </c>
      <c r="L525" s="22" t="s">
        <v>1961</v>
      </c>
      <c r="M525" s="24" t="s">
        <v>50</v>
      </c>
      <c r="N525" s="25" t="s">
        <v>852</v>
      </c>
      <c r="O525" s="25" t="s">
        <v>1962</v>
      </c>
      <c r="P525" s="26"/>
      <c r="Q525" s="25"/>
      <c r="R525" s="26" t="s">
        <v>419</v>
      </c>
      <c r="S525" s="26" t="s">
        <v>1963</v>
      </c>
      <c r="T525" s="27">
        <v>39322</v>
      </c>
    </row>
    <row r="526" spans="1:20" s="16" customFormat="1" ht="18.75" customHeight="1" x14ac:dyDescent="0.2">
      <c r="A526" s="146">
        <v>7371</v>
      </c>
      <c r="B526" s="24" t="s">
        <v>2309</v>
      </c>
      <c r="C526" s="129">
        <v>652968406</v>
      </c>
      <c r="D526" s="22" t="s">
        <v>1639</v>
      </c>
      <c r="E526" s="22" t="s">
        <v>2310</v>
      </c>
      <c r="F526" s="23" t="s">
        <v>2311</v>
      </c>
      <c r="G526" s="23" t="s">
        <v>2312</v>
      </c>
      <c r="H526" s="23" t="s">
        <v>2313</v>
      </c>
      <c r="I526" s="22" t="s">
        <v>2314</v>
      </c>
      <c r="J526" s="22" t="s">
        <v>2315</v>
      </c>
      <c r="K526" s="22" t="s">
        <v>2316</v>
      </c>
      <c r="L526" s="22" t="s">
        <v>2317</v>
      </c>
      <c r="M526" s="24" t="s">
        <v>50</v>
      </c>
      <c r="N526" s="25" t="s">
        <v>730</v>
      </c>
      <c r="O526" s="25" t="s">
        <v>2318</v>
      </c>
      <c r="P526" s="26"/>
      <c r="Q526" s="25"/>
      <c r="R526" s="26">
        <v>93401</v>
      </c>
      <c r="S526" s="26" t="s">
        <v>2319</v>
      </c>
      <c r="T526" s="27">
        <v>39322</v>
      </c>
    </row>
    <row r="527" spans="1:20" s="16" customFormat="1" ht="18.75" customHeight="1" x14ac:dyDescent="0.2">
      <c r="A527" s="146">
        <v>7372</v>
      </c>
      <c r="B527" s="24" t="s">
        <v>4300</v>
      </c>
      <c r="C527" s="129">
        <v>657662402</v>
      </c>
      <c r="D527" s="22" t="s">
        <v>4301</v>
      </c>
      <c r="E527" s="22" t="s">
        <v>4302</v>
      </c>
      <c r="F527" s="23" t="s">
        <v>4303</v>
      </c>
      <c r="G527" s="23" t="s">
        <v>4304</v>
      </c>
      <c r="H527" s="23" t="s">
        <v>4305</v>
      </c>
      <c r="I527" s="22" t="s">
        <v>1934</v>
      </c>
      <c r="J527" s="22" t="s">
        <v>4306</v>
      </c>
      <c r="K527" s="22" t="s">
        <v>4307</v>
      </c>
      <c r="L527" s="22" t="s">
        <v>4308</v>
      </c>
      <c r="M527" s="24" t="s">
        <v>630</v>
      </c>
      <c r="N527" s="25" t="s">
        <v>4310</v>
      </c>
      <c r="O527" s="25" t="s">
        <v>4309</v>
      </c>
      <c r="P527" s="26"/>
      <c r="Q527" s="25"/>
      <c r="R527" s="26">
        <v>93401</v>
      </c>
      <c r="S527" s="26" t="s">
        <v>4311</v>
      </c>
      <c r="T527" s="27">
        <v>39328</v>
      </c>
    </row>
    <row r="528" spans="1:20" s="16" customFormat="1" ht="18.75" customHeight="1" x14ac:dyDescent="0.2">
      <c r="A528" s="146">
        <v>7373</v>
      </c>
      <c r="B528" s="24" t="s">
        <v>2038</v>
      </c>
      <c r="C528" s="129">
        <v>740165003</v>
      </c>
      <c r="D528" s="22" t="s">
        <v>1566</v>
      </c>
      <c r="E528" s="22" t="s">
        <v>2039</v>
      </c>
      <c r="F528" s="23" t="s">
        <v>2040</v>
      </c>
      <c r="G528" s="23" t="s">
        <v>2041</v>
      </c>
      <c r="H528" s="23" t="s">
        <v>2042</v>
      </c>
      <c r="I528" s="22" t="s">
        <v>2043</v>
      </c>
      <c r="J528" s="22" t="s">
        <v>2044</v>
      </c>
      <c r="K528" s="22" t="s">
        <v>2045</v>
      </c>
      <c r="L528" s="22" t="s">
        <v>2046</v>
      </c>
      <c r="M528" s="24" t="s">
        <v>50</v>
      </c>
      <c r="N528" s="25" t="s">
        <v>1098</v>
      </c>
      <c r="O528" s="25"/>
      <c r="P528" s="26" t="s">
        <v>2047</v>
      </c>
      <c r="Q528" s="25"/>
      <c r="R528" s="26" t="s">
        <v>92</v>
      </c>
      <c r="S528" s="26" t="s">
        <v>2048</v>
      </c>
      <c r="T528" s="27">
        <v>39332</v>
      </c>
    </row>
    <row r="529" spans="1:20" s="16" customFormat="1" ht="18.75" customHeight="1" x14ac:dyDescent="0.2">
      <c r="A529" s="146">
        <v>7374</v>
      </c>
      <c r="B529" s="24" t="s">
        <v>2053</v>
      </c>
      <c r="C529" s="129">
        <v>722517008</v>
      </c>
      <c r="D529" s="22" t="s">
        <v>1566</v>
      </c>
      <c r="E529" s="22" t="s">
        <v>2054</v>
      </c>
      <c r="F529" s="23" t="s">
        <v>2055</v>
      </c>
      <c r="G529" s="23" t="s">
        <v>2056</v>
      </c>
      <c r="H529" s="23" t="s">
        <v>2057</v>
      </c>
      <c r="I529" s="22" t="s">
        <v>2058</v>
      </c>
      <c r="J529" s="22" t="s">
        <v>2059</v>
      </c>
      <c r="K529" s="22" t="s">
        <v>2060</v>
      </c>
      <c r="L529" s="22" t="s">
        <v>2062</v>
      </c>
      <c r="M529" s="24" t="s">
        <v>50</v>
      </c>
      <c r="N529" s="25" t="s">
        <v>1489</v>
      </c>
      <c r="O529" s="25" t="s">
        <v>2063</v>
      </c>
      <c r="P529" s="26" t="s">
        <v>2061</v>
      </c>
      <c r="Q529" s="25"/>
      <c r="R529" s="26" t="s">
        <v>92</v>
      </c>
      <c r="S529" s="26" t="s">
        <v>2064</v>
      </c>
      <c r="T529" s="27">
        <v>39349</v>
      </c>
    </row>
    <row r="530" spans="1:20" s="16" customFormat="1" ht="18.75" customHeight="1" x14ac:dyDescent="0.2">
      <c r="A530" s="146">
        <v>7376</v>
      </c>
      <c r="B530" s="24" t="s">
        <v>1638</v>
      </c>
      <c r="C530" s="129">
        <v>719991009</v>
      </c>
      <c r="D530" s="22" t="s">
        <v>1639</v>
      </c>
      <c r="E530" s="22" t="s">
        <v>1640</v>
      </c>
      <c r="F530" s="29" t="s">
        <v>7620</v>
      </c>
      <c r="G530" s="23" t="s">
        <v>1641</v>
      </c>
      <c r="H530" s="29" t="s">
        <v>7251</v>
      </c>
      <c r="I530" s="22" t="s">
        <v>1642</v>
      </c>
      <c r="J530" s="22" t="s">
        <v>6532</v>
      </c>
      <c r="K530" s="22" t="s">
        <v>1643</v>
      </c>
      <c r="L530" s="22" t="s">
        <v>1644</v>
      </c>
      <c r="M530" s="24" t="s">
        <v>50</v>
      </c>
      <c r="N530" s="25" t="s">
        <v>730</v>
      </c>
      <c r="O530" s="25" t="s">
        <v>1645</v>
      </c>
      <c r="P530" s="60" t="s">
        <v>7607</v>
      </c>
      <c r="Q530" s="25"/>
      <c r="R530" s="26">
        <v>93401</v>
      </c>
      <c r="S530" s="31" t="s">
        <v>7608</v>
      </c>
      <c r="T530" s="27">
        <v>39352</v>
      </c>
    </row>
    <row r="531" spans="1:20" s="16" customFormat="1" ht="18.75" customHeight="1" x14ac:dyDescent="0.2">
      <c r="A531" s="146">
        <v>7377</v>
      </c>
      <c r="B531" s="24" t="s">
        <v>5183</v>
      </c>
      <c r="C531" s="129" t="s">
        <v>7864</v>
      </c>
      <c r="D531" s="22" t="s">
        <v>81</v>
      </c>
      <c r="E531" s="22" t="s">
        <v>5184</v>
      </c>
      <c r="F531" s="23" t="s">
        <v>5185</v>
      </c>
      <c r="G531" s="23" t="s">
        <v>5186</v>
      </c>
      <c r="H531" s="23" t="s">
        <v>5187</v>
      </c>
      <c r="I531" s="22" t="s">
        <v>737</v>
      </c>
      <c r="J531" s="22" t="s">
        <v>5188</v>
      </c>
      <c r="K531" s="22" t="s">
        <v>5189</v>
      </c>
      <c r="L531" s="22" t="s">
        <v>5191</v>
      </c>
      <c r="M531" s="24" t="s">
        <v>630</v>
      </c>
      <c r="N531" s="25" t="s">
        <v>1602</v>
      </c>
      <c r="O531" s="25" t="s">
        <v>5192</v>
      </c>
      <c r="P531" s="26" t="s">
        <v>5190</v>
      </c>
      <c r="Q531" s="25"/>
      <c r="R531" s="26" t="s">
        <v>419</v>
      </c>
      <c r="S531" s="26" t="s">
        <v>5193</v>
      </c>
      <c r="T531" s="27">
        <v>39358</v>
      </c>
    </row>
    <row r="532" spans="1:20" s="16" customFormat="1" ht="18.75" customHeight="1" x14ac:dyDescent="0.2">
      <c r="A532" s="146">
        <v>7378</v>
      </c>
      <c r="B532" s="24" t="s">
        <v>2167</v>
      </c>
      <c r="C532" s="129" t="s">
        <v>7814</v>
      </c>
      <c r="D532" s="22" t="s">
        <v>1977</v>
      </c>
      <c r="E532" s="22" t="s">
        <v>2168</v>
      </c>
      <c r="F532" s="23" t="s">
        <v>2169</v>
      </c>
      <c r="G532" s="23" t="s">
        <v>2170</v>
      </c>
      <c r="H532" s="23" t="s">
        <v>2171</v>
      </c>
      <c r="I532" s="22" t="s">
        <v>2172</v>
      </c>
      <c r="J532" s="22" t="s">
        <v>2173</v>
      </c>
      <c r="K532" s="22" t="s">
        <v>2174</v>
      </c>
      <c r="L532" s="22" t="s">
        <v>2176</v>
      </c>
      <c r="M532" s="24" t="s">
        <v>6172</v>
      </c>
      <c r="N532" s="25" t="s">
        <v>1113</v>
      </c>
      <c r="O532" s="25"/>
      <c r="P532" s="26" t="s">
        <v>2175</v>
      </c>
      <c r="Q532" s="25"/>
      <c r="R532" s="26" t="s">
        <v>419</v>
      </c>
      <c r="S532" s="26" t="s">
        <v>6158</v>
      </c>
      <c r="T532" s="27">
        <v>39371</v>
      </c>
    </row>
    <row r="533" spans="1:20" s="16" customFormat="1" ht="18.75" customHeight="1" x14ac:dyDescent="0.2">
      <c r="A533" s="146">
        <v>7379</v>
      </c>
      <c r="B533" s="24" t="s">
        <v>73</v>
      </c>
      <c r="C533" s="129">
        <v>735972006</v>
      </c>
      <c r="D533" s="22" t="s">
        <v>53</v>
      </c>
      <c r="E533" s="22" t="s">
        <v>74</v>
      </c>
      <c r="F533" s="29" t="s">
        <v>7096</v>
      </c>
      <c r="G533" s="23" t="s">
        <v>75</v>
      </c>
      <c r="H533" s="23" t="s">
        <v>7097</v>
      </c>
      <c r="I533" s="22" t="s">
        <v>76</v>
      </c>
      <c r="J533" s="32" t="s">
        <v>6651</v>
      </c>
      <c r="K533" s="22" t="s">
        <v>6889</v>
      </c>
      <c r="L533" s="22" t="s">
        <v>77</v>
      </c>
      <c r="M533" s="24" t="s">
        <v>50</v>
      </c>
      <c r="N533" s="25" t="s">
        <v>78</v>
      </c>
      <c r="O533" s="25">
        <v>228798000</v>
      </c>
      <c r="P533" s="26" t="s">
        <v>6572</v>
      </c>
      <c r="Q533" s="25"/>
      <c r="R533" s="26" t="s">
        <v>79</v>
      </c>
      <c r="S533" s="31" t="s">
        <v>7098</v>
      </c>
      <c r="T533" s="27">
        <v>39381</v>
      </c>
    </row>
    <row r="534" spans="1:20" s="16" customFormat="1" ht="18.75" customHeight="1" x14ac:dyDescent="0.2">
      <c r="A534" s="146">
        <v>7380</v>
      </c>
      <c r="B534" s="24" t="s">
        <v>5505</v>
      </c>
      <c r="C534" s="129">
        <v>657110906</v>
      </c>
      <c r="D534" s="22" t="s">
        <v>53</v>
      </c>
      <c r="E534" s="22" t="s">
        <v>5506</v>
      </c>
      <c r="F534" s="23" t="s">
        <v>5507</v>
      </c>
      <c r="G534" s="23" t="s">
        <v>4977</v>
      </c>
      <c r="H534" s="23" t="s">
        <v>5508</v>
      </c>
      <c r="I534" s="22" t="s">
        <v>193</v>
      </c>
      <c r="J534" s="22" t="s">
        <v>5509</v>
      </c>
      <c r="K534" s="22" t="s">
        <v>5510</v>
      </c>
      <c r="L534" s="22" t="s">
        <v>5513</v>
      </c>
      <c r="M534" s="24" t="s">
        <v>50</v>
      </c>
      <c r="N534" s="25" t="s">
        <v>1160</v>
      </c>
      <c r="O534" s="25" t="s">
        <v>5512</v>
      </c>
      <c r="P534" s="26" t="s">
        <v>5511</v>
      </c>
      <c r="Q534" s="25"/>
      <c r="R534" s="26">
        <v>93991</v>
      </c>
      <c r="S534" s="26" t="s">
        <v>5514</v>
      </c>
      <c r="T534" s="27">
        <v>39384</v>
      </c>
    </row>
    <row r="535" spans="1:20" s="16" customFormat="1" ht="18.75" customHeight="1" x14ac:dyDescent="0.2">
      <c r="A535" s="147">
        <v>7381</v>
      </c>
      <c r="B535" s="17" t="s">
        <v>5729</v>
      </c>
      <c r="C535" s="130">
        <v>658279203</v>
      </c>
      <c r="D535" s="15" t="s">
        <v>5354</v>
      </c>
      <c r="E535" s="15" t="s">
        <v>5730</v>
      </c>
      <c r="F535" s="14" t="s">
        <v>7174</v>
      </c>
      <c r="G535" s="14" t="s">
        <v>5366</v>
      </c>
      <c r="H535" s="14" t="s">
        <v>7175</v>
      </c>
      <c r="I535" s="15" t="s">
        <v>5731</v>
      </c>
      <c r="J535" s="15" t="s">
        <v>7176</v>
      </c>
      <c r="K535" s="15" t="s">
        <v>6722</v>
      </c>
      <c r="L535" s="15" t="s">
        <v>6856</v>
      </c>
      <c r="M535" s="17" t="s">
        <v>50</v>
      </c>
      <c r="N535" s="18" t="s">
        <v>1210</v>
      </c>
      <c r="O535" s="18" t="s">
        <v>6858</v>
      </c>
      <c r="P535" s="19" t="s">
        <v>6857</v>
      </c>
      <c r="Q535" s="18"/>
      <c r="R535" s="19" t="s">
        <v>1217</v>
      </c>
      <c r="S535" s="19" t="s">
        <v>7182</v>
      </c>
      <c r="T535" s="20">
        <v>39392</v>
      </c>
    </row>
    <row r="536" spans="1:20" s="16" customFormat="1" ht="18.75" customHeight="1" x14ac:dyDescent="0.2">
      <c r="A536" s="146">
        <v>7382</v>
      </c>
      <c r="B536" s="24" t="s">
        <v>6057</v>
      </c>
      <c r="C536" s="129" t="s">
        <v>7875</v>
      </c>
      <c r="D536" s="22" t="s">
        <v>1566</v>
      </c>
      <c r="E536" s="22" t="s">
        <v>6058</v>
      </c>
      <c r="F536" s="23" t="s">
        <v>6723</v>
      </c>
      <c r="G536" s="23" t="s">
        <v>6059</v>
      </c>
      <c r="H536" s="23" t="s">
        <v>6724</v>
      </c>
      <c r="I536" s="22" t="s">
        <v>6060</v>
      </c>
      <c r="J536" s="22"/>
      <c r="K536" s="22" t="s">
        <v>6061</v>
      </c>
      <c r="L536" s="22" t="s">
        <v>6062</v>
      </c>
      <c r="M536" s="24" t="s">
        <v>50</v>
      </c>
      <c r="N536" s="25" t="s">
        <v>1171</v>
      </c>
      <c r="O536" s="25" t="s">
        <v>6063</v>
      </c>
      <c r="P536" s="26"/>
      <c r="Q536" s="25"/>
      <c r="R536" s="26" t="s">
        <v>419</v>
      </c>
      <c r="S536" s="26" t="s">
        <v>6725</v>
      </c>
      <c r="T536" s="27">
        <v>39392</v>
      </c>
    </row>
    <row r="537" spans="1:20" s="16" customFormat="1" ht="18.75" customHeight="1" x14ac:dyDescent="0.2">
      <c r="A537" s="146">
        <v>7383</v>
      </c>
      <c r="B537" s="24" t="s">
        <v>6049</v>
      </c>
      <c r="C537" s="129">
        <v>609210001</v>
      </c>
      <c r="D537" s="22" t="s">
        <v>6026</v>
      </c>
      <c r="E537" s="22" t="s">
        <v>6050</v>
      </c>
      <c r="F537" s="23" t="s">
        <v>27</v>
      </c>
      <c r="G537" s="23" t="s">
        <v>6051</v>
      </c>
      <c r="H537" s="23" t="s">
        <v>29</v>
      </c>
      <c r="I537" s="22"/>
      <c r="J537" s="22"/>
      <c r="K537" s="22" t="s">
        <v>6052</v>
      </c>
      <c r="L537" s="22" t="s">
        <v>6054</v>
      </c>
      <c r="M537" s="24" t="s">
        <v>630</v>
      </c>
      <c r="N537" s="25" t="s">
        <v>205</v>
      </c>
      <c r="O537" s="25" t="s">
        <v>6055</v>
      </c>
      <c r="P537" s="26" t="s">
        <v>6053</v>
      </c>
      <c r="Q537" s="25"/>
      <c r="R537" s="26">
        <v>93105</v>
      </c>
      <c r="S537" s="26" t="s">
        <v>6056</v>
      </c>
      <c r="T537" s="27">
        <v>39401</v>
      </c>
    </row>
    <row r="538" spans="1:20" s="16" customFormat="1" ht="18.75" customHeight="1" x14ac:dyDescent="0.2">
      <c r="A538" s="146">
        <v>7384</v>
      </c>
      <c r="B538" s="24" t="s">
        <v>2237</v>
      </c>
      <c r="C538" s="129">
        <v>715127008</v>
      </c>
      <c r="D538" s="22" t="s">
        <v>1639</v>
      </c>
      <c r="E538" s="22" t="s">
        <v>2238</v>
      </c>
      <c r="F538" s="23" t="s">
        <v>2239</v>
      </c>
      <c r="G538" s="23" t="s">
        <v>2240</v>
      </c>
      <c r="H538" s="23" t="s">
        <v>2241</v>
      </c>
      <c r="I538" s="22" t="s">
        <v>1700</v>
      </c>
      <c r="J538" s="22" t="s">
        <v>139</v>
      </c>
      <c r="K538" s="22" t="s">
        <v>2242</v>
      </c>
      <c r="L538" s="22" t="s">
        <v>2243</v>
      </c>
      <c r="M538" s="24" t="s">
        <v>50</v>
      </c>
      <c r="N538" s="25" t="s">
        <v>730</v>
      </c>
      <c r="O538" s="25"/>
      <c r="P538" s="26"/>
      <c r="Q538" s="25"/>
      <c r="R538" s="26">
        <v>93401</v>
      </c>
      <c r="S538" s="26" t="s">
        <v>2131</v>
      </c>
      <c r="T538" s="27">
        <v>39414</v>
      </c>
    </row>
    <row r="539" spans="1:20" s="16" customFormat="1" ht="18.75" customHeight="1" x14ac:dyDescent="0.2">
      <c r="A539" s="147">
        <v>7385</v>
      </c>
      <c r="B539" s="17" t="s">
        <v>6010</v>
      </c>
      <c r="C539" s="130">
        <v>719122000</v>
      </c>
      <c r="D539" s="15" t="s">
        <v>81</v>
      </c>
      <c r="E539" s="15" t="s">
        <v>6011</v>
      </c>
      <c r="F539" s="14" t="s">
        <v>7171</v>
      </c>
      <c r="G539" s="14" t="s">
        <v>6012</v>
      </c>
      <c r="H539" s="14" t="s">
        <v>7172</v>
      </c>
      <c r="I539" s="15" t="s">
        <v>7234</v>
      </c>
      <c r="J539" s="15" t="s">
        <v>7234</v>
      </c>
      <c r="K539" s="15" t="s">
        <v>7173</v>
      </c>
      <c r="L539" s="15" t="s">
        <v>6013</v>
      </c>
      <c r="M539" s="17" t="s">
        <v>50</v>
      </c>
      <c r="N539" s="18" t="s">
        <v>1171</v>
      </c>
      <c r="O539" s="18" t="s">
        <v>6014</v>
      </c>
      <c r="P539" s="19"/>
      <c r="Q539" s="18"/>
      <c r="R539" s="19">
        <v>93105</v>
      </c>
      <c r="S539" s="19" t="s">
        <v>7186</v>
      </c>
      <c r="T539" s="20">
        <v>39177</v>
      </c>
    </row>
    <row r="540" spans="1:20" s="16" customFormat="1" ht="18.75" customHeight="1" x14ac:dyDescent="0.2">
      <c r="A540" s="146">
        <v>7386</v>
      </c>
      <c r="B540" s="24" t="s">
        <v>2928</v>
      </c>
      <c r="C540" s="129">
        <v>690502003</v>
      </c>
      <c r="D540" s="22" t="s">
        <v>2854</v>
      </c>
      <c r="E540" s="22" t="s">
        <v>2882</v>
      </c>
      <c r="F540" s="22" t="s">
        <v>1700</v>
      </c>
      <c r="G540" s="23" t="s">
        <v>2883</v>
      </c>
      <c r="H540" s="23" t="s">
        <v>29</v>
      </c>
      <c r="I540" s="22"/>
      <c r="J540" s="22"/>
      <c r="K540" s="22" t="s">
        <v>2929</v>
      </c>
      <c r="L540" s="22" t="s">
        <v>2931</v>
      </c>
      <c r="M540" s="24" t="s">
        <v>630</v>
      </c>
      <c r="N540" s="25" t="s">
        <v>2932</v>
      </c>
      <c r="O540" s="25"/>
      <c r="P540" s="26" t="s">
        <v>2930</v>
      </c>
      <c r="Q540" s="25"/>
      <c r="R540" s="26">
        <v>91001</v>
      </c>
      <c r="S540" s="26" t="s">
        <v>2933</v>
      </c>
      <c r="T540" s="27">
        <v>39434</v>
      </c>
    </row>
    <row r="541" spans="1:20" s="16" customFormat="1" ht="18.75" customHeight="1" x14ac:dyDescent="0.2">
      <c r="A541" s="146">
        <v>7387</v>
      </c>
      <c r="B541" s="24" t="s">
        <v>2495</v>
      </c>
      <c r="C541" s="129">
        <v>650617207</v>
      </c>
      <c r="D541" s="22" t="s">
        <v>1566</v>
      </c>
      <c r="E541" s="22" t="s">
        <v>2496</v>
      </c>
      <c r="F541" s="23" t="s">
        <v>2497</v>
      </c>
      <c r="G541" s="23" t="s">
        <v>2498</v>
      </c>
      <c r="H541" s="23" t="s">
        <v>2499</v>
      </c>
      <c r="I541" s="22" t="s">
        <v>1584</v>
      </c>
      <c r="J541" s="22" t="s">
        <v>2500</v>
      </c>
      <c r="K541" s="22" t="s">
        <v>2501</v>
      </c>
      <c r="L541" s="22" t="s">
        <v>2502</v>
      </c>
      <c r="M541" s="24" t="s">
        <v>6172</v>
      </c>
      <c r="N541" s="25" t="s">
        <v>1113</v>
      </c>
      <c r="O541" s="25" t="s">
        <v>2503</v>
      </c>
      <c r="P541" s="26"/>
      <c r="Q541" s="25"/>
      <c r="R541" s="26" t="s">
        <v>92</v>
      </c>
      <c r="S541" s="26" t="s">
        <v>2504</v>
      </c>
      <c r="T541" s="27">
        <v>39444</v>
      </c>
    </row>
    <row r="542" spans="1:20" s="16" customFormat="1" ht="18.75" customHeight="1" x14ac:dyDescent="0.2">
      <c r="A542" s="146">
        <v>7388</v>
      </c>
      <c r="B542" s="24" t="s">
        <v>1426</v>
      </c>
      <c r="C542" s="129">
        <v>713394009</v>
      </c>
      <c r="D542" s="22" t="s">
        <v>53</v>
      </c>
      <c r="E542" s="22" t="s">
        <v>1427</v>
      </c>
      <c r="F542" s="29" t="s">
        <v>7522</v>
      </c>
      <c r="G542" s="23" t="s">
        <v>1428</v>
      </c>
      <c r="H542" s="23" t="s">
        <v>6484</v>
      </c>
      <c r="I542" s="22" t="s">
        <v>1230</v>
      </c>
      <c r="J542" s="22" t="s">
        <v>6163</v>
      </c>
      <c r="K542" s="22" t="s">
        <v>1429</v>
      </c>
      <c r="L542" s="30" t="s">
        <v>6930</v>
      </c>
      <c r="M542" s="24" t="s">
        <v>51</v>
      </c>
      <c r="N542" s="25" t="s">
        <v>1430</v>
      </c>
      <c r="O542" s="36" t="s">
        <v>6931</v>
      </c>
      <c r="P542" s="38" t="s">
        <v>6531</v>
      </c>
      <c r="Q542" s="25"/>
      <c r="R542" s="26">
        <v>93401</v>
      </c>
      <c r="S542" s="31" t="s">
        <v>7028</v>
      </c>
      <c r="T542" s="27">
        <v>39476</v>
      </c>
    </row>
    <row r="543" spans="1:20" s="16" customFormat="1" ht="18.75" customHeight="1" x14ac:dyDescent="0.2">
      <c r="A543" s="146">
        <v>7389</v>
      </c>
      <c r="B543" s="24" t="s">
        <v>4974</v>
      </c>
      <c r="C543" s="129">
        <v>657674206</v>
      </c>
      <c r="D543" s="22" t="s">
        <v>53</v>
      </c>
      <c r="E543" s="22" t="s">
        <v>4975</v>
      </c>
      <c r="F543" s="23" t="s">
        <v>4976</v>
      </c>
      <c r="G543" s="23" t="s">
        <v>4977</v>
      </c>
      <c r="H543" s="23" t="s">
        <v>4978</v>
      </c>
      <c r="I543" s="22" t="s">
        <v>708</v>
      </c>
      <c r="J543" s="22" t="s">
        <v>4979</v>
      </c>
      <c r="K543" s="22" t="s">
        <v>4980</v>
      </c>
      <c r="L543" s="22" t="s">
        <v>4983</v>
      </c>
      <c r="M543" s="24" t="s">
        <v>344</v>
      </c>
      <c r="N543" s="25" t="s">
        <v>3039</v>
      </c>
      <c r="O543" s="25" t="s">
        <v>4982</v>
      </c>
      <c r="P543" s="26" t="s">
        <v>4981</v>
      </c>
      <c r="Q543" s="25"/>
      <c r="R543" s="26">
        <v>93991</v>
      </c>
      <c r="S543" s="26" t="s">
        <v>4984</v>
      </c>
      <c r="T543" s="27">
        <v>39573</v>
      </c>
    </row>
    <row r="544" spans="1:20" s="16" customFormat="1" ht="18.75" customHeight="1" x14ac:dyDescent="0.2">
      <c r="A544" s="146">
        <v>7390</v>
      </c>
      <c r="B544" s="24" t="s">
        <v>3405</v>
      </c>
      <c r="C544" s="129">
        <v>691303004</v>
      </c>
      <c r="D544" s="22" t="s">
        <v>2854</v>
      </c>
      <c r="E544" s="22" t="s">
        <v>2882</v>
      </c>
      <c r="F544" s="23" t="s">
        <v>1700</v>
      </c>
      <c r="G544" s="23" t="s">
        <v>2883</v>
      </c>
      <c r="H544" s="23" t="s">
        <v>29</v>
      </c>
      <c r="I544" s="22"/>
      <c r="J544" s="22"/>
      <c r="K544" s="22" t="s">
        <v>3406</v>
      </c>
      <c r="L544" s="22" t="s">
        <v>3407</v>
      </c>
      <c r="M544" s="24" t="s">
        <v>6171</v>
      </c>
      <c r="N544" s="25" t="s">
        <v>1697</v>
      </c>
      <c r="O544" s="25" t="s">
        <v>3408</v>
      </c>
      <c r="P544" s="22"/>
      <c r="Q544" s="25"/>
      <c r="R544" s="26">
        <v>91001</v>
      </c>
      <c r="S544" s="26" t="s">
        <v>2875</v>
      </c>
      <c r="T544" s="27">
        <v>39581</v>
      </c>
    </row>
    <row r="545" spans="1:20" s="16" customFormat="1" ht="18.75" customHeight="1" x14ac:dyDescent="0.2">
      <c r="A545" s="146">
        <v>7391</v>
      </c>
      <c r="B545" s="24" t="s">
        <v>6030</v>
      </c>
      <c r="C545" s="129">
        <v>609110066</v>
      </c>
      <c r="D545" s="22" t="s">
        <v>602</v>
      </c>
      <c r="E545" s="22" t="s">
        <v>6031</v>
      </c>
      <c r="F545" s="23" t="s">
        <v>4502</v>
      </c>
      <c r="G545" s="23" t="s">
        <v>6032</v>
      </c>
      <c r="H545" s="29" t="s">
        <v>6033</v>
      </c>
      <c r="I545" s="22" t="s">
        <v>7183</v>
      </c>
      <c r="J545" s="22"/>
      <c r="K545" s="30" t="s">
        <v>7184</v>
      </c>
      <c r="L545" s="22" t="s">
        <v>6034</v>
      </c>
      <c r="M545" s="24" t="s">
        <v>344</v>
      </c>
      <c r="N545" s="25" t="s">
        <v>4769</v>
      </c>
      <c r="O545" s="25" t="s">
        <v>6352</v>
      </c>
      <c r="P545" s="116" t="s">
        <v>6353</v>
      </c>
      <c r="Q545" s="25"/>
      <c r="R545" s="26">
        <v>93105</v>
      </c>
      <c r="S545" s="31" t="s">
        <v>7210</v>
      </c>
      <c r="T545" s="27">
        <v>39582</v>
      </c>
    </row>
    <row r="546" spans="1:20" s="16" customFormat="1" ht="18.75" customHeight="1" x14ac:dyDescent="0.2">
      <c r="A546" s="146">
        <v>7392</v>
      </c>
      <c r="B546" s="24" t="s">
        <v>4903</v>
      </c>
      <c r="C546" s="129">
        <v>657376906</v>
      </c>
      <c r="D546" s="22" t="s">
        <v>4904</v>
      </c>
      <c r="E546" s="22" t="s">
        <v>4905</v>
      </c>
      <c r="F546" s="23" t="s">
        <v>4906</v>
      </c>
      <c r="G546" s="23" t="s">
        <v>4907</v>
      </c>
      <c r="H546" s="23" t="s">
        <v>4908</v>
      </c>
      <c r="I546" s="22" t="s">
        <v>4909</v>
      </c>
      <c r="J546" s="22" t="s">
        <v>4910</v>
      </c>
      <c r="K546" s="22" t="s">
        <v>4911</v>
      </c>
      <c r="L546" s="22" t="s">
        <v>4912</v>
      </c>
      <c r="M546" s="24" t="s">
        <v>6166</v>
      </c>
      <c r="N546" s="25" t="s">
        <v>4914</v>
      </c>
      <c r="O546" s="25" t="s">
        <v>4913</v>
      </c>
      <c r="P546" s="26"/>
      <c r="Q546" s="25"/>
      <c r="R546" s="26" t="s">
        <v>92</v>
      </c>
      <c r="S546" s="26" t="s">
        <v>4915</v>
      </c>
      <c r="T546" s="27">
        <v>39588</v>
      </c>
    </row>
    <row r="547" spans="1:20" s="16" customFormat="1" ht="18.75" customHeight="1" x14ac:dyDescent="0.2">
      <c r="A547" s="146">
        <v>7393</v>
      </c>
      <c r="B547" s="24" t="s">
        <v>1054</v>
      </c>
      <c r="C547" s="129">
        <v>654597200</v>
      </c>
      <c r="D547" s="22" t="s">
        <v>81</v>
      </c>
      <c r="E547" s="22" t="s">
        <v>1055</v>
      </c>
      <c r="F547" s="23" t="s">
        <v>1056</v>
      </c>
      <c r="G547" s="23" t="s">
        <v>1057</v>
      </c>
      <c r="H547" s="23" t="s">
        <v>1058</v>
      </c>
      <c r="I547" s="22" t="s">
        <v>1059</v>
      </c>
      <c r="J547" s="22" t="s">
        <v>1060</v>
      </c>
      <c r="K547" s="22" t="s">
        <v>1061</v>
      </c>
      <c r="L547" s="22" t="s">
        <v>1063</v>
      </c>
      <c r="M547" s="24" t="s">
        <v>50</v>
      </c>
      <c r="N547" s="25" t="s">
        <v>730</v>
      </c>
      <c r="O547" s="25" t="s">
        <v>1064</v>
      </c>
      <c r="P547" s="26" t="s">
        <v>1062</v>
      </c>
      <c r="Q547" s="25"/>
      <c r="R547" s="26" t="s">
        <v>419</v>
      </c>
      <c r="S547" s="26" t="s">
        <v>1065</v>
      </c>
      <c r="T547" s="27">
        <v>39608</v>
      </c>
    </row>
    <row r="548" spans="1:20" s="16" customFormat="1" ht="18.75" customHeight="1" x14ac:dyDescent="0.2">
      <c r="A548" s="146">
        <v>7394</v>
      </c>
      <c r="B548" s="24" t="s">
        <v>976</v>
      </c>
      <c r="C548" s="129">
        <v>718391008</v>
      </c>
      <c r="D548" s="22" t="s">
        <v>81</v>
      </c>
      <c r="E548" s="22" t="s">
        <v>977</v>
      </c>
      <c r="F548" s="23" t="s">
        <v>978</v>
      </c>
      <c r="G548" s="23" t="s">
        <v>979</v>
      </c>
      <c r="H548" s="23" t="s">
        <v>980</v>
      </c>
      <c r="I548" s="22" t="s">
        <v>981</v>
      </c>
      <c r="J548" s="22" t="s">
        <v>982</v>
      </c>
      <c r="K548" s="22" t="s">
        <v>983</v>
      </c>
      <c r="L548" s="22" t="s">
        <v>985</v>
      </c>
      <c r="M548" s="24" t="s">
        <v>50</v>
      </c>
      <c r="N548" s="25" t="s">
        <v>986</v>
      </c>
      <c r="O548" s="25"/>
      <c r="P548" s="26" t="s">
        <v>984</v>
      </c>
      <c r="Q548" s="25"/>
      <c r="R548" s="26" t="s">
        <v>419</v>
      </c>
      <c r="S548" s="26" t="s">
        <v>987</v>
      </c>
      <c r="T548" s="27">
        <v>39608</v>
      </c>
    </row>
    <row r="549" spans="1:20" s="16" customFormat="1" ht="18.75" customHeight="1" x14ac:dyDescent="0.2">
      <c r="A549" s="147">
        <v>7395</v>
      </c>
      <c r="B549" s="17" t="s">
        <v>3424</v>
      </c>
      <c r="C549" s="130">
        <v>692551001</v>
      </c>
      <c r="D549" s="15" t="s">
        <v>2854</v>
      </c>
      <c r="E549" s="15" t="s">
        <v>2871</v>
      </c>
      <c r="F549" s="14" t="s">
        <v>27</v>
      </c>
      <c r="G549" s="14" t="s">
        <v>2872</v>
      </c>
      <c r="H549" s="14" t="s">
        <v>29</v>
      </c>
      <c r="I549" s="15"/>
      <c r="J549" s="15"/>
      <c r="K549" s="15" t="s">
        <v>3425</v>
      </c>
      <c r="L549" s="15" t="s">
        <v>6455</v>
      </c>
      <c r="M549" s="17" t="s">
        <v>50</v>
      </c>
      <c r="N549" s="18" t="s">
        <v>3427</v>
      </c>
      <c r="O549" s="18" t="s">
        <v>3426</v>
      </c>
      <c r="P549" s="19" t="s">
        <v>6454</v>
      </c>
      <c r="Q549" s="18"/>
      <c r="R549" s="19">
        <v>91001</v>
      </c>
      <c r="S549" s="19" t="s">
        <v>3269</v>
      </c>
      <c r="T549" s="20">
        <v>39612</v>
      </c>
    </row>
    <row r="550" spans="1:20" s="16" customFormat="1" ht="18.75" customHeight="1" x14ac:dyDescent="0.2">
      <c r="A550" s="146">
        <v>7396</v>
      </c>
      <c r="B550" s="24" t="s">
        <v>2337</v>
      </c>
      <c r="C550" s="129">
        <v>653401507</v>
      </c>
      <c r="D550" s="22" t="s">
        <v>1566</v>
      </c>
      <c r="E550" s="22" t="s">
        <v>2338</v>
      </c>
      <c r="F550" s="23" t="s">
        <v>2339</v>
      </c>
      <c r="G550" s="23" t="s">
        <v>2340</v>
      </c>
      <c r="H550" s="23" t="s">
        <v>2341</v>
      </c>
      <c r="I550" s="22" t="s">
        <v>186</v>
      </c>
      <c r="J550" s="22" t="s">
        <v>2342</v>
      </c>
      <c r="K550" s="22" t="s">
        <v>2343</v>
      </c>
      <c r="L550" s="24" t="s">
        <v>2345</v>
      </c>
      <c r="M550" s="24" t="s">
        <v>630</v>
      </c>
      <c r="N550" s="25" t="s">
        <v>2347</v>
      </c>
      <c r="O550" s="25" t="s">
        <v>2346</v>
      </c>
      <c r="P550" s="26" t="s">
        <v>2344</v>
      </c>
      <c r="Q550" s="25"/>
      <c r="R550" s="26" t="s">
        <v>92</v>
      </c>
      <c r="S550" s="26" t="s">
        <v>2348</v>
      </c>
      <c r="T550" s="27">
        <v>39616</v>
      </c>
    </row>
    <row r="551" spans="1:20" s="16" customFormat="1" ht="18.75" customHeight="1" x14ac:dyDescent="0.2">
      <c r="A551" s="146">
        <v>7397</v>
      </c>
      <c r="B551" s="24" t="s">
        <v>5318</v>
      </c>
      <c r="C551" s="129">
        <v>533072100</v>
      </c>
      <c r="D551" s="22" t="s">
        <v>81</v>
      </c>
      <c r="E551" s="22" t="s">
        <v>5319</v>
      </c>
      <c r="F551" s="23" t="s">
        <v>5320</v>
      </c>
      <c r="G551" s="23" t="s">
        <v>4779</v>
      </c>
      <c r="H551" s="23" t="s">
        <v>5321</v>
      </c>
      <c r="I551" s="22" t="s">
        <v>5322</v>
      </c>
      <c r="J551" s="22" t="s">
        <v>5323</v>
      </c>
      <c r="K551" s="22" t="s">
        <v>5324</v>
      </c>
      <c r="L551" s="22" t="s">
        <v>5326</v>
      </c>
      <c r="M551" s="24" t="s">
        <v>50</v>
      </c>
      <c r="N551" s="25" t="s">
        <v>5328</v>
      </c>
      <c r="O551" s="25" t="s">
        <v>5327</v>
      </c>
      <c r="P551" s="26" t="s">
        <v>5325</v>
      </c>
      <c r="Q551" s="25"/>
      <c r="R551" s="26" t="s">
        <v>419</v>
      </c>
      <c r="S551" s="26" t="s">
        <v>5329</v>
      </c>
      <c r="T551" s="27">
        <v>39619</v>
      </c>
    </row>
    <row r="552" spans="1:20" s="16" customFormat="1" ht="18.75" customHeight="1" x14ac:dyDescent="0.2">
      <c r="A552" s="146">
        <v>7398</v>
      </c>
      <c r="B552" s="24" t="s">
        <v>5515</v>
      </c>
      <c r="C552" s="129">
        <v>654617201</v>
      </c>
      <c r="D552" s="22" t="s">
        <v>53</v>
      </c>
      <c r="E552" s="22" t="s">
        <v>5516</v>
      </c>
      <c r="F552" s="23" t="s">
        <v>5517</v>
      </c>
      <c r="G552" s="23" t="s">
        <v>5518</v>
      </c>
      <c r="H552" s="23" t="s">
        <v>5519</v>
      </c>
      <c r="I552" s="22" t="s">
        <v>708</v>
      </c>
      <c r="J552" s="22" t="s">
        <v>5520</v>
      </c>
      <c r="K552" s="22" t="s">
        <v>5521</v>
      </c>
      <c r="L552" s="22" t="s">
        <v>5523</v>
      </c>
      <c r="M552" s="24" t="s">
        <v>6169</v>
      </c>
      <c r="N552" s="25" t="s">
        <v>6230</v>
      </c>
      <c r="O552" s="25" t="s">
        <v>5522</v>
      </c>
      <c r="P552" s="26"/>
      <c r="Q552" s="25"/>
      <c r="R552" s="26">
        <v>93991</v>
      </c>
      <c r="S552" s="26" t="s">
        <v>5524</v>
      </c>
      <c r="T552" s="27">
        <v>39626</v>
      </c>
    </row>
    <row r="553" spans="1:20" s="16" customFormat="1" ht="18.75" customHeight="1" x14ac:dyDescent="0.2">
      <c r="A553" s="146">
        <v>7399</v>
      </c>
      <c r="B553" s="24" t="s">
        <v>593</v>
      </c>
      <c r="C553" s="129">
        <v>650929403</v>
      </c>
      <c r="D553" s="22" t="s">
        <v>594</v>
      </c>
      <c r="E553" s="22" t="s">
        <v>595</v>
      </c>
      <c r="F553" s="23" t="s">
        <v>6481</v>
      </c>
      <c r="G553" s="23" t="s">
        <v>596</v>
      </c>
      <c r="H553" s="23" t="s">
        <v>6667</v>
      </c>
      <c r="I553" s="22" t="s">
        <v>597</v>
      </c>
      <c r="J553" s="22" t="s">
        <v>6668</v>
      </c>
      <c r="K553" s="22" t="s">
        <v>598</v>
      </c>
      <c r="L553" s="22" t="s">
        <v>599</v>
      </c>
      <c r="M553" s="24" t="s">
        <v>50</v>
      </c>
      <c r="N553" s="25" t="s">
        <v>730</v>
      </c>
      <c r="O553" s="25" t="s">
        <v>600</v>
      </c>
      <c r="P553" s="38" t="s">
        <v>6482</v>
      </c>
      <c r="Q553" s="25"/>
      <c r="R553" s="26" t="s">
        <v>419</v>
      </c>
      <c r="S553" s="26" t="s">
        <v>6731</v>
      </c>
      <c r="T553" s="27">
        <v>39636</v>
      </c>
    </row>
    <row r="554" spans="1:20" s="16" customFormat="1" ht="18.75" customHeight="1" x14ac:dyDescent="0.2">
      <c r="A554" s="146">
        <v>7400</v>
      </c>
      <c r="B554" s="24" t="s">
        <v>4312</v>
      </c>
      <c r="C554" s="129">
        <v>657478903</v>
      </c>
      <c r="D554" s="22" t="s">
        <v>4313</v>
      </c>
      <c r="E554" s="22" t="s">
        <v>4314</v>
      </c>
      <c r="F554" s="23" t="s">
        <v>4315</v>
      </c>
      <c r="G554" s="23" t="s">
        <v>4316</v>
      </c>
      <c r="H554" s="23" t="s">
        <v>4317</v>
      </c>
      <c r="I554" s="22" t="s">
        <v>4318</v>
      </c>
      <c r="J554" s="22" t="s">
        <v>4319</v>
      </c>
      <c r="K554" s="22" t="s">
        <v>4320</v>
      </c>
      <c r="L554" s="22" t="s">
        <v>4321</v>
      </c>
      <c r="M554" s="24" t="s">
        <v>6166</v>
      </c>
      <c r="N554" s="25" t="s">
        <v>4323</v>
      </c>
      <c r="O554" s="25" t="s">
        <v>4322</v>
      </c>
      <c r="P554" s="26"/>
      <c r="Q554" s="25"/>
      <c r="R554" s="26" t="s">
        <v>419</v>
      </c>
      <c r="S554" s="26" t="s">
        <v>4324</v>
      </c>
      <c r="T554" s="27">
        <v>39636</v>
      </c>
    </row>
    <row r="555" spans="1:20" s="16" customFormat="1" ht="18.75" customHeight="1" x14ac:dyDescent="0.2">
      <c r="A555" s="146">
        <v>7401</v>
      </c>
      <c r="B555" s="24" t="s">
        <v>4585</v>
      </c>
      <c r="C555" s="129">
        <v>653583001</v>
      </c>
      <c r="D555" s="22" t="s">
        <v>4313</v>
      </c>
      <c r="E555" s="22" t="s">
        <v>4586</v>
      </c>
      <c r="F555" s="23" t="s">
        <v>4587</v>
      </c>
      <c r="G555" s="23" t="s">
        <v>4588</v>
      </c>
      <c r="H555" s="23" t="s">
        <v>4589</v>
      </c>
      <c r="I555" s="22" t="s">
        <v>4590</v>
      </c>
      <c r="J555" s="22" t="s">
        <v>4591</v>
      </c>
      <c r="K555" s="22" t="s">
        <v>4592</v>
      </c>
      <c r="L555" s="22" t="s">
        <v>4594</v>
      </c>
      <c r="M555" s="24" t="s">
        <v>6171</v>
      </c>
      <c r="N555" s="25" t="s">
        <v>1013</v>
      </c>
      <c r="O555" s="25" t="s">
        <v>4595</v>
      </c>
      <c r="P555" s="26" t="s">
        <v>4593</v>
      </c>
      <c r="Q555" s="25"/>
      <c r="R555" s="26" t="s">
        <v>419</v>
      </c>
      <c r="S555" s="26" t="s">
        <v>4596</v>
      </c>
      <c r="T555" s="27">
        <v>39693</v>
      </c>
    </row>
    <row r="556" spans="1:20" s="16" customFormat="1" ht="18.75" customHeight="1" x14ac:dyDescent="0.2">
      <c r="A556" s="146">
        <v>7402</v>
      </c>
      <c r="B556" s="24" t="s">
        <v>4325</v>
      </c>
      <c r="C556" s="129">
        <v>659759004</v>
      </c>
      <c r="D556" s="22" t="s">
        <v>4263</v>
      </c>
      <c r="E556" s="22" t="s">
        <v>4326</v>
      </c>
      <c r="F556" s="23" t="s">
        <v>4327</v>
      </c>
      <c r="G556" s="23" t="s">
        <v>4328</v>
      </c>
      <c r="H556" s="23" t="s">
        <v>4329</v>
      </c>
      <c r="I556" s="22" t="s">
        <v>1584</v>
      </c>
      <c r="J556" s="22" t="s">
        <v>4330</v>
      </c>
      <c r="K556" s="22" t="s">
        <v>4331</v>
      </c>
      <c r="L556" s="22" t="s">
        <v>4332</v>
      </c>
      <c r="M556" s="22" t="s">
        <v>6167</v>
      </c>
      <c r="N556" s="24" t="s">
        <v>4333</v>
      </c>
      <c r="O556" s="25"/>
      <c r="P556" s="26"/>
      <c r="Q556" s="25"/>
      <c r="R556" s="26" t="s">
        <v>419</v>
      </c>
      <c r="S556" s="26" t="s">
        <v>4334</v>
      </c>
      <c r="T556" s="27">
        <v>39695</v>
      </c>
    </row>
    <row r="557" spans="1:20" s="16" customFormat="1" ht="18.75" customHeight="1" x14ac:dyDescent="0.2">
      <c r="A557" s="146">
        <v>7403</v>
      </c>
      <c r="B557" s="22" t="s">
        <v>35</v>
      </c>
      <c r="C557" s="129">
        <v>754310006</v>
      </c>
      <c r="D557" s="22" t="s">
        <v>36</v>
      </c>
      <c r="E557" s="22" t="s">
        <v>37</v>
      </c>
      <c r="F557" s="23" t="s">
        <v>38</v>
      </c>
      <c r="G557" s="23" t="s">
        <v>39</v>
      </c>
      <c r="H557" s="23" t="s">
        <v>40</v>
      </c>
      <c r="I557" s="22" t="s">
        <v>41</v>
      </c>
      <c r="J557" s="22" t="s">
        <v>42</v>
      </c>
      <c r="K557" s="22" t="s">
        <v>43</v>
      </c>
      <c r="L557" s="22" t="s">
        <v>44</v>
      </c>
      <c r="M557" s="24" t="s">
        <v>51</v>
      </c>
      <c r="N557" s="25" t="s">
        <v>45</v>
      </c>
      <c r="O557" s="26" t="s">
        <v>46</v>
      </c>
      <c r="P557" s="26" t="s">
        <v>47</v>
      </c>
      <c r="Q557" s="25"/>
      <c r="R557" s="26" t="s">
        <v>48</v>
      </c>
      <c r="S557" s="26" t="s">
        <v>49</v>
      </c>
      <c r="T557" s="27">
        <v>39701</v>
      </c>
    </row>
    <row r="558" spans="1:20" s="16" customFormat="1" ht="18.75" customHeight="1" x14ac:dyDescent="0.2">
      <c r="A558" s="146">
        <v>7404</v>
      </c>
      <c r="B558" s="24" t="s">
        <v>4497</v>
      </c>
      <c r="C558" s="129">
        <v>658880209</v>
      </c>
      <c r="D558" s="22" t="s">
        <v>1566</v>
      </c>
      <c r="E558" s="22" t="s">
        <v>4498</v>
      </c>
      <c r="F558" s="23" t="s">
        <v>4499</v>
      </c>
      <c r="G558" s="23" t="s">
        <v>4500</v>
      </c>
      <c r="H558" s="23" t="s">
        <v>4501</v>
      </c>
      <c r="I558" s="22" t="s">
        <v>4502</v>
      </c>
      <c r="J558" s="22" t="s">
        <v>4502</v>
      </c>
      <c r="K558" s="22" t="s">
        <v>4503</v>
      </c>
      <c r="L558" s="22" t="s">
        <v>4505</v>
      </c>
      <c r="M558" s="24" t="s">
        <v>50</v>
      </c>
      <c r="N558" s="25" t="s">
        <v>4507</v>
      </c>
      <c r="O558" s="22" t="s">
        <v>4506</v>
      </c>
      <c r="P558" s="25" t="s">
        <v>4504</v>
      </c>
      <c r="Q558" s="25"/>
      <c r="R558" s="26" t="s">
        <v>92</v>
      </c>
      <c r="S558" s="26" t="s">
        <v>4508</v>
      </c>
      <c r="T558" s="27">
        <v>39713</v>
      </c>
    </row>
    <row r="559" spans="1:20" s="16" customFormat="1" ht="18.75" customHeight="1" x14ac:dyDescent="0.2">
      <c r="A559" s="146">
        <v>7405</v>
      </c>
      <c r="B559" s="24" t="s">
        <v>1988</v>
      </c>
      <c r="C559" s="129">
        <v>730752008</v>
      </c>
      <c r="D559" s="22" t="s">
        <v>1566</v>
      </c>
      <c r="E559" s="22" t="s">
        <v>1989</v>
      </c>
      <c r="F559" s="23" t="s">
        <v>1990</v>
      </c>
      <c r="G559" s="23" t="s">
        <v>1991</v>
      </c>
      <c r="H559" s="23" t="s">
        <v>1992</v>
      </c>
      <c r="I559" s="22" t="s">
        <v>1993</v>
      </c>
      <c r="J559" s="22" t="s">
        <v>1994</v>
      </c>
      <c r="K559" s="22" t="s">
        <v>1995</v>
      </c>
      <c r="L559" s="22" t="s">
        <v>1996</v>
      </c>
      <c r="M559" s="24" t="s">
        <v>50</v>
      </c>
      <c r="N559" s="25" t="s">
        <v>1616</v>
      </c>
      <c r="O559" s="25" t="s">
        <v>1997</v>
      </c>
      <c r="P559" s="26"/>
      <c r="Q559" s="25"/>
      <c r="R559" s="26" t="s">
        <v>419</v>
      </c>
      <c r="S559" s="26" t="s">
        <v>1998</v>
      </c>
      <c r="T559" s="27">
        <v>39720</v>
      </c>
    </row>
    <row r="560" spans="1:20" s="16" customFormat="1" ht="18.75" customHeight="1" x14ac:dyDescent="0.2">
      <c r="A560" s="147">
        <v>7406</v>
      </c>
      <c r="B560" s="17" t="s">
        <v>7112</v>
      </c>
      <c r="C560" s="130">
        <v>659362805</v>
      </c>
      <c r="D560" s="15" t="s">
        <v>53</v>
      </c>
      <c r="E560" s="15" t="s">
        <v>706</v>
      </c>
      <c r="F560" s="14" t="s">
        <v>7113</v>
      </c>
      <c r="G560" s="14" t="s">
        <v>707</v>
      </c>
      <c r="H560" s="14" t="s">
        <v>7114</v>
      </c>
      <c r="I560" s="15" t="s">
        <v>708</v>
      </c>
      <c r="J560" s="15" t="s">
        <v>7116</v>
      </c>
      <c r="K560" s="15" t="s">
        <v>7115</v>
      </c>
      <c r="L560" s="15" t="s">
        <v>709</v>
      </c>
      <c r="M560" s="17" t="s">
        <v>50</v>
      </c>
      <c r="N560" s="18" t="s">
        <v>710</v>
      </c>
      <c r="O560" s="18" t="s">
        <v>7117</v>
      </c>
      <c r="P560" s="19" t="s">
        <v>7118</v>
      </c>
      <c r="Q560" s="18"/>
      <c r="R560" s="19">
        <v>93991</v>
      </c>
      <c r="S560" s="19" t="s">
        <v>7192</v>
      </c>
      <c r="T560" s="48">
        <v>39720</v>
      </c>
    </row>
    <row r="561" spans="1:20" s="16" customFormat="1" ht="18.75" customHeight="1" x14ac:dyDescent="0.2">
      <c r="A561" s="147">
        <v>7407</v>
      </c>
      <c r="B561" s="17" t="s">
        <v>5364</v>
      </c>
      <c r="C561" s="130">
        <v>655403302</v>
      </c>
      <c r="D561" s="15" t="s">
        <v>5354</v>
      </c>
      <c r="E561" s="15" t="s">
        <v>5365</v>
      </c>
      <c r="F561" s="14" t="s">
        <v>7340</v>
      </c>
      <c r="G561" s="14" t="s">
        <v>5366</v>
      </c>
      <c r="H561" s="14" t="s">
        <v>7342</v>
      </c>
      <c r="I561" s="15" t="s">
        <v>5367</v>
      </c>
      <c r="J561" s="15" t="s">
        <v>7341</v>
      </c>
      <c r="K561" s="15" t="s">
        <v>5368</v>
      </c>
      <c r="L561" s="15" t="s">
        <v>5369</v>
      </c>
      <c r="M561" s="17" t="s">
        <v>630</v>
      </c>
      <c r="N561" s="18" t="s">
        <v>462</v>
      </c>
      <c r="O561" s="18" t="s">
        <v>5370</v>
      </c>
      <c r="P561" s="39" t="s">
        <v>6695</v>
      </c>
      <c r="Q561" s="18"/>
      <c r="R561" s="19" t="s">
        <v>1217</v>
      </c>
      <c r="S561" s="15" t="s">
        <v>7343</v>
      </c>
      <c r="T561" s="20">
        <v>39766</v>
      </c>
    </row>
    <row r="562" spans="1:20" s="16" customFormat="1" ht="18.75" customHeight="1" x14ac:dyDescent="0.2">
      <c r="A562" s="146">
        <v>7408</v>
      </c>
      <c r="B562" s="24" t="s">
        <v>5012</v>
      </c>
      <c r="C562" s="129">
        <v>659351005</v>
      </c>
      <c r="D562" s="22" t="s">
        <v>1566</v>
      </c>
      <c r="E562" s="22" t="s">
        <v>5013</v>
      </c>
      <c r="F562" s="23" t="s">
        <v>5014</v>
      </c>
      <c r="G562" s="23" t="s">
        <v>4779</v>
      </c>
      <c r="H562" s="23" t="s">
        <v>5015</v>
      </c>
      <c r="I562" s="22" t="s">
        <v>708</v>
      </c>
      <c r="J562" s="22" t="s">
        <v>5016</v>
      </c>
      <c r="K562" s="22" t="s">
        <v>5017</v>
      </c>
      <c r="L562" s="22" t="s">
        <v>5018</v>
      </c>
      <c r="M562" s="24" t="s">
        <v>344</v>
      </c>
      <c r="N562" s="25" t="s">
        <v>1108</v>
      </c>
      <c r="O562" s="25" t="s">
        <v>5019</v>
      </c>
      <c r="P562" s="26"/>
      <c r="Q562" s="25"/>
      <c r="R562" s="26" t="s">
        <v>419</v>
      </c>
      <c r="S562" s="26" t="s">
        <v>5020</v>
      </c>
      <c r="T562" s="27">
        <v>39812</v>
      </c>
    </row>
    <row r="563" spans="1:20" s="16" customFormat="1" ht="18.75" customHeight="1" x14ac:dyDescent="0.2">
      <c r="A563" s="146">
        <v>7409</v>
      </c>
      <c r="B563" s="24" t="s">
        <v>5535</v>
      </c>
      <c r="C563" s="129">
        <v>651168902</v>
      </c>
      <c r="D563" s="22" t="s">
        <v>53</v>
      </c>
      <c r="E563" s="22" t="s">
        <v>5536</v>
      </c>
      <c r="F563" s="23" t="s">
        <v>5537</v>
      </c>
      <c r="G563" s="23" t="s">
        <v>5538</v>
      </c>
      <c r="H563" s="23" t="s">
        <v>5539</v>
      </c>
      <c r="I563" s="22" t="s">
        <v>5540</v>
      </c>
      <c r="J563" s="22" t="s">
        <v>5541</v>
      </c>
      <c r="K563" s="22" t="s">
        <v>5542</v>
      </c>
      <c r="L563" s="22" t="s">
        <v>5544</v>
      </c>
      <c r="M563" s="24" t="s">
        <v>630</v>
      </c>
      <c r="N563" s="25" t="s">
        <v>2071</v>
      </c>
      <c r="O563" s="25" t="s">
        <v>5545</v>
      </c>
      <c r="P563" s="26" t="s">
        <v>5543</v>
      </c>
      <c r="Q563" s="25"/>
      <c r="R563" s="26" t="s">
        <v>419</v>
      </c>
      <c r="S563" s="26" t="s">
        <v>5546</v>
      </c>
      <c r="T563" s="27">
        <v>39882</v>
      </c>
    </row>
    <row r="564" spans="1:20" s="16" customFormat="1" ht="18.75" customHeight="1" x14ac:dyDescent="0.2">
      <c r="A564" s="146">
        <v>7410</v>
      </c>
      <c r="B564" s="24" t="s">
        <v>4288</v>
      </c>
      <c r="C564" s="129">
        <v>650251105</v>
      </c>
      <c r="D564" s="22" t="s">
        <v>4263</v>
      </c>
      <c r="E564" s="22" t="s">
        <v>4289</v>
      </c>
      <c r="F564" s="23" t="s">
        <v>4290</v>
      </c>
      <c r="G564" s="23" t="s">
        <v>4291</v>
      </c>
      <c r="H564" s="23" t="s">
        <v>4292</v>
      </c>
      <c r="I564" s="22" t="s">
        <v>4293</v>
      </c>
      <c r="J564" s="22" t="s">
        <v>4294</v>
      </c>
      <c r="K564" s="22" t="s">
        <v>4295</v>
      </c>
      <c r="L564" s="22" t="s">
        <v>4297</v>
      </c>
      <c r="M564" s="24" t="s">
        <v>50</v>
      </c>
      <c r="N564" s="25" t="s">
        <v>4299</v>
      </c>
      <c r="O564" s="25" t="s">
        <v>4298</v>
      </c>
      <c r="P564" s="26" t="s">
        <v>4296</v>
      </c>
      <c r="Q564" s="25"/>
      <c r="R564" s="26" t="s">
        <v>419</v>
      </c>
      <c r="S564" s="72" t="s">
        <v>6101</v>
      </c>
      <c r="T564" s="27">
        <v>39897</v>
      </c>
    </row>
    <row r="565" spans="1:20" s="16" customFormat="1" ht="18.75" customHeight="1" x14ac:dyDescent="0.2">
      <c r="A565" s="147">
        <v>7411</v>
      </c>
      <c r="B565" s="17" t="s">
        <v>3931</v>
      </c>
      <c r="C565" s="130">
        <v>690901005</v>
      </c>
      <c r="D565" s="15" t="s">
        <v>2854</v>
      </c>
      <c r="E565" s="15" t="s">
        <v>2871</v>
      </c>
      <c r="F565" s="14" t="s">
        <v>27</v>
      </c>
      <c r="G565" s="14" t="s">
        <v>2872</v>
      </c>
      <c r="H565" s="14" t="s">
        <v>29</v>
      </c>
      <c r="I565" s="15"/>
      <c r="J565" s="15"/>
      <c r="K565" s="15" t="s">
        <v>3932</v>
      </c>
      <c r="L565" s="15" t="s">
        <v>3933</v>
      </c>
      <c r="M565" s="17" t="s">
        <v>6170</v>
      </c>
      <c r="N565" s="18" t="s">
        <v>3934</v>
      </c>
      <c r="O565" s="18"/>
      <c r="P565" s="19"/>
      <c r="Q565" s="18"/>
      <c r="R565" s="19">
        <v>91001</v>
      </c>
      <c r="S565" s="19" t="s">
        <v>2875</v>
      </c>
      <c r="T565" s="20">
        <v>39912</v>
      </c>
    </row>
    <row r="566" spans="1:20" s="16" customFormat="1" ht="18.75" customHeight="1" x14ac:dyDescent="0.2">
      <c r="A566" s="146">
        <v>7412</v>
      </c>
      <c r="B566" s="24" t="s">
        <v>2707</v>
      </c>
      <c r="C566" s="129" t="s">
        <v>7821</v>
      </c>
      <c r="D566" s="22" t="s">
        <v>1566</v>
      </c>
      <c r="E566" s="22" t="s">
        <v>2708</v>
      </c>
      <c r="F566" s="29" t="s">
        <v>7614</v>
      </c>
      <c r="G566" s="23" t="s">
        <v>6112</v>
      </c>
      <c r="H566" s="23" t="s">
        <v>2709</v>
      </c>
      <c r="I566" s="22" t="s">
        <v>2710</v>
      </c>
      <c r="J566" s="22" t="s">
        <v>2711</v>
      </c>
      <c r="K566" s="22" t="s">
        <v>2712</v>
      </c>
      <c r="L566" s="22" t="s">
        <v>2714</v>
      </c>
      <c r="M566" s="24" t="s">
        <v>6167</v>
      </c>
      <c r="N566" s="25" t="s">
        <v>1833</v>
      </c>
      <c r="O566" s="25" t="s">
        <v>2715</v>
      </c>
      <c r="P566" s="26" t="s">
        <v>2713</v>
      </c>
      <c r="Q566" s="25"/>
      <c r="R566" s="26">
        <v>93401</v>
      </c>
      <c r="S566" s="31" t="s">
        <v>7587</v>
      </c>
      <c r="T566" s="27">
        <v>39938</v>
      </c>
    </row>
    <row r="567" spans="1:20" s="16" customFormat="1" ht="18.75" customHeight="1" x14ac:dyDescent="0.2">
      <c r="A567" s="146">
        <v>7413</v>
      </c>
      <c r="B567" s="24" t="s">
        <v>5832</v>
      </c>
      <c r="C567" s="129">
        <v>733785004</v>
      </c>
      <c r="D567" s="22" t="s">
        <v>152</v>
      </c>
      <c r="E567" s="22" t="s">
        <v>5833</v>
      </c>
      <c r="F567" s="23" t="s">
        <v>27</v>
      </c>
      <c r="G567" s="23" t="s">
        <v>5823</v>
      </c>
      <c r="H567" s="23" t="s">
        <v>29</v>
      </c>
      <c r="I567" s="22"/>
      <c r="J567" s="22"/>
      <c r="K567" s="22" t="s">
        <v>5834</v>
      </c>
      <c r="L567" s="22" t="s">
        <v>5835</v>
      </c>
      <c r="M567" s="24" t="s">
        <v>6166</v>
      </c>
      <c r="N567" s="25" t="s">
        <v>1725</v>
      </c>
      <c r="O567" s="25"/>
      <c r="P567" s="26"/>
      <c r="Q567" s="25"/>
      <c r="R567" s="26">
        <v>93910</v>
      </c>
      <c r="S567" s="26" t="s">
        <v>5836</v>
      </c>
      <c r="T567" s="27">
        <v>40016</v>
      </c>
    </row>
    <row r="568" spans="1:20" s="16" customFormat="1" ht="18.75" customHeight="1" x14ac:dyDescent="0.2">
      <c r="A568" s="146">
        <v>7414</v>
      </c>
      <c r="B568" s="24" t="s">
        <v>6071</v>
      </c>
      <c r="C568" s="129">
        <v>721600009</v>
      </c>
      <c r="D568" s="22" t="s">
        <v>6072</v>
      </c>
      <c r="E568" s="22" t="s">
        <v>6073</v>
      </c>
      <c r="F568" s="23" t="s">
        <v>6074</v>
      </c>
      <c r="G568" s="23" t="s">
        <v>6075</v>
      </c>
      <c r="H568" s="23" t="s">
        <v>29</v>
      </c>
      <c r="I568" s="22"/>
      <c r="J568" s="22"/>
      <c r="K568" s="22" t="s">
        <v>6076</v>
      </c>
      <c r="L568" s="22" t="s">
        <v>6078</v>
      </c>
      <c r="M568" s="24" t="s">
        <v>50</v>
      </c>
      <c r="N568" s="25" t="s">
        <v>1678</v>
      </c>
      <c r="O568" s="25" t="s">
        <v>6079</v>
      </c>
      <c r="P568" s="26" t="s">
        <v>6077</v>
      </c>
      <c r="Q568" s="25"/>
      <c r="R568" s="26" t="s">
        <v>281</v>
      </c>
      <c r="S568" s="26" t="s">
        <v>6080</v>
      </c>
      <c r="T568" s="27">
        <v>40021</v>
      </c>
    </row>
    <row r="569" spans="1:20" s="16" customFormat="1" ht="18.75" customHeight="1" x14ac:dyDescent="0.2">
      <c r="A569" s="147">
        <v>7415</v>
      </c>
      <c r="B569" s="17" t="s">
        <v>2911</v>
      </c>
      <c r="C569" s="130">
        <v>690101009</v>
      </c>
      <c r="D569" s="15" t="s">
        <v>2854</v>
      </c>
      <c r="E569" s="15" t="s">
        <v>633</v>
      </c>
      <c r="F569" s="14" t="s">
        <v>27</v>
      </c>
      <c r="G569" s="14" t="s">
        <v>634</v>
      </c>
      <c r="H569" s="14" t="s">
        <v>29</v>
      </c>
      <c r="I569" s="15" t="s">
        <v>2921</v>
      </c>
      <c r="J569" s="15"/>
      <c r="K569" s="15" t="s">
        <v>2912</v>
      </c>
      <c r="L569" s="15" t="s">
        <v>2913</v>
      </c>
      <c r="M569" s="17" t="s">
        <v>217</v>
      </c>
      <c r="N569" s="18" t="s">
        <v>683</v>
      </c>
      <c r="O569" s="18" t="s">
        <v>2914</v>
      </c>
      <c r="P569" s="19"/>
      <c r="Q569" s="18"/>
      <c r="R569" s="19">
        <v>91001</v>
      </c>
      <c r="S569" s="19" t="s">
        <v>2887</v>
      </c>
      <c r="T569" s="20">
        <v>40028</v>
      </c>
    </row>
    <row r="570" spans="1:20" s="16" customFormat="1" ht="18.75" customHeight="1" x14ac:dyDescent="0.2">
      <c r="A570" s="146">
        <v>7416</v>
      </c>
      <c r="B570" s="22" t="s">
        <v>6212</v>
      </c>
      <c r="C570" s="129">
        <v>659660806</v>
      </c>
      <c r="D570" s="22" t="s">
        <v>4263</v>
      </c>
      <c r="E570" s="22" t="s">
        <v>4467</v>
      </c>
      <c r="F570" s="23" t="s">
        <v>4468</v>
      </c>
      <c r="G570" s="23" t="s">
        <v>4469</v>
      </c>
      <c r="H570" s="23" t="s">
        <v>4470</v>
      </c>
      <c r="I570" s="22" t="s">
        <v>4293</v>
      </c>
      <c r="J570" s="22" t="s">
        <v>4471</v>
      </c>
      <c r="K570" s="22" t="s">
        <v>4472</v>
      </c>
      <c r="L570" s="22" t="s">
        <v>4473</v>
      </c>
      <c r="M570" s="24" t="s">
        <v>6167</v>
      </c>
      <c r="N570" s="25" t="s">
        <v>62</v>
      </c>
      <c r="O570" s="25"/>
      <c r="P570" s="26"/>
      <c r="Q570" s="25"/>
      <c r="R570" s="26" t="s">
        <v>419</v>
      </c>
      <c r="S570" s="26" t="s">
        <v>4474</v>
      </c>
      <c r="T570" s="27">
        <v>40032</v>
      </c>
    </row>
    <row r="571" spans="1:20" s="16" customFormat="1" ht="18.75" customHeight="1" x14ac:dyDescent="0.2">
      <c r="A571" s="146">
        <v>7417</v>
      </c>
      <c r="B571" s="24" t="s">
        <v>5371</v>
      </c>
      <c r="C571" s="129">
        <v>650117794</v>
      </c>
      <c r="D571" s="22" t="s">
        <v>5372</v>
      </c>
      <c r="E571" s="22" t="s">
        <v>5373</v>
      </c>
      <c r="F571" s="23" t="s">
        <v>5374</v>
      </c>
      <c r="G571" s="23" t="s">
        <v>5375</v>
      </c>
      <c r="H571" s="23" t="s">
        <v>5376</v>
      </c>
      <c r="I571" s="22" t="s">
        <v>5377</v>
      </c>
      <c r="J571" s="22" t="s">
        <v>5378</v>
      </c>
      <c r="K571" s="22" t="s">
        <v>5379</v>
      </c>
      <c r="L571" s="22" t="s">
        <v>5380</v>
      </c>
      <c r="M571" s="24" t="s">
        <v>6171</v>
      </c>
      <c r="N571" s="25" t="s">
        <v>3942</v>
      </c>
      <c r="O571" s="25" t="s">
        <v>5381</v>
      </c>
      <c r="P571" s="26"/>
      <c r="Q571" s="25"/>
      <c r="R571" s="26" t="s">
        <v>5154</v>
      </c>
      <c r="S571" s="26" t="s">
        <v>5382</v>
      </c>
      <c r="T571" s="27">
        <v>40039</v>
      </c>
    </row>
    <row r="572" spans="1:20" s="16" customFormat="1" ht="18.75" customHeight="1" x14ac:dyDescent="0.2">
      <c r="A572" s="147">
        <v>7418</v>
      </c>
      <c r="B572" s="17" t="s">
        <v>3841</v>
      </c>
      <c r="C572" s="130">
        <v>690712008</v>
      </c>
      <c r="D572" s="15" t="s">
        <v>3842</v>
      </c>
      <c r="E572" s="15" t="s">
        <v>3843</v>
      </c>
      <c r="F572" s="14" t="s">
        <v>1700</v>
      </c>
      <c r="G572" s="14" t="s">
        <v>3844</v>
      </c>
      <c r="H572" s="14" t="s">
        <v>29</v>
      </c>
      <c r="I572" s="15"/>
      <c r="J572" s="15"/>
      <c r="K572" s="15" t="s">
        <v>3845</v>
      </c>
      <c r="L572" s="15" t="s">
        <v>3847</v>
      </c>
      <c r="M572" s="17" t="s">
        <v>50</v>
      </c>
      <c r="N572" s="18" t="s">
        <v>3849</v>
      </c>
      <c r="O572" s="15" t="s">
        <v>3848</v>
      </c>
      <c r="P572" s="19" t="s">
        <v>3846</v>
      </c>
      <c r="Q572" s="18"/>
      <c r="R572" s="19">
        <v>91001</v>
      </c>
      <c r="S572" s="19" t="s">
        <v>3850</v>
      </c>
      <c r="T572" s="20">
        <v>40057</v>
      </c>
    </row>
    <row r="573" spans="1:20" s="16" customFormat="1" ht="18.75" customHeight="1" x14ac:dyDescent="0.2">
      <c r="A573" s="146">
        <v>7419</v>
      </c>
      <c r="B573" s="24" t="s">
        <v>5575</v>
      </c>
      <c r="C573" s="129">
        <v>650129113</v>
      </c>
      <c r="D573" s="22" t="s">
        <v>594</v>
      </c>
      <c r="E573" s="22" t="s">
        <v>5576</v>
      </c>
      <c r="F573" s="23" t="s">
        <v>5577</v>
      </c>
      <c r="G573" s="23" t="s">
        <v>4779</v>
      </c>
      <c r="H573" s="23" t="s">
        <v>5578</v>
      </c>
      <c r="I573" s="22" t="s">
        <v>193</v>
      </c>
      <c r="J573" s="22" t="s">
        <v>5579</v>
      </c>
      <c r="K573" s="22" t="s">
        <v>5580</v>
      </c>
      <c r="L573" s="22" t="s">
        <v>5582</v>
      </c>
      <c r="M573" s="24" t="s">
        <v>630</v>
      </c>
      <c r="N573" s="25" t="s">
        <v>205</v>
      </c>
      <c r="O573" s="25" t="s">
        <v>5583</v>
      </c>
      <c r="P573" s="26" t="s">
        <v>5581</v>
      </c>
      <c r="Q573" s="25"/>
      <c r="R573" s="26" t="s">
        <v>419</v>
      </c>
      <c r="S573" s="26" t="s">
        <v>5584</v>
      </c>
      <c r="T573" s="27">
        <v>40112</v>
      </c>
    </row>
    <row r="574" spans="1:20" s="16" customFormat="1" ht="18.75" customHeight="1" x14ac:dyDescent="0.2">
      <c r="A574" s="146">
        <v>7420</v>
      </c>
      <c r="B574" s="24" t="s">
        <v>5194</v>
      </c>
      <c r="C574" s="129">
        <v>656160403</v>
      </c>
      <c r="D574" s="22" t="s">
        <v>594</v>
      </c>
      <c r="E574" s="22" t="s">
        <v>5195</v>
      </c>
      <c r="F574" s="23" t="s">
        <v>5196</v>
      </c>
      <c r="G574" s="23" t="s">
        <v>4779</v>
      </c>
      <c r="H574" s="23" t="s">
        <v>5197</v>
      </c>
      <c r="I574" s="22" t="s">
        <v>5198</v>
      </c>
      <c r="J574" s="22" t="s">
        <v>5199</v>
      </c>
      <c r="K574" s="22" t="s">
        <v>5200</v>
      </c>
      <c r="L574" s="22" t="s">
        <v>5201</v>
      </c>
      <c r="M574" s="24" t="s">
        <v>50</v>
      </c>
      <c r="N574" s="25" t="s">
        <v>5202</v>
      </c>
      <c r="O574" s="25"/>
      <c r="P574" s="26"/>
      <c r="Q574" s="25"/>
      <c r="R574" s="26" t="s">
        <v>419</v>
      </c>
      <c r="S574" s="26" t="s">
        <v>5203</v>
      </c>
      <c r="T574" s="27">
        <v>40161</v>
      </c>
    </row>
    <row r="575" spans="1:20" s="16" customFormat="1" ht="18.75" customHeight="1" x14ac:dyDescent="0.2">
      <c r="A575" s="147">
        <v>7421</v>
      </c>
      <c r="B575" s="17" t="s">
        <v>3316</v>
      </c>
      <c r="C575" s="130">
        <v>690618001</v>
      </c>
      <c r="D575" s="15" t="s">
        <v>2854</v>
      </c>
      <c r="E575" s="15" t="s">
        <v>633</v>
      </c>
      <c r="F575" s="14" t="s">
        <v>27</v>
      </c>
      <c r="G575" s="14" t="s">
        <v>634</v>
      </c>
      <c r="H575" s="14" t="s">
        <v>29</v>
      </c>
      <c r="I575" s="15"/>
      <c r="J575" s="15"/>
      <c r="K575" s="15" t="s">
        <v>3317</v>
      </c>
      <c r="L575" s="15" t="s">
        <v>3318</v>
      </c>
      <c r="M575" s="17" t="s">
        <v>630</v>
      </c>
      <c r="N575" s="18" t="s">
        <v>2308</v>
      </c>
      <c r="O575" s="18" t="s">
        <v>3319</v>
      </c>
      <c r="P575" s="19"/>
      <c r="Q575" s="18"/>
      <c r="R575" s="19">
        <v>91001</v>
      </c>
      <c r="S575" s="19" t="s">
        <v>3320</v>
      </c>
      <c r="T575" s="20">
        <v>40190</v>
      </c>
    </row>
    <row r="576" spans="1:20" s="16" customFormat="1" ht="18.75" customHeight="1" x14ac:dyDescent="0.2">
      <c r="A576" s="146">
        <v>7422</v>
      </c>
      <c r="B576" s="24" t="s">
        <v>4776</v>
      </c>
      <c r="C576" s="129">
        <v>659396904</v>
      </c>
      <c r="D576" s="22" t="s">
        <v>594</v>
      </c>
      <c r="E576" s="22" t="s">
        <v>4777</v>
      </c>
      <c r="F576" s="23" t="s">
        <v>4778</v>
      </c>
      <c r="G576" s="23" t="s">
        <v>4779</v>
      </c>
      <c r="H576" s="23" t="s">
        <v>4780</v>
      </c>
      <c r="I576" s="22" t="s">
        <v>193</v>
      </c>
      <c r="J576" s="22" t="s">
        <v>4781</v>
      </c>
      <c r="K576" s="22" t="s">
        <v>4782</v>
      </c>
      <c r="L576" s="22" t="s">
        <v>4784</v>
      </c>
      <c r="M576" s="24" t="s">
        <v>6170</v>
      </c>
      <c r="N576" s="25" t="s">
        <v>2773</v>
      </c>
      <c r="O576" s="100"/>
      <c r="P576" s="26" t="s">
        <v>4783</v>
      </c>
      <c r="Q576" s="25"/>
      <c r="R576" s="26" t="s">
        <v>419</v>
      </c>
      <c r="S576" s="26" t="s">
        <v>4785</v>
      </c>
      <c r="T576" s="27">
        <v>40197</v>
      </c>
    </row>
    <row r="577" spans="1:20" s="16" customFormat="1" ht="18.75" customHeight="1" x14ac:dyDescent="0.2">
      <c r="A577" s="146">
        <v>7423</v>
      </c>
      <c r="B577" s="24" t="s">
        <v>3570</v>
      </c>
      <c r="C577" s="129">
        <v>690612003</v>
      </c>
      <c r="D577" s="22" t="s">
        <v>2854</v>
      </c>
      <c r="E577" s="22" t="s">
        <v>633</v>
      </c>
      <c r="F577" s="23" t="s">
        <v>27</v>
      </c>
      <c r="G577" s="23" t="s">
        <v>634</v>
      </c>
      <c r="H577" s="23" t="s">
        <v>29</v>
      </c>
      <c r="I577" s="22"/>
      <c r="J577" s="22"/>
      <c r="K577" s="22" t="s">
        <v>3571</v>
      </c>
      <c r="L577" s="22" t="s">
        <v>3573</v>
      </c>
      <c r="M577" s="24" t="s">
        <v>630</v>
      </c>
      <c r="N577" s="25"/>
      <c r="O577" s="25" t="s">
        <v>3574</v>
      </c>
      <c r="P577" s="26" t="s">
        <v>3572</v>
      </c>
      <c r="Q577" s="25"/>
      <c r="R577" s="26">
        <v>91001</v>
      </c>
      <c r="S577" s="26" t="s">
        <v>2875</v>
      </c>
      <c r="T577" s="27">
        <v>40190</v>
      </c>
    </row>
    <row r="578" spans="1:20" s="16" customFormat="1" ht="18.75" customHeight="1" x14ac:dyDescent="0.2">
      <c r="A578" s="146">
        <v>7424</v>
      </c>
      <c r="B578" s="24" t="s">
        <v>4944</v>
      </c>
      <c r="C578" s="129">
        <v>652322301</v>
      </c>
      <c r="D578" s="22" t="s">
        <v>594</v>
      </c>
      <c r="E578" s="22" t="s">
        <v>4945</v>
      </c>
      <c r="F578" s="29" t="s">
        <v>7295</v>
      </c>
      <c r="G578" s="23" t="s">
        <v>4779</v>
      </c>
      <c r="H578" s="29" t="s">
        <v>7296</v>
      </c>
      <c r="I578" s="22" t="s">
        <v>186</v>
      </c>
      <c r="J578" s="30" t="s">
        <v>7297</v>
      </c>
      <c r="K578" s="30" t="s">
        <v>7299</v>
      </c>
      <c r="L578" s="22" t="s">
        <v>4947</v>
      </c>
      <c r="M578" s="24" t="s">
        <v>50</v>
      </c>
      <c r="N578" s="25" t="s">
        <v>4949</v>
      </c>
      <c r="O578" s="25" t="s">
        <v>4948</v>
      </c>
      <c r="P578" s="26" t="s">
        <v>4946</v>
      </c>
      <c r="Q578" s="25"/>
      <c r="R578" s="26" t="s">
        <v>419</v>
      </c>
      <c r="S578" s="31" t="s">
        <v>7298</v>
      </c>
      <c r="T578" s="27">
        <v>40203</v>
      </c>
    </row>
    <row r="579" spans="1:20" s="16" customFormat="1" ht="18.75" customHeight="1" x14ac:dyDescent="0.2">
      <c r="A579" s="147">
        <v>7425</v>
      </c>
      <c r="B579" s="17" t="s">
        <v>3052</v>
      </c>
      <c r="C579" s="130">
        <v>692665007</v>
      </c>
      <c r="D579" s="15" t="s">
        <v>2854</v>
      </c>
      <c r="E579" s="15" t="s">
        <v>633</v>
      </c>
      <c r="F579" s="14" t="s">
        <v>27</v>
      </c>
      <c r="G579" s="14" t="s">
        <v>634</v>
      </c>
      <c r="H579" s="14" t="s">
        <v>29</v>
      </c>
      <c r="I579" s="15"/>
      <c r="J579" s="15"/>
      <c r="K579" s="15" t="s">
        <v>3053</v>
      </c>
      <c r="L579" s="15" t="s">
        <v>6196</v>
      </c>
      <c r="M579" s="17" t="s">
        <v>6168</v>
      </c>
      <c r="N579" s="18" t="s">
        <v>3054</v>
      </c>
      <c r="O579" s="18" t="s">
        <v>6308</v>
      </c>
      <c r="P579" s="39" t="s">
        <v>6309</v>
      </c>
      <c r="Q579" s="18"/>
      <c r="R579" s="19">
        <v>91001</v>
      </c>
      <c r="S579" s="19" t="s">
        <v>2875</v>
      </c>
      <c r="T579" s="20">
        <v>40249</v>
      </c>
    </row>
    <row r="580" spans="1:20" s="16" customFormat="1" ht="18.75" customHeight="1" x14ac:dyDescent="0.2">
      <c r="A580" s="146">
        <v>7426</v>
      </c>
      <c r="B580" s="24" t="s">
        <v>5085</v>
      </c>
      <c r="C580" s="129">
        <v>650182405</v>
      </c>
      <c r="D580" s="22" t="s">
        <v>81</v>
      </c>
      <c r="E580" s="22" t="s">
        <v>5086</v>
      </c>
      <c r="F580" s="23" t="s">
        <v>5087</v>
      </c>
      <c r="G580" s="23" t="s">
        <v>5088</v>
      </c>
      <c r="H580" s="23" t="s">
        <v>5089</v>
      </c>
      <c r="I580" s="22" t="s">
        <v>708</v>
      </c>
      <c r="J580" s="22" t="s">
        <v>5090</v>
      </c>
      <c r="K580" s="22" t="s">
        <v>5091</v>
      </c>
      <c r="L580" s="22" t="s">
        <v>5092</v>
      </c>
      <c r="M580" s="24" t="s">
        <v>50</v>
      </c>
      <c r="N580" s="25" t="s">
        <v>3134</v>
      </c>
      <c r="O580" s="25" t="s">
        <v>5093</v>
      </c>
      <c r="P580" s="26"/>
      <c r="Q580" s="25"/>
      <c r="R580" s="26" t="s">
        <v>92</v>
      </c>
      <c r="S580" s="26" t="s">
        <v>5094</v>
      </c>
      <c r="T580" s="27">
        <v>40345</v>
      </c>
    </row>
    <row r="581" spans="1:20" s="16" customFormat="1" ht="18.75" customHeight="1" x14ac:dyDescent="0.2">
      <c r="A581" s="147">
        <v>7427</v>
      </c>
      <c r="B581" s="17" t="s">
        <v>3195</v>
      </c>
      <c r="C581" s="130" t="s">
        <v>7834</v>
      </c>
      <c r="D581" s="15" t="s">
        <v>3196</v>
      </c>
      <c r="E581" s="15" t="s">
        <v>633</v>
      </c>
      <c r="F581" s="14" t="s">
        <v>27</v>
      </c>
      <c r="G581" s="14" t="s">
        <v>634</v>
      </c>
      <c r="H581" s="14" t="s">
        <v>29</v>
      </c>
      <c r="I581" s="15"/>
      <c r="J581" s="15"/>
      <c r="K581" s="15" t="s">
        <v>3197</v>
      </c>
      <c r="L581" s="15" t="s">
        <v>6224</v>
      </c>
      <c r="M581" s="17" t="s">
        <v>6168</v>
      </c>
      <c r="N581" s="18" t="s">
        <v>2329</v>
      </c>
      <c r="O581" s="18" t="s">
        <v>6328</v>
      </c>
      <c r="P581" s="19" t="s">
        <v>6329</v>
      </c>
      <c r="Q581" s="18"/>
      <c r="R581" s="19" t="s">
        <v>3198</v>
      </c>
      <c r="S581" s="19" t="s">
        <v>3199</v>
      </c>
      <c r="T581" s="20">
        <v>40346</v>
      </c>
    </row>
    <row r="582" spans="1:20" s="16" customFormat="1" ht="18.75" customHeight="1" x14ac:dyDescent="0.2">
      <c r="A582" s="146">
        <v>7428</v>
      </c>
      <c r="B582" s="24" t="s">
        <v>4862</v>
      </c>
      <c r="C582" s="129">
        <v>759626605</v>
      </c>
      <c r="D582" s="22" t="s">
        <v>594</v>
      </c>
      <c r="E582" s="22" t="s">
        <v>4863</v>
      </c>
      <c r="F582" s="23" t="s">
        <v>4864</v>
      </c>
      <c r="G582" s="23" t="s">
        <v>4779</v>
      </c>
      <c r="H582" s="23" t="s">
        <v>4865</v>
      </c>
      <c r="I582" s="22" t="s">
        <v>186</v>
      </c>
      <c r="J582" s="22" t="s">
        <v>4866</v>
      </c>
      <c r="K582" s="22" t="s">
        <v>4867</v>
      </c>
      <c r="L582" s="22" t="s">
        <v>4869</v>
      </c>
      <c r="M582" s="24" t="s">
        <v>50</v>
      </c>
      <c r="N582" s="25" t="s">
        <v>4871</v>
      </c>
      <c r="O582" s="25" t="s">
        <v>4870</v>
      </c>
      <c r="P582" s="26" t="s">
        <v>4868</v>
      </c>
      <c r="Q582" s="25"/>
      <c r="R582" s="26" t="s">
        <v>1274</v>
      </c>
      <c r="S582" s="26" t="s">
        <v>4872</v>
      </c>
      <c r="T582" s="27">
        <v>40365</v>
      </c>
    </row>
    <row r="583" spans="1:20" s="16" customFormat="1" ht="18.75" customHeight="1" x14ac:dyDescent="0.2">
      <c r="A583" s="146">
        <v>7429</v>
      </c>
      <c r="B583" s="24" t="s">
        <v>7387</v>
      </c>
      <c r="C583" s="129">
        <v>740097008</v>
      </c>
      <c r="D583" s="22" t="s">
        <v>1579</v>
      </c>
      <c r="E583" s="22" t="s">
        <v>2072</v>
      </c>
      <c r="F583" s="23" t="s">
        <v>2073</v>
      </c>
      <c r="G583" s="23" t="s">
        <v>2074</v>
      </c>
      <c r="H583" s="23" t="s">
        <v>2075</v>
      </c>
      <c r="I583" s="22" t="s">
        <v>2076</v>
      </c>
      <c r="J583" s="22" t="s">
        <v>2077</v>
      </c>
      <c r="K583" s="22" t="s">
        <v>2078</v>
      </c>
      <c r="L583" s="22" t="s">
        <v>2080</v>
      </c>
      <c r="M583" s="24" t="s">
        <v>50</v>
      </c>
      <c r="N583" s="25" t="s">
        <v>730</v>
      </c>
      <c r="O583" s="25"/>
      <c r="P583" s="26" t="s">
        <v>2079</v>
      </c>
      <c r="Q583" s="25"/>
      <c r="R583" s="26" t="s">
        <v>419</v>
      </c>
      <c r="S583" s="26" t="s">
        <v>2081</v>
      </c>
      <c r="T583" s="27">
        <v>40366</v>
      </c>
    </row>
    <row r="584" spans="1:20" s="16" customFormat="1" ht="18.75" customHeight="1" x14ac:dyDescent="0.2">
      <c r="A584" s="146">
        <v>7430</v>
      </c>
      <c r="B584" s="22" t="s">
        <v>4019</v>
      </c>
      <c r="C584" s="129">
        <v>692532007</v>
      </c>
      <c r="D584" s="22" t="s">
        <v>3196</v>
      </c>
      <c r="E584" s="22" t="s">
        <v>633</v>
      </c>
      <c r="F584" s="23" t="s">
        <v>27</v>
      </c>
      <c r="G584" s="23" t="s">
        <v>634</v>
      </c>
      <c r="H584" s="23" t="s">
        <v>29</v>
      </c>
      <c r="I584" s="22"/>
      <c r="J584" s="22"/>
      <c r="K584" s="22" t="s">
        <v>4020</v>
      </c>
      <c r="L584" s="22" t="s">
        <v>4022</v>
      </c>
      <c r="M584" s="24" t="s">
        <v>6167</v>
      </c>
      <c r="N584" s="25" t="s">
        <v>4023</v>
      </c>
      <c r="O584" s="25"/>
      <c r="P584" s="26" t="s">
        <v>4021</v>
      </c>
      <c r="Q584" s="25"/>
      <c r="R584" s="26" t="s">
        <v>3198</v>
      </c>
      <c r="S584" s="26" t="s">
        <v>4024</v>
      </c>
      <c r="T584" s="27">
        <v>40374</v>
      </c>
    </row>
    <row r="585" spans="1:20" s="16" customFormat="1" ht="18.75" customHeight="1" x14ac:dyDescent="0.2">
      <c r="A585" s="146">
        <v>7431</v>
      </c>
      <c r="B585" s="24" t="s">
        <v>1646</v>
      </c>
      <c r="C585" s="129">
        <v>658771205</v>
      </c>
      <c r="D585" s="22" t="s">
        <v>1566</v>
      </c>
      <c r="E585" s="22" t="s">
        <v>1647</v>
      </c>
      <c r="F585" s="23" t="s">
        <v>1648</v>
      </c>
      <c r="G585" s="23" t="s">
        <v>1649</v>
      </c>
      <c r="H585" s="23" t="s">
        <v>1650</v>
      </c>
      <c r="I585" s="22" t="s">
        <v>1651</v>
      </c>
      <c r="J585" s="22" t="s">
        <v>1652</v>
      </c>
      <c r="K585" s="22" t="s">
        <v>1653</v>
      </c>
      <c r="L585" s="22" t="s">
        <v>1654</v>
      </c>
      <c r="M585" s="24" t="s">
        <v>50</v>
      </c>
      <c r="N585" s="25" t="s">
        <v>730</v>
      </c>
      <c r="O585" s="25" t="s">
        <v>1655</v>
      </c>
      <c r="P585" s="26"/>
      <c r="Q585" s="25"/>
      <c r="R585" s="26" t="s">
        <v>92</v>
      </c>
      <c r="S585" s="26" t="s">
        <v>1656</v>
      </c>
      <c r="T585" s="27">
        <v>40374</v>
      </c>
    </row>
    <row r="586" spans="1:20" s="16" customFormat="1" ht="18.75" customHeight="1" x14ac:dyDescent="0.2">
      <c r="A586" s="146">
        <v>7432</v>
      </c>
      <c r="B586" s="24" t="s">
        <v>5143</v>
      </c>
      <c r="C586" s="129">
        <v>731887004</v>
      </c>
      <c r="D586" s="22" t="s">
        <v>5144</v>
      </c>
      <c r="E586" s="22" t="s">
        <v>5145</v>
      </c>
      <c r="F586" s="23" t="s">
        <v>5146</v>
      </c>
      <c r="G586" s="23" t="s">
        <v>5147</v>
      </c>
      <c r="H586" s="23" t="s">
        <v>5148</v>
      </c>
      <c r="I586" s="22" t="s">
        <v>5149</v>
      </c>
      <c r="J586" s="22" t="s">
        <v>5150</v>
      </c>
      <c r="K586" s="22" t="s">
        <v>5151</v>
      </c>
      <c r="L586" s="22" t="s">
        <v>5152</v>
      </c>
      <c r="M586" s="24" t="s">
        <v>50</v>
      </c>
      <c r="N586" s="25" t="s">
        <v>1210</v>
      </c>
      <c r="O586" s="25" t="s">
        <v>5153</v>
      </c>
      <c r="P586" s="26"/>
      <c r="Q586" s="25"/>
      <c r="R586" s="26" t="s">
        <v>5154</v>
      </c>
      <c r="S586" s="26" t="s">
        <v>5166</v>
      </c>
      <c r="T586" s="27">
        <v>40417</v>
      </c>
    </row>
    <row r="587" spans="1:20" s="16" customFormat="1" ht="18.75" customHeight="1" x14ac:dyDescent="0.2">
      <c r="A587" s="146">
        <v>7433</v>
      </c>
      <c r="B587" s="24" t="s">
        <v>4262</v>
      </c>
      <c r="C587" s="129">
        <v>650263170</v>
      </c>
      <c r="D587" s="22" t="s">
        <v>4263</v>
      </c>
      <c r="E587" s="22" t="s">
        <v>4264</v>
      </c>
      <c r="F587" s="23" t="s">
        <v>4265</v>
      </c>
      <c r="G587" s="23" t="s">
        <v>4266</v>
      </c>
      <c r="H587" s="23" t="s">
        <v>4267</v>
      </c>
      <c r="I587" s="22" t="s">
        <v>4268</v>
      </c>
      <c r="J587" s="22" t="s">
        <v>4269</v>
      </c>
      <c r="K587" s="22" t="s">
        <v>4270</v>
      </c>
      <c r="L587" s="22" t="s">
        <v>4271</v>
      </c>
      <c r="M587" s="24" t="s">
        <v>6166</v>
      </c>
      <c r="N587" s="25" t="s">
        <v>4272</v>
      </c>
      <c r="O587" s="25"/>
      <c r="P587" s="26"/>
      <c r="Q587" s="25"/>
      <c r="R587" s="26" t="s">
        <v>419</v>
      </c>
      <c r="S587" s="26" t="s">
        <v>4273</v>
      </c>
      <c r="T587" s="27">
        <v>40463</v>
      </c>
    </row>
    <row r="588" spans="1:20" s="16" customFormat="1" ht="18.75" customHeight="1" x14ac:dyDescent="0.2">
      <c r="A588" s="146">
        <v>7434</v>
      </c>
      <c r="B588" s="24" t="s">
        <v>4635</v>
      </c>
      <c r="C588" s="129">
        <v>751175000</v>
      </c>
      <c r="D588" s="22" t="s">
        <v>4263</v>
      </c>
      <c r="E588" s="22" t="s">
        <v>4636</v>
      </c>
      <c r="F588" s="23" t="s">
        <v>4637</v>
      </c>
      <c r="G588" s="23" t="s">
        <v>4638</v>
      </c>
      <c r="H588" s="23" t="s">
        <v>4639</v>
      </c>
      <c r="I588" s="22" t="s">
        <v>4640</v>
      </c>
      <c r="J588" s="22" t="s">
        <v>4641</v>
      </c>
      <c r="K588" s="22" t="s">
        <v>4642</v>
      </c>
      <c r="L588" s="22" t="s">
        <v>4643</v>
      </c>
      <c r="M588" s="24" t="s">
        <v>50</v>
      </c>
      <c r="N588" s="25" t="s">
        <v>3485</v>
      </c>
      <c r="O588" s="25"/>
      <c r="P588" s="26"/>
      <c r="Q588" s="25"/>
      <c r="R588" s="26" t="s">
        <v>647</v>
      </c>
      <c r="S588" s="26" t="s">
        <v>4644</v>
      </c>
      <c r="T588" s="27">
        <v>40485</v>
      </c>
    </row>
    <row r="589" spans="1:20" s="16" customFormat="1" ht="18.75" customHeight="1" x14ac:dyDescent="0.2">
      <c r="A589" s="146">
        <v>7435</v>
      </c>
      <c r="B589" s="24" t="s">
        <v>1668</v>
      </c>
      <c r="C589" s="129">
        <v>650149939</v>
      </c>
      <c r="D589" s="22" t="s">
        <v>1566</v>
      </c>
      <c r="E589" s="22" t="s">
        <v>1669</v>
      </c>
      <c r="F589" s="23" t="s">
        <v>1670</v>
      </c>
      <c r="G589" s="23" t="s">
        <v>1671</v>
      </c>
      <c r="H589" s="23" t="s">
        <v>1672</v>
      </c>
      <c r="I589" s="22" t="s">
        <v>1673</v>
      </c>
      <c r="J589" s="22" t="s">
        <v>1674</v>
      </c>
      <c r="K589" s="22" t="s">
        <v>1675</v>
      </c>
      <c r="L589" s="22" t="s">
        <v>1676</v>
      </c>
      <c r="M589" s="24" t="s">
        <v>50</v>
      </c>
      <c r="N589" s="25" t="s">
        <v>1678</v>
      </c>
      <c r="O589" s="25" t="s">
        <v>1677</v>
      </c>
      <c r="P589" s="26"/>
      <c r="Q589" s="25"/>
      <c r="R589" s="26">
        <v>93401</v>
      </c>
      <c r="S589" s="26" t="s">
        <v>1679</v>
      </c>
      <c r="T589" s="27">
        <v>40494</v>
      </c>
    </row>
    <row r="590" spans="1:20" s="16" customFormat="1" ht="18.75" customHeight="1" x14ac:dyDescent="0.2">
      <c r="A590" s="147">
        <v>7436</v>
      </c>
      <c r="B590" s="17" t="s">
        <v>3616</v>
      </c>
      <c r="C590" s="130">
        <v>692012003</v>
      </c>
      <c r="D590" s="15" t="s">
        <v>2854</v>
      </c>
      <c r="E590" s="15" t="s">
        <v>2871</v>
      </c>
      <c r="F590" s="14" t="s">
        <v>27</v>
      </c>
      <c r="G590" s="14" t="s">
        <v>2872</v>
      </c>
      <c r="H590" s="14" t="s">
        <v>29</v>
      </c>
      <c r="I590" s="15"/>
      <c r="J590" s="15"/>
      <c r="K590" s="15" t="s">
        <v>3617</v>
      </c>
      <c r="L590" s="15" t="s">
        <v>3618</v>
      </c>
      <c r="M590" s="17" t="s">
        <v>6172</v>
      </c>
      <c r="N590" s="18" t="s">
        <v>3619</v>
      </c>
      <c r="O590" s="18" t="s">
        <v>6587</v>
      </c>
      <c r="P590" s="19"/>
      <c r="Q590" s="18"/>
      <c r="R590" s="19">
        <v>91001</v>
      </c>
      <c r="S590" s="19" t="s">
        <v>3046</v>
      </c>
      <c r="T590" s="20">
        <v>40500</v>
      </c>
    </row>
    <row r="591" spans="1:20" s="16" customFormat="1" ht="18.75" customHeight="1" x14ac:dyDescent="0.2">
      <c r="A591" s="146">
        <v>7437</v>
      </c>
      <c r="B591" s="24" t="s">
        <v>2482</v>
      </c>
      <c r="C591" s="129">
        <v>650224140</v>
      </c>
      <c r="D591" s="22" t="s">
        <v>1579</v>
      </c>
      <c r="E591" s="22" t="s">
        <v>2483</v>
      </c>
      <c r="F591" s="23" t="s">
        <v>2484</v>
      </c>
      <c r="G591" s="23" t="s">
        <v>2485</v>
      </c>
      <c r="H591" s="22" t="s">
        <v>2486</v>
      </c>
      <c r="I591" s="22" t="s">
        <v>2487</v>
      </c>
      <c r="J591" s="22" t="s">
        <v>2488</v>
      </c>
      <c r="K591" s="22" t="s">
        <v>2489</v>
      </c>
      <c r="L591" s="22" t="s">
        <v>2491</v>
      </c>
      <c r="M591" s="24" t="s">
        <v>50</v>
      </c>
      <c r="N591" s="25" t="s">
        <v>2493</v>
      </c>
      <c r="O591" s="25" t="s">
        <v>2492</v>
      </c>
      <c r="P591" s="26" t="s">
        <v>2490</v>
      </c>
      <c r="Q591" s="25"/>
      <c r="R591" s="26" t="s">
        <v>419</v>
      </c>
      <c r="S591" s="26" t="s">
        <v>2494</v>
      </c>
      <c r="T591" s="27">
        <v>40522</v>
      </c>
    </row>
    <row r="592" spans="1:20" s="16" customFormat="1" ht="18.75" customHeight="1" x14ac:dyDescent="0.2">
      <c r="A592" s="146">
        <v>7438</v>
      </c>
      <c r="B592" s="24" t="s">
        <v>4950</v>
      </c>
      <c r="C592" s="129">
        <v>533148689</v>
      </c>
      <c r="D592" s="22" t="s">
        <v>53</v>
      </c>
      <c r="E592" s="22" t="s">
        <v>4951</v>
      </c>
      <c r="F592" s="23" t="s">
        <v>4952</v>
      </c>
      <c r="G592" s="23" t="s">
        <v>4953</v>
      </c>
      <c r="H592" s="23" t="s">
        <v>4954</v>
      </c>
      <c r="I592" s="22" t="s">
        <v>4955</v>
      </c>
      <c r="J592" s="22" t="s">
        <v>4956</v>
      </c>
      <c r="K592" s="22" t="s">
        <v>4957</v>
      </c>
      <c r="L592" s="22" t="s">
        <v>4959</v>
      </c>
      <c r="M592" s="24" t="s">
        <v>50</v>
      </c>
      <c r="N592" s="25" t="s">
        <v>730</v>
      </c>
      <c r="O592" s="25" t="s">
        <v>4960</v>
      </c>
      <c r="P592" s="26" t="s">
        <v>4958</v>
      </c>
      <c r="Q592" s="25"/>
      <c r="R592" s="26" t="s">
        <v>647</v>
      </c>
      <c r="S592" s="26" t="s">
        <v>4961</v>
      </c>
      <c r="T592" s="27">
        <v>40542</v>
      </c>
    </row>
    <row r="593" spans="1:20" s="16" customFormat="1" ht="18.75" customHeight="1" x14ac:dyDescent="0.2">
      <c r="A593" s="146">
        <v>7439</v>
      </c>
      <c r="B593" s="24" t="s">
        <v>1211</v>
      </c>
      <c r="C593" s="129">
        <v>710153000</v>
      </c>
      <c r="D593" s="22" t="s">
        <v>1212</v>
      </c>
      <c r="E593" s="22" t="s">
        <v>1213</v>
      </c>
      <c r="F593" s="29" t="s">
        <v>7211</v>
      </c>
      <c r="G593" s="23" t="s">
        <v>1214</v>
      </c>
      <c r="H593" s="29" t="s">
        <v>7212</v>
      </c>
      <c r="I593" s="30" t="s">
        <v>7213</v>
      </c>
      <c r="J593" s="30" t="s">
        <v>7214</v>
      </c>
      <c r="K593" s="30" t="s">
        <v>7215</v>
      </c>
      <c r="L593" s="22" t="s">
        <v>1215</v>
      </c>
      <c r="M593" s="24" t="s">
        <v>6170</v>
      </c>
      <c r="N593" s="25" t="s">
        <v>7216</v>
      </c>
      <c r="O593" s="25" t="s">
        <v>1216</v>
      </c>
      <c r="P593" s="26"/>
      <c r="Q593" s="25"/>
      <c r="R593" s="26" t="s">
        <v>1217</v>
      </c>
      <c r="S593" s="31" t="s">
        <v>7229</v>
      </c>
      <c r="T593" s="27">
        <v>40542</v>
      </c>
    </row>
    <row r="594" spans="1:20" s="16" customFormat="1" ht="18.75" customHeight="1" x14ac:dyDescent="0.2">
      <c r="A594" s="146">
        <v>7440</v>
      </c>
      <c r="B594" s="24" t="s">
        <v>4796</v>
      </c>
      <c r="C594" s="129" t="s">
        <v>7859</v>
      </c>
      <c r="D594" s="22" t="s">
        <v>1212</v>
      </c>
      <c r="E594" s="22" t="s">
        <v>4797</v>
      </c>
      <c r="F594" s="23" t="s">
        <v>4798</v>
      </c>
      <c r="G594" s="23" t="s">
        <v>4799</v>
      </c>
      <c r="H594" s="23" t="s">
        <v>4800</v>
      </c>
      <c r="I594" s="22" t="s">
        <v>4801</v>
      </c>
      <c r="J594" s="22" t="s">
        <v>4802</v>
      </c>
      <c r="K594" s="22" t="s">
        <v>4803</v>
      </c>
      <c r="L594" s="22" t="s">
        <v>4804</v>
      </c>
      <c r="M594" s="24" t="s">
        <v>50</v>
      </c>
      <c r="N594" s="25" t="s">
        <v>852</v>
      </c>
      <c r="O594" s="25" t="s">
        <v>4805</v>
      </c>
      <c r="P594" s="26"/>
      <c r="Q594" s="25"/>
      <c r="R594" s="26" t="s">
        <v>1217</v>
      </c>
      <c r="S594" s="26" t="s">
        <v>4806</v>
      </c>
      <c r="T594" s="27">
        <v>40674</v>
      </c>
    </row>
    <row r="595" spans="1:20" s="16" customFormat="1" ht="18.75" customHeight="1" x14ac:dyDescent="0.2">
      <c r="A595" s="146">
        <v>7441</v>
      </c>
      <c r="B595" s="24" t="s">
        <v>2132</v>
      </c>
      <c r="C595" s="129" t="s">
        <v>7813</v>
      </c>
      <c r="D595" s="22" t="s">
        <v>1579</v>
      </c>
      <c r="E595" s="22" t="s">
        <v>2133</v>
      </c>
      <c r="F595" s="23" t="s">
        <v>2134</v>
      </c>
      <c r="G595" s="23" t="s">
        <v>2135</v>
      </c>
      <c r="H595" s="23" t="s">
        <v>2136</v>
      </c>
      <c r="I595" s="22" t="s">
        <v>1700</v>
      </c>
      <c r="J595" s="22" t="s">
        <v>2137</v>
      </c>
      <c r="K595" s="22" t="s">
        <v>2138</v>
      </c>
      <c r="L595" s="22" t="s">
        <v>2139</v>
      </c>
      <c r="M595" s="24" t="s">
        <v>6172</v>
      </c>
      <c r="N595" s="25" t="s">
        <v>1113</v>
      </c>
      <c r="O595" s="25" t="s">
        <v>2140</v>
      </c>
      <c r="P595" s="26"/>
      <c r="Q595" s="25"/>
      <c r="R595" s="26" t="s">
        <v>48</v>
      </c>
      <c r="S595" s="26" t="s">
        <v>2141</v>
      </c>
      <c r="T595" s="27">
        <v>40674</v>
      </c>
    </row>
    <row r="596" spans="1:20" s="16" customFormat="1" ht="18.75" customHeight="1" x14ac:dyDescent="0.2">
      <c r="A596" s="146">
        <v>7442</v>
      </c>
      <c r="B596" s="24" t="s">
        <v>4786</v>
      </c>
      <c r="C596" s="129">
        <v>650345320</v>
      </c>
      <c r="D596" s="22" t="s">
        <v>81</v>
      </c>
      <c r="E596" s="22" t="s">
        <v>4787</v>
      </c>
      <c r="F596" s="23" t="s">
        <v>4788</v>
      </c>
      <c r="G596" s="23" t="s">
        <v>4789</v>
      </c>
      <c r="H596" s="23" t="s">
        <v>4790</v>
      </c>
      <c r="I596" s="22" t="s">
        <v>2391</v>
      </c>
      <c r="J596" s="22"/>
      <c r="K596" s="22" t="s">
        <v>4791</v>
      </c>
      <c r="L596" s="22" t="s">
        <v>4793</v>
      </c>
      <c r="M596" s="24" t="s">
        <v>344</v>
      </c>
      <c r="N596" s="25" t="s">
        <v>1108</v>
      </c>
      <c r="O596" s="25" t="s">
        <v>4794</v>
      </c>
      <c r="P596" s="26" t="s">
        <v>4792</v>
      </c>
      <c r="Q596" s="25"/>
      <c r="R596" s="26"/>
      <c r="S596" s="26" t="s">
        <v>4795</v>
      </c>
      <c r="T596" s="27">
        <v>40696</v>
      </c>
    </row>
    <row r="597" spans="1:20" s="16" customFormat="1" ht="18.75" customHeight="1" x14ac:dyDescent="0.2">
      <c r="A597" s="146">
        <v>7443</v>
      </c>
      <c r="B597" s="24" t="s">
        <v>4418</v>
      </c>
      <c r="C597" s="129">
        <v>659940302</v>
      </c>
      <c r="D597" s="22" t="s">
        <v>4275</v>
      </c>
      <c r="E597" s="22" t="s">
        <v>4419</v>
      </c>
      <c r="F597" s="23" t="s">
        <v>4420</v>
      </c>
      <c r="G597" s="23" t="s">
        <v>4421</v>
      </c>
      <c r="H597" s="23" t="s">
        <v>4422</v>
      </c>
      <c r="I597" s="22" t="s">
        <v>1806</v>
      </c>
      <c r="J597" s="22" t="s">
        <v>4423</v>
      </c>
      <c r="K597" s="22" t="s">
        <v>4424</v>
      </c>
      <c r="L597" s="22" t="s">
        <v>4425</v>
      </c>
      <c r="M597" s="24" t="s">
        <v>630</v>
      </c>
      <c r="N597" s="25" t="s">
        <v>4426</v>
      </c>
      <c r="O597" s="25"/>
      <c r="P597" s="26"/>
      <c r="Q597" s="25"/>
      <c r="R597" s="26" t="s">
        <v>48</v>
      </c>
      <c r="S597" s="26" t="s">
        <v>4343</v>
      </c>
      <c r="T597" s="27">
        <v>40728</v>
      </c>
    </row>
    <row r="598" spans="1:20" s="16" customFormat="1" ht="18.75" customHeight="1" x14ac:dyDescent="0.2">
      <c r="A598" s="146">
        <v>7444</v>
      </c>
      <c r="B598" s="24" t="s">
        <v>5689</v>
      </c>
      <c r="C598" s="129">
        <v>650369572</v>
      </c>
      <c r="D598" s="22" t="s">
        <v>53</v>
      </c>
      <c r="E598" s="22" t="s">
        <v>5690</v>
      </c>
      <c r="F598" s="23" t="s">
        <v>5691</v>
      </c>
      <c r="G598" s="23" t="s">
        <v>4953</v>
      </c>
      <c r="H598" s="23" t="s">
        <v>5693</v>
      </c>
      <c r="I598" s="22" t="s">
        <v>5692</v>
      </c>
      <c r="J598" s="22" t="s">
        <v>5694</v>
      </c>
      <c r="K598" s="22" t="s">
        <v>5695</v>
      </c>
      <c r="L598" s="22" t="s">
        <v>5697</v>
      </c>
      <c r="M598" s="24" t="s">
        <v>50</v>
      </c>
      <c r="N598" s="25" t="s">
        <v>3958</v>
      </c>
      <c r="O598" s="25" t="s">
        <v>5698</v>
      </c>
      <c r="P598" s="26" t="s">
        <v>5696</v>
      </c>
      <c r="Q598" s="25"/>
      <c r="R598" s="26" t="s">
        <v>647</v>
      </c>
      <c r="S598" s="26" t="s">
        <v>7868</v>
      </c>
      <c r="T598" s="27">
        <v>40728</v>
      </c>
    </row>
    <row r="599" spans="1:20" s="16" customFormat="1" ht="18.75" customHeight="1" x14ac:dyDescent="0.2">
      <c r="A599" s="146">
        <v>7445</v>
      </c>
      <c r="B599" s="24" t="s">
        <v>4824</v>
      </c>
      <c r="C599" s="129">
        <v>650335368</v>
      </c>
      <c r="D599" s="22" t="s">
        <v>81</v>
      </c>
      <c r="E599" s="22" t="s">
        <v>4825</v>
      </c>
      <c r="F599" s="23" t="s">
        <v>4826</v>
      </c>
      <c r="G599" s="23" t="s">
        <v>4827</v>
      </c>
      <c r="H599" s="23" t="s">
        <v>4828</v>
      </c>
      <c r="I599" s="22" t="s">
        <v>4829</v>
      </c>
      <c r="J599" s="22" t="s">
        <v>4830</v>
      </c>
      <c r="K599" s="22" t="s">
        <v>4831</v>
      </c>
      <c r="L599" s="22" t="s">
        <v>4832</v>
      </c>
      <c r="M599" s="24" t="s">
        <v>50</v>
      </c>
      <c r="N599" s="25" t="s">
        <v>4834</v>
      </c>
      <c r="O599" s="25"/>
      <c r="P599" s="26" t="s">
        <v>4833</v>
      </c>
      <c r="Q599" s="25"/>
      <c r="R599" s="26" t="s">
        <v>4835</v>
      </c>
      <c r="S599" s="26" t="s">
        <v>4836</v>
      </c>
      <c r="T599" s="27">
        <v>40739</v>
      </c>
    </row>
    <row r="600" spans="1:20" s="16" customFormat="1" ht="18.75" customHeight="1" x14ac:dyDescent="0.2">
      <c r="A600" s="146">
        <v>7446</v>
      </c>
      <c r="B600" s="24" t="s">
        <v>1243</v>
      </c>
      <c r="C600" s="129">
        <v>712341009</v>
      </c>
      <c r="D600" s="22" t="s">
        <v>81</v>
      </c>
      <c r="E600" s="22" t="s">
        <v>1244</v>
      </c>
      <c r="F600" s="29" t="s">
        <v>7606</v>
      </c>
      <c r="G600" s="23" t="s">
        <v>1245</v>
      </c>
      <c r="H600" s="23" t="s">
        <v>1247</v>
      </c>
      <c r="I600" s="22" t="s">
        <v>1246</v>
      </c>
      <c r="J600" s="22" t="s">
        <v>1248</v>
      </c>
      <c r="K600" s="22" t="s">
        <v>1249</v>
      </c>
      <c r="L600" s="22" t="s">
        <v>1250</v>
      </c>
      <c r="M600" s="24" t="s">
        <v>50</v>
      </c>
      <c r="N600" s="25" t="s">
        <v>1250</v>
      </c>
      <c r="O600" s="25" t="s">
        <v>1251</v>
      </c>
      <c r="P600" s="26" t="s">
        <v>1252</v>
      </c>
      <c r="Q600" s="25"/>
      <c r="R600" s="26">
        <v>93401</v>
      </c>
      <c r="S600" s="31" t="s">
        <v>7595</v>
      </c>
      <c r="T600" s="27">
        <v>40745</v>
      </c>
    </row>
    <row r="601" spans="1:20" s="16" customFormat="1" ht="18.75" customHeight="1" x14ac:dyDescent="0.2">
      <c r="A601" s="146">
        <v>7447</v>
      </c>
      <c r="B601" s="24" t="s">
        <v>2093</v>
      </c>
      <c r="C601" s="129">
        <v>650359615</v>
      </c>
      <c r="D601" s="22" t="s">
        <v>1566</v>
      </c>
      <c r="E601" s="22" t="s">
        <v>2094</v>
      </c>
      <c r="F601" s="23" t="s">
        <v>2095</v>
      </c>
      <c r="G601" s="23" t="s">
        <v>2096</v>
      </c>
      <c r="H601" s="23" t="s">
        <v>2097</v>
      </c>
      <c r="I601" s="22" t="s">
        <v>2098</v>
      </c>
      <c r="J601" s="22" t="s">
        <v>2099</v>
      </c>
      <c r="K601" s="22" t="s">
        <v>2100</v>
      </c>
      <c r="L601" s="22" t="s">
        <v>2101</v>
      </c>
      <c r="M601" s="24" t="s">
        <v>50</v>
      </c>
      <c r="N601" s="25" t="s">
        <v>852</v>
      </c>
      <c r="O601" s="25"/>
      <c r="P601" s="26"/>
      <c r="Q601" s="25"/>
      <c r="R601" s="26">
        <v>93401</v>
      </c>
      <c r="S601" s="26" t="s">
        <v>2102</v>
      </c>
      <c r="T601" s="27">
        <v>40753</v>
      </c>
    </row>
    <row r="602" spans="1:20" s="16" customFormat="1" ht="18.75" customHeight="1" x14ac:dyDescent="0.2">
      <c r="A602" s="146">
        <v>7448</v>
      </c>
      <c r="B602" s="24" t="s">
        <v>744</v>
      </c>
      <c r="C602" s="129">
        <v>650333195</v>
      </c>
      <c r="D602" s="22" t="s">
        <v>81</v>
      </c>
      <c r="E602" s="22" t="s">
        <v>745</v>
      </c>
      <c r="F602" s="23" t="s">
        <v>746</v>
      </c>
      <c r="G602" s="23" t="s">
        <v>747</v>
      </c>
      <c r="H602" s="23" t="s">
        <v>748</v>
      </c>
      <c r="I602" s="22" t="s">
        <v>749</v>
      </c>
      <c r="J602" s="22" t="s">
        <v>750</v>
      </c>
      <c r="K602" s="22" t="s">
        <v>751</v>
      </c>
      <c r="L602" s="22" t="s">
        <v>753</v>
      </c>
      <c r="M602" s="24" t="s">
        <v>217</v>
      </c>
      <c r="N602" s="25" t="s">
        <v>501</v>
      </c>
      <c r="O602" s="25" t="s">
        <v>754</v>
      </c>
      <c r="P602" s="26" t="s">
        <v>752</v>
      </c>
      <c r="Q602" s="25"/>
      <c r="R602" s="26" t="s">
        <v>419</v>
      </c>
      <c r="S602" s="26" t="s">
        <v>755</v>
      </c>
      <c r="T602" s="27">
        <v>40771</v>
      </c>
    </row>
    <row r="603" spans="1:20" s="16" customFormat="1" ht="18.75" customHeight="1" x14ac:dyDescent="0.2">
      <c r="A603" s="146">
        <v>7449</v>
      </c>
      <c r="B603" s="24" t="s">
        <v>7191</v>
      </c>
      <c r="C603" s="129">
        <v>718283000</v>
      </c>
      <c r="D603" s="22" t="s">
        <v>4275</v>
      </c>
      <c r="E603" s="22" t="s">
        <v>4509</v>
      </c>
      <c r="F603" s="23" t="s">
        <v>4510</v>
      </c>
      <c r="G603" s="23" t="s">
        <v>4511</v>
      </c>
      <c r="H603" s="23" t="s">
        <v>7252</v>
      </c>
      <c r="I603" s="22" t="s">
        <v>4512</v>
      </c>
      <c r="J603" s="30" t="s">
        <v>7253</v>
      </c>
      <c r="K603" s="30" t="s">
        <v>7254</v>
      </c>
      <c r="L603" s="22" t="s">
        <v>4514</v>
      </c>
      <c r="M603" s="24" t="s">
        <v>50</v>
      </c>
      <c r="N603" s="25" t="s">
        <v>4516</v>
      </c>
      <c r="O603" s="25" t="s">
        <v>4515</v>
      </c>
      <c r="P603" s="26" t="s">
        <v>4513</v>
      </c>
      <c r="Q603" s="25"/>
      <c r="R603" s="26" t="s">
        <v>48</v>
      </c>
      <c r="S603" s="26" t="s">
        <v>4517</v>
      </c>
      <c r="T603" s="27">
        <v>37119</v>
      </c>
    </row>
    <row r="604" spans="1:20" s="16" customFormat="1" ht="18.75" customHeight="1" x14ac:dyDescent="0.2">
      <c r="A604" s="147">
        <v>7450</v>
      </c>
      <c r="B604" s="17" t="s">
        <v>3608</v>
      </c>
      <c r="C604" s="130">
        <v>692313003</v>
      </c>
      <c r="D604" s="15" t="s">
        <v>2854</v>
      </c>
      <c r="E604" s="15" t="s">
        <v>2871</v>
      </c>
      <c r="F604" s="14" t="s">
        <v>27</v>
      </c>
      <c r="G604" s="14" t="s">
        <v>2872</v>
      </c>
      <c r="H604" s="14" t="s">
        <v>29</v>
      </c>
      <c r="I604" s="15"/>
      <c r="J604" s="15"/>
      <c r="K604" s="15" t="s">
        <v>6414</v>
      </c>
      <c r="L604" s="15" t="s">
        <v>3609</v>
      </c>
      <c r="M604" s="17" t="s">
        <v>6166</v>
      </c>
      <c r="N604" s="18" t="s">
        <v>3610</v>
      </c>
      <c r="O604" s="18" t="s">
        <v>6415</v>
      </c>
      <c r="P604" s="19" t="s">
        <v>6416</v>
      </c>
      <c r="Q604" s="18"/>
      <c r="R604" s="19">
        <v>91001</v>
      </c>
      <c r="S604" s="19" t="s">
        <v>2875</v>
      </c>
      <c r="T604" s="20">
        <v>40683</v>
      </c>
    </row>
    <row r="605" spans="1:20" s="16" customFormat="1" ht="18.75" customHeight="1" x14ac:dyDescent="0.2">
      <c r="A605" s="147">
        <v>7451</v>
      </c>
      <c r="B605" s="17" t="s">
        <v>3959</v>
      </c>
      <c r="C605" s="130">
        <v>691408000</v>
      </c>
      <c r="D605" s="15" t="s">
        <v>3960</v>
      </c>
      <c r="E605" s="15" t="s">
        <v>2871</v>
      </c>
      <c r="F605" s="14" t="s">
        <v>27</v>
      </c>
      <c r="G605" s="14" t="s">
        <v>2872</v>
      </c>
      <c r="H605" s="14" t="s">
        <v>29</v>
      </c>
      <c r="I605" s="15"/>
      <c r="J605" s="15"/>
      <c r="K605" s="15" t="s">
        <v>3961</v>
      </c>
      <c r="L605" s="15" t="s">
        <v>6207</v>
      </c>
      <c r="M605" s="17" t="s">
        <v>6168</v>
      </c>
      <c r="N605" s="18" t="s">
        <v>3963</v>
      </c>
      <c r="O605" s="18" t="s">
        <v>6306</v>
      </c>
      <c r="P605" s="19" t="s">
        <v>3962</v>
      </c>
      <c r="Q605" s="18"/>
      <c r="R605" s="19">
        <v>91001</v>
      </c>
      <c r="S605" s="19" t="s">
        <v>2875</v>
      </c>
      <c r="T605" s="20">
        <v>40764</v>
      </c>
    </row>
    <row r="606" spans="1:20" s="16" customFormat="1" ht="18.75" customHeight="1" x14ac:dyDescent="0.2">
      <c r="A606" s="146">
        <v>7452</v>
      </c>
      <c r="B606" s="24" t="s">
        <v>5405</v>
      </c>
      <c r="C606" s="129">
        <v>650401387</v>
      </c>
      <c r="D606" s="22" t="s">
        <v>5354</v>
      </c>
      <c r="E606" s="22" t="s">
        <v>5406</v>
      </c>
      <c r="F606" s="29" t="s">
        <v>7633</v>
      </c>
      <c r="G606" s="23" t="s">
        <v>5366</v>
      </c>
      <c r="H606" s="29" t="s">
        <v>7634</v>
      </c>
      <c r="I606" s="22" t="s">
        <v>5367</v>
      </c>
      <c r="J606" s="30" t="s">
        <v>7635</v>
      </c>
      <c r="K606" s="30" t="s">
        <v>7637</v>
      </c>
      <c r="L606" s="22" t="s">
        <v>5407</v>
      </c>
      <c r="M606" s="24" t="s">
        <v>50</v>
      </c>
      <c r="N606" s="25" t="s">
        <v>5409</v>
      </c>
      <c r="O606" s="25" t="s">
        <v>5408</v>
      </c>
      <c r="P606" s="26"/>
      <c r="Q606" s="25"/>
      <c r="R606" s="26" t="s">
        <v>1217</v>
      </c>
      <c r="S606" s="31" t="s">
        <v>7636</v>
      </c>
      <c r="T606" s="27">
        <v>40793</v>
      </c>
    </row>
    <row r="607" spans="1:20" s="16" customFormat="1" ht="18.75" customHeight="1" x14ac:dyDescent="0.2">
      <c r="A607" s="146">
        <v>7453</v>
      </c>
      <c r="B607" s="24" t="s">
        <v>4335</v>
      </c>
      <c r="C607" s="129">
        <v>650363817</v>
      </c>
      <c r="D607" s="22" t="s">
        <v>4275</v>
      </c>
      <c r="E607" s="22" t="s">
        <v>4336</v>
      </c>
      <c r="F607" s="23" t="s">
        <v>4337</v>
      </c>
      <c r="G607" s="23" t="s">
        <v>4338</v>
      </c>
      <c r="H607" s="23" t="s">
        <v>4339</v>
      </c>
      <c r="I607" s="22" t="s">
        <v>4340</v>
      </c>
      <c r="J607" s="22" t="s">
        <v>139</v>
      </c>
      <c r="K607" s="22" t="s">
        <v>4341</v>
      </c>
      <c r="L607" s="22" t="s">
        <v>6211</v>
      </c>
      <c r="M607" s="24" t="s">
        <v>6168</v>
      </c>
      <c r="N607" s="25" t="s">
        <v>4342</v>
      </c>
      <c r="O607" s="25"/>
      <c r="P607" s="26"/>
      <c r="Q607" s="25"/>
      <c r="R607" s="26" t="s">
        <v>48</v>
      </c>
      <c r="S607" s="26" t="s">
        <v>4343</v>
      </c>
      <c r="T607" s="27">
        <v>40809</v>
      </c>
    </row>
    <row r="608" spans="1:20" s="16" customFormat="1" ht="18.75" customHeight="1" x14ac:dyDescent="0.2">
      <c r="A608" s="146">
        <v>7454</v>
      </c>
      <c r="B608" s="24" t="s">
        <v>2186</v>
      </c>
      <c r="C608" s="129">
        <v>650017552</v>
      </c>
      <c r="D608" s="22" t="s">
        <v>1566</v>
      </c>
      <c r="E608" s="22" t="s">
        <v>2187</v>
      </c>
      <c r="F608" s="22" t="s">
        <v>2188</v>
      </c>
      <c r="G608" s="23" t="s">
        <v>2189</v>
      </c>
      <c r="H608" s="23" t="s">
        <v>2190</v>
      </c>
      <c r="I608" s="22" t="s">
        <v>2191</v>
      </c>
      <c r="J608" s="22" t="s">
        <v>2192</v>
      </c>
      <c r="K608" s="22" t="s">
        <v>2193</v>
      </c>
      <c r="L608" s="22" t="s">
        <v>2194</v>
      </c>
      <c r="M608" s="24" t="s">
        <v>51</v>
      </c>
      <c r="N608" s="25" t="s">
        <v>2195</v>
      </c>
      <c r="O608" s="25"/>
      <c r="P608" s="26"/>
      <c r="Q608" s="25"/>
      <c r="R608" s="26">
        <v>93401</v>
      </c>
      <c r="S608" s="26" t="s">
        <v>2196</v>
      </c>
      <c r="T608" s="27">
        <v>40813</v>
      </c>
    </row>
    <row r="609" spans="1:20" s="16" customFormat="1" ht="18.75" customHeight="1" x14ac:dyDescent="0.2">
      <c r="A609" s="146">
        <v>7455</v>
      </c>
      <c r="B609" s="24" t="s">
        <v>4733</v>
      </c>
      <c r="C609" s="129">
        <v>650058909</v>
      </c>
      <c r="D609" s="22" t="s">
        <v>81</v>
      </c>
      <c r="E609" s="22" t="s">
        <v>4734</v>
      </c>
      <c r="F609" s="23" t="s">
        <v>6644</v>
      </c>
      <c r="G609" s="23" t="s">
        <v>4735</v>
      </c>
      <c r="H609" s="23" t="s">
        <v>6645</v>
      </c>
      <c r="I609" s="22" t="s">
        <v>708</v>
      </c>
      <c r="J609" s="22" t="s">
        <v>4736</v>
      </c>
      <c r="K609" s="22" t="s">
        <v>6646</v>
      </c>
      <c r="L609" s="22" t="s">
        <v>4737</v>
      </c>
      <c r="M609" s="24" t="s">
        <v>6167</v>
      </c>
      <c r="N609" s="25" t="s">
        <v>1938</v>
      </c>
      <c r="O609" s="25" t="s">
        <v>4738</v>
      </c>
      <c r="P609" s="26" t="s">
        <v>4739</v>
      </c>
      <c r="Q609" s="25"/>
      <c r="R609" s="26"/>
      <c r="S609" s="26" t="s">
        <v>6678</v>
      </c>
      <c r="T609" s="27">
        <v>40819</v>
      </c>
    </row>
    <row r="610" spans="1:20" s="16" customFormat="1" ht="18.75" customHeight="1" x14ac:dyDescent="0.2">
      <c r="A610" s="146">
        <v>7456</v>
      </c>
      <c r="B610" s="24" t="s">
        <v>5634</v>
      </c>
      <c r="C610" s="129">
        <v>650259718</v>
      </c>
      <c r="D610" s="22" t="s">
        <v>81</v>
      </c>
      <c r="E610" s="22" t="s">
        <v>5635</v>
      </c>
      <c r="F610" s="23" t="s">
        <v>5636</v>
      </c>
      <c r="G610" s="23" t="s">
        <v>5637</v>
      </c>
      <c r="H610" s="23" t="s">
        <v>5638</v>
      </c>
      <c r="I610" s="22" t="s">
        <v>5639</v>
      </c>
      <c r="J610" s="22" t="s">
        <v>5640</v>
      </c>
      <c r="K610" s="22" t="s">
        <v>5641</v>
      </c>
      <c r="L610" s="22" t="s">
        <v>5643</v>
      </c>
      <c r="M610" s="24" t="s">
        <v>50</v>
      </c>
      <c r="N610" s="25" t="s">
        <v>2130</v>
      </c>
      <c r="O610" s="25" t="s">
        <v>5644</v>
      </c>
      <c r="P610" s="26" t="s">
        <v>5642</v>
      </c>
      <c r="Q610" s="25"/>
      <c r="R610" s="26">
        <v>93401</v>
      </c>
      <c r="S610" s="26" t="s">
        <v>5645</v>
      </c>
      <c r="T610" s="27">
        <v>40829</v>
      </c>
    </row>
    <row r="611" spans="1:20" s="16" customFormat="1" ht="18.75" customHeight="1" x14ac:dyDescent="0.2">
      <c r="A611" s="146">
        <v>7457</v>
      </c>
      <c r="B611" s="24" t="s">
        <v>7523</v>
      </c>
      <c r="C611" s="129">
        <v>658798200</v>
      </c>
      <c r="D611" s="22" t="s">
        <v>81</v>
      </c>
      <c r="E611" s="22" t="s">
        <v>5682</v>
      </c>
      <c r="F611" s="29" t="s">
        <v>7524</v>
      </c>
      <c r="G611" s="23" t="s">
        <v>5683</v>
      </c>
      <c r="H611" s="23" t="s">
        <v>5684</v>
      </c>
      <c r="I611" s="22" t="s">
        <v>5686</v>
      </c>
      <c r="J611" s="22" t="s">
        <v>5687</v>
      </c>
      <c r="K611" s="30" t="s">
        <v>7726</v>
      </c>
      <c r="L611" s="30" t="s">
        <v>7525</v>
      </c>
      <c r="M611" s="24" t="s">
        <v>50</v>
      </c>
      <c r="N611" s="25" t="s">
        <v>5688</v>
      </c>
      <c r="O611" s="36" t="s">
        <v>7526</v>
      </c>
      <c r="P611" s="26" t="s">
        <v>5685</v>
      </c>
      <c r="Q611" s="25"/>
      <c r="R611" s="26" t="s">
        <v>139</v>
      </c>
      <c r="S611" s="31" t="s">
        <v>7537</v>
      </c>
      <c r="T611" s="27">
        <v>40849</v>
      </c>
    </row>
    <row r="612" spans="1:20" s="16" customFormat="1" ht="18.75" customHeight="1" x14ac:dyDescent="0.2">
      <c r="A612" s="147">
        <v>7458</v>
      </c>
      <c r="B612" s="17" t="s">
        <v>3638</v>
      </c>
      <c r="C612" s="130" t="s">
        <v>7843</v>
      </c>
      <c r="D612" s="15" t="s">
        <v>2854</v>
      </c>
      <c r="E612" s="15" t="s">
        <v>2871</v>
      </c>
      <c r="F612" s="14" t="s">
        <v>27</v>
      </c>
      <c r="G612" s="14" t="s">
        <v>2872</v>
      </c>
      <c r="H612" s="14" t="s">
        <v>29</v>
      </c>
      <c r="I612" s="15"/>
      <c r="J612" s="15"/>
      <c r="K612" s="15" t="s">
        <v>3639</v>
      </c>
      <c r="L612" s="15" t="s">
        <v>3640</v>
      </c>
      <c r="M612" s="17" t="s">
        <v>50</v>
      </c>
      <c r="N612" s="18" t="s">
        <v>2411</v>
      </c>
      <c r="O612" s="18" t="s">
        <v>3641</v>
      </c>
      <c r="P612" s="19"/>
      <c r="Q612" s="18"/>
      <c r="R612" s="19">
        <v>91001</v>
      </c>
      <c r="S612" s="19" t="s">
        <v>3642</v>
      </c>
      <c r="T612" s="20">
        <v>40875</v>
      </c>
    </row>
    <row r="613" spans="1:20" s="16" customFormat="1" ht="18.75" customHeight="1" x14ac:dyDescent="0.2">
      <c r="A613" s="147">
        <v>7459</v>
      </c>
      <c r="B613" s="17" t="s">
        <v>6461</v>
      </c>
      <c r="C613" s="130">
        <v>650447174</v>
      </c>
      <c r="D613" s="15" t="s">
        <v>53</v>
      </c>
      <c r="E613" s="15" t="s">
        <v>565</v>
      </c>
      <c r="F613" s="14" t="s">
        <v>7628</v>
      </c>
      <c r="G613" s="14" t="s">
        <v>566</v>
      </c>
      <c r="H613" s="14" t="s">
        <v>7629</v>
      </c>
      <c r="I613" s="15" t="s">
        <v>567</v>
      </c>
      <c r="J613" s="15" t="s">
        <v>6692</v>
      </c>
      <c r="K613" s="15" t="s">
        <v>568</v>
      </c>
      <c r="L613" s="15" t="s">
        <v>6462</v>
      </c>
      <c r="M613" s="17" t="s">
        <v>6167</v>
      </c>
      <c r="N613" s="18" t="s">
        <v>569</v>
      </c>
      <c r="O613" s="18" t="s">
        <v>6463</v>
      </c>
      <c r="P613" s="19" t="s">
        <v>7630</v>
      </c>
      <c r="Q613" s="18"/>
      <c r="R613" s="19" t="s">
        <v>419</v>
      </c>
      <c r="S613" s="19" t="s">
        <v>7646</v>
      </c>
      <c r="T613" s="20">
        <v>40882</v>
      </c>
    </row>
    <row r="614" spans="1:20" s="16" customFormat="1" ht="18.75" customHeight="1" x14ac:dyDescent="0.2">
      <c r="A614" s="146">
        <v>7460</v>
      </c>
      <c r="B614" s="24" t="s">
        <v>4131</v>
      </c>
      <c r="C614" s="129">
        <v>690504006</v>
      </c>
      <c r="D614" s="22" t="s">
        <v>2854</v>
      </c>
      <c r="E614" s="22" t="s">
        <v>2871</v>
      </c>
      <c r="F614" s="23" t="s">
        <v>27</v>
      </c>
      <c r="G614" s="23" t="s">
        <v>2872</v>
      </c>
      <c r="H614" s="23" t="s">
        <v>29</v>
      </c>
      <c r="I614" s="22"/>
      <c r="J614" s="22"/>
      <c r="K614" s="22" t="s">
        <v>4132</v>
      </c>
      <c r="L614" s="22" t="s">
        <v>4133</v>
      </c>
      <c r="M614" s="24" t="s">
        <v>630</v>
      </c>
      <c r="N614" s="25" t="s">
        <v>4135</v>
      </c>
      <c r="O614" s="25" t="s">
        <v>4134</v>
      </c>
      <c r="P614" s="26"/>
      <c r="Q614" s="25"/>
      <c r="R614" s="26">
        <v>91001</v>
      </c>
      <c r="S614" s="26" t="s">
        <v>2875</v>
      </c>
      <c r="T614" s="27">
        <v>40884</v>
      </c>
    </row>
    <row r="615" spans="1:20" s="16" customFormat="1" ht="18.75" customHeight="1" x14ac:dyDescent="0.2">
      <c r="A615" s="146">
        <v>7461</v>
      </c>
      <c r="B615" s="24" t="s">
        <v>410</v>
      </c>
      <c r="C615" s="129">
        <v>650413296</v>
      </c>
      <c r="D615" s="22" t="s">
        <v>81</v>
      </c>
      <c r="E615" s="22" t="s">
        <v>411</v>
      </c>
      <c r="F615" s="23" t="s">
        <v>412</v>
      </c>
      <c r="G615" s="23" t="s">
        <v>413</v>
      </c>
      <c r="H615" s="23" t="s">
        <v>414</v>
      </c>
      <c r="I615" s="22" t="s">
        <v>415</v>
      </c>
      <c r="J615" s="22" t="s">
        <v>139</v>
      </c>
      <c r="K615" s="22" t="s">
        <v>416</v>
      </c>
      <c r="L615" s="22" t="s">
        <v>417</v>
      </c>
      <c r="M615" s="24" t="s">
        <v>630</v>
      </c>
      <c r="N615" s="25" t="s">
        <v>418</v>
      </c>
      <c r="O615" s="25"/>
      <c r="P615" s="26"/>
      <c r="Q615" s="25"/>
      <c r="R615" s="26" t="s">
        <v>419</v>
      </c>
      <c r="S615" s="26" t="s">
        <v>420</v>
      </c>
      <c r="T615" s="27">
        <v>40910</v>
      </c>
    </row>
    <row r="616" spans="1:20" s="16" customFormat="1" ht="18.75" customHeight="1" x14ac:dyDescent="0.2">
      <c r="A616" s="146">
        <v>7462</v>
      </c>
      <c r="B616" s="24" t="s">
        <v>7798</v>
      </c>
      <c r="C616" s="129">
        <v>650213203</v>
      </c>
      <c r="D616" s="22" t="s">
        <v>81</v>
      </c>
      <c r="E616" s="22" t="s">
        <v>636</v>
      </c>
      <c r="F616" s="23" t="s">
        <v>5649</v>
      </c>
      <c r="G616" s="23" t="s">
        <v>637</v>
      </c>
      <c r="H616" s="23" t="s">
        <v>5650</v>
      </c>
      <c r="I616" s="22" t="s">
        <v>5651</v>
      </c>
      <c r="J616" s="22" t="s">
        <v>5652</v>
      </c>
      <c r="K616" s="22" t="s">
        <v>5653</v>
      </c>
      <c r="L616" s="22" t="s">
        <v>5654</v>
      </c>
      <c r="M616" s="24" t="s">
        <v>6171</v>
      </c>
      <c r="N616" s="25" t="s">
        <v>638</v>
      </c>
      <c r="O616" s="25"/>
      <c r="P616" s="26"/>
      <c r="Q616" s="25"/>
      <c r="R616" s="26" t="s">
        <v>419</v>
      </c>
      <c r="S616" s="31" t="s">
        <v>6991</v>
      </c>
      <c r="T616" s="27">
        <v>43174</v>
      </c>
    </row>
    <row r="617" spans="1:20" s="16" customFormat="1" ht="18.75" customHeight="1" x14ac:dyDescent="0.2">
      <c r="A617" s="146">
        <v>7463</v>
      </c>
      <c r="B617" s="24" t="s">
        <v>1206</v>
      </c>
      <c r="C617" s="129">
        <v>714555006</v>
      </c>
      <c r="D617" s="22" t="s">
        <v>81</v>
      </c>
      <c r="E617" s="22" t="s">
        <v>1207</v>
      </c>
      <c r="F617" s="29" t="s">
        <v>7407</v>
      </c>
      <c r="G617" s="23" t="s">
        <v>1208</v>
      </c>
      <c r="H617" s="29" t="s">
        <v>7408</v>
      </c>
      <c r="I617" s="22" t="s">
        <v>7409</v>
      </c>
      <c r="J617" s="30" t="s">
        <v>7418</v>
      </c>
      <c r="K617" s="30" t="s">
        <v>7419</v>
      </c>
      <c r="L617" s="22" t="s">
        <v>1209</v>
      </c>
      <c r="M617" s="24" t="s">
        <v>50</v>
      </c>
      <c r="N617" s="25" t="s">
        <v>1210</v>
      </c>
      <c r="O617" s="25">
        <v>3604100</v>
      </c>
      <c r="P617" s="60" t="s">
        <v>7410</v>
      </c>
      <c r="Q617" s="25"/>
      <c r="R617" s="26">
        <v>93401</v>
      </c>
      <c r="S617" s="31" t="s">
        <v>7411</v>
      </c>
      <c r="T617" s="27">
        <v>41012</v>
      </c>
    </row>
    <row r="618" spans="1:20" s="16" customFormat="1" ht="18.75" customHeight="1" x14ac:dyDescent="0.2">
      <c r="A618" s="146">
        <v>7464</v>
      </c>
      <c r="B618" s="24" t="s">
        <v>4692</v>
      </c>
      <c r="C618" s="129">
        <v>650515056</v>
      </c>
      <c r="D618" s="22" t="s">
        <v>4275</v>
      </c>
      <c r="E618" s="22" t="s">
        <v>4693</v>
      </c>
      <c r="F618" s="23" t="s">
        <v>4694</v>
      </c>
      <c r="G618" s="23" t="s">
        <v>4695</v>
      </c>
      <c r="H618" s="23" t="s">
        <v>4696</v>
      </c>
      <c r="I618" s="22" t="s">
        <v>4697</v>
      </c>
      <c r="J618" s="22" t="s">
        <v>4698</v>
      </c>
      <c r="K618" s="22" t="s">
        <v>4699</v>
      </c>
      <c r="L618" s="22" t="s">
        <v>4700</v>
      </c>
      <c r="M618" s="24" t="s">
        <v>6172</v>
      </c>
      <c r="N618" s="25" t="s">
        <v>1113</v>
      </c>
      <c r="O618" s="25" t="s">
        <v>4701</v>
      </c>
      <c r="P618" s="26"/>
      <c r="Q618" s="25"/>
      <c r="R618" s="26" t="s">
        <v>48</v>
      </c>
      <c r="S618" s="26" t="s">
        <v>794</v>
      </c>
      <c r="T618" s="27">
        <v>41047</v>
      </c>
    </row>
    <row r="619" spans="1:20" s="16" customFormat="1" ht="18.75" customHeight="1" x14ac:dyDescent="0.2">
      <c r="A619" s="147">
        <v>7465</v>
      </c>
      <c r="B619" s="17" t="s">
        <v>6826</v>
      </c>
      <c r="C619" s="130">
        <v>706427007</v>
      </c>
      <c r="D619" s="15" t="s">
        <v>1750</v>
      </c>
      <c r="E619" s="15" t="s">
        <v>1751</v>
      </c>
      <c r="F619" s="14" t="s">
        <v>7329</v>
      </c>
      <c r="G619" s="14" t="s">
        <v>1752</v>
      </c>
      <c r="H619" s="14" t="s">
        <v>7330</v>
      </c>
      <c r="I619" s="15" t="s">
        <v>7331</v>
      </c>
      <c r="J619" s="15" t="s">
        <v>7332</v>
      </c>
      <c r="K619" s="15" t="s">
        <v>7333</v>
      </c>
      <c r="L619" s="15" t="s">
        <v>1753</v>
      </c>
      <c r="M619" s="17" t="s">
        <v>50</v>
      </c>
      <c r="N619" s="18" t="s">
        <v>1755</v>
      </c>
      <c r="O619" s="18" t="s">
        <v>1754</v>
      </c>
      <c r="P619" s="19"/>
      <c r="Q619" s="18"/>
      <c r="R619" s="19">
        <v>93401</v>
      </c>
      <c r="S619" s="15" t="s">
        <v>7345</v>
      </c>
      <c r="T619" s="20">
        <v>41113</v>
      </c>
    </row>
    <row r="620" spans="1:20" s="16" customFormat="1" ht="18.75" customHeight="1" x14ac:dyDescent="0.2">
      <c r="A620" s="146">
        <v>7466</v>
      </c>
      <c r="B620" s="24" t="s">
        <v>5257</v>
      </c>
      <c r="C620" s="129">
        <v>650460731</v>
      </c>
      <c r="D620" s="22" t="s">
        <v>53</v>
      </c>
      <c r="E620" s="22" t="s">
        <v>5258</v>
      </c>
      <c r="F620" s="23" t="s">
        <v>5259</v>
      </c>
      <c r="G620" s="23" t="s">
        <v>5037</v>
      </c>
      <c r="H620" s="23" t="s">
        <v>5260</v>
      </c>
      <c r="I620" s="22" t="s">
        <v>5261</v>
      </c>
      <c r="J620" s="22" t="s">
        <v>5262</v>
      </c>
      <c r="K620" s="22" t="s">
        <v>5263</v>
      </c>
      <c r="L620" s="28" t="s">
        <v>5264</v>
      </c>
      <c r="M620" s="24" t="s">
        <v>50</v>
      </c>
      <c r="N620" s="25" t="s">
        <v>1840</v>
      </c>
      <c r="O620" s="25"/>
      <c r="P620" s="26"/>
      <c r="Q620" s="25"/>
      <c r="R620" s="26" t="s">
        <v>4158</v>
      </c>
      <c r="S620" s="26" t="s">
        <v>5265</v>
      </c>
      <c r="T620" s="27">
        <v>41150</v>
      </c>
    </row>
    <row r="621" spans="1:20" s="16" customFormat="1" ht="18.75" customHeight="1" x14ac:dyDescent="0.2">
      <c r="A621" s="146">
        <v>7467</v>
      </c>
      <c r="B621" s="24" t="s">
        <v>1727</v>
      </c>
      <c r="C621" s="129">
        <v>752181004</v>
      </c>
      <c r="D621" s="22" t="s">
        <v>1579</v>
      </c>
      <c r="E621" s="22" t="s">
        <v>1728</v>
      </c>
      <c r="F621" s="23" t="s">
        <v>1729</v>
      </c>
      <c r="G621" s="23" t="s">
        <v>1730</v>
      </c>
      <c r="H621" s="23" t="s">
        <v>1731</v>
      </c>
      <c r="I621" s="22" t="s">
        <v>1732</v>
      </c>
      <c r="J621" s="22" t="s">
        <v>1733</v>
      </c>
      <c r="K621" s="22" t="s">
        <v>1734</v>
      </c>
      <c r="L621" s="22" t="s">
        <v>1735</v>
      </c>
      <c r="M621" s="24" t="s">
        <v>344</v>
      </c>
      <c r="N621" s="25" t="s">
        <v>1736</v>
      </c>
      <c r="O621" s="25" t="s">
        <v>1737</v>
      </c>
      <c r="P621" s="26" t="s">
        <v>1738</v>
      </c>
      <c r="Q621" s="25"/>
      <c r="R621" s="26" t="s">
        <v>48</v>
      </c>
      <c r="S621" s="26" t="s">
        <v>794</v>
      </c>
      <c r="T621" s="27">
        <v>41234</v>
      </c>
    </row>
    <row r="622" spans="1:20" s="16" customFormat="1" ht="18.75" customHeight="1" x14ac:dyDescent="0.2">
      <c r="A622" s="146">
        <v>7468</v>
      </c>
      <c r="B622" s="24" t="s">
        <v>6081</v>
      </c>
      <c r="C622" s="129">
        <v>650559592</v>
      </c>
      <c r="D622" s="22" t="s">
        <v>53</v>
      </c>
      <c r="E622" s="22" t="s">
        <v>6082</v>
      </c>
      <c r="F622" s="23" t="s">
        <v>6083</v>
      </c>
      <c r="G622" s="23" t="s">
        <v>5037</v>
      </c>
      <c r="H622" s="23" t="s">
        <v>6084</v>
      </c>
      <c r="I622" s="22" t="s">
        <v>6085</v>
      </c>
      <c r="J622" s="22" t="s">
        <v>6086</v>
      </c>
      <c r="K622" s="22" t="s">
        <v>6087</v>
      </c>
      <c r="L622" s="22" t="s">
        <v>6088</v>
      </c>
      <c r="M622" s="24" t="s">
        <v>630</v>
      </c>
      <c r="N622" s="25" t="s">
        <v>462</v>
      </c>
      <c r="O622" s="25">
        <v>2584644</v>
      </c>
      <c r="P622" s="114" t="s">
        <v>6089</v>
      </c>
      <c r="Q622" s="25"/>
      <c r="R622" s="26" t="s">
        <v>4158</v>
      </c>
      <c r="S622" s="26" t="s">
        <v>6090</v>
      </c>
      <c r="T622" s="27">
        <v>41234</v>
      </c>
    </row>
    <row r="623" spans="1:20" s="16" customFormat="1" ht="18.75" customHeight="1" x14ac:dyDescent="0.2">
      <c r="A623" s="146">
        <v>7469</v>
      </c>
      <c r="B623" s="24" t="s">
        <v>4518</v>
      </c>
      <c r="C623" s="129">
        <v>657699209</v>
      </c>
      <c r="D623" s="22" t="s">
        <v>4275</v>
      </c>
      <c r="E623" s="22" t="s">
        <v>4519</v>
      </c>
      <c r="F623" s="23" t="s">
        <v>4520</v>
      </c>
      <c r="G623" s="23" t="s">
        <v>4521</v>
      </c>
      <c r="H623" s="23" t="s">
        <v>4522</v>
      </c>
      <c r="I623" s="22" t="s">
        <v>4523</v>
      </c>
      <c r="J623" s="22" t="s">
        <v>4524</v>
      </c>
      <c r="K623" s="22" t="s">
        <v>4525</v>
      </c>
      <c r="L623" s="22" t="s">
        <v>4526</v>
      </c>
      <c r="M623" s="24" t="s">
        <v>630</v>
      </c>
      <c r="N623" s="25" t="s">
        <v>793</v>
      </c>
      <c r="O623" s="25" t="s">
        <v>4527</v>
      </c>
      <c r="P623" s="26"/>
      <c r="Q623" s="25"/>
      <c r="R623" s="26" t="s">
        <v>48</v>
      </c>
      <c r="S623" s="26" t="s">
        <v>794</v>
      </c>
      <c r="T623" s="27">
        <v>41288</v>
      </c>
    </row>
    <row r="624" spans="1:20" s="16" customFormat="1" ht="18.75" customHeight="1" x14ac:dyDescent="0.2">
      <c r="A624" s="146">
        <v>7470</v>
      </c>
      <c r="B624" s="24" t="s">
        <v>5246</v>
      </c>
      <c r="C624" s="129">
        <v>650228723</v>
      </c>
      <c r="D624" s="22" t="s">
        <v>53</v>
      </c>
      <c r="E624" s="22" t="s">
        <v>5247</v>
      </c>
      <c r="F624" s="23" t="s">
        <v>5248</v>
      </c>
      <c r="G624" s="23" t="s">
        <v>5249</v>
      </c>
      <c r="H624" s="23" t="s">
        <v>5250</v>
      </c>
      <c r="I624" s="22" t="s">
        <v>5251</v>
      </c>
      <c r="J624" s="22" t="s">
        <v>5252</v>
      </c>
      <c r="K624" s="22" t="s">
        <v>5253</v>
      </c>
      <c r="L624" s="22" t="s">
        <v>5254</v>
      </c>
      <c r="M624" s="24" t="s">
        <v>50</v>
      </c>
      <c r="N624" s="25" t="s">
        <v>5255</v>
      </c>
      <c r="O624" s="25"/>
      <c r="P624" s="26"/>
      <c r="Q624" s="25"/>
      <c r="R624" s="26" t="s">
        <v>419</v>
      </c>
      <c r="S624" s="26" t="s">
        <v>5256</v>
      </c>
      <c r="T624" s="27">
        <v>41295</v>
      </c>
    </row>
    <row r="625" spans="1:20" s="16" customFormat="1" ht="18.75" customHeight="1" x14ac:dyDescent="0.2">
      <c r="A625" s="146">
        <v>7471</v>
      </c>
      <c r="B625" s="24" t="s">
        <v>1090</v>
      </c>
      <c r="C625" s="129">
        <v>759442504</v>
      </c>
      <c r="D625" s="22" t="s">
        <v>81</v>
      </c>
      <c r="E625" s="22" t="s">
        <v>1092</v>
      </c>
      <c r="F625" s="23" t="s">
        <v>1093</v>
      </c>
      <c r="G625" s="23" t="s">
        <v>1091</v>
      </c>
      <c r="H625" s="23" t="s">
        <v>1094</v>
      </c>
      <c r="I625" s="22" t="s">
        <v>1095</v>
      </c>
      <c r="J625" s="22" t="s">
        <v>139</v>
      </c>
      <c r="K625" s="22" t="s">
        <v>1096</v>
      </c>
      <c r="L625" s="22" t="s">
        <v>1097</v>
      </c>
      <c r="M625" s="24" t="s">
        <v>50</v>
      </c>
      <c r="N625" s="25" t="s">
        <v>1098</v>
      </c>
      <c r="O625" s="25"/>
      <c r="P625" s="26"/>
      <c r="Q625" s="25"/>
      <c r="R625" s="26" t="s">
        <v>419</v>
      </c>
      <c r="S625" s="26" t="s">
        <v>1099</v>
      </c>
      <c r="T625" s="27">
        <v>41323</v>
      </c>
    </row>
    <row r="626" spans="1:20" s="16" customFormat="1" ht="18.75" customHeight="1" x14ac:dyDescent="0.2">
      <c r="A626" s="146">
        <v>7472</v>
      </c>
      <c r="B626" s="24" t="s">
        <v>5551</v>
      </c>
      <c r="C626" s="129">
        <v>650876008</v>
      </c>
      <c r="D626" s="22" t="s">
        <v>53</v>
      </c>
      <c r="E626" s="22" t="s">
        <v>5552</v>
      </c>
      <c r="F626" s="23" t="s">
        <v>5553</v>
      </c>
      <c r="G626" s="23" t="s">
        <v>5037</v>
      </c>
      <c r="H626" s="23" t="s">
        <v>5554</v>
      </c>
      <c r="I626" s="22" t="s">
        <v>5555</v>
      </c>
      <c r="J626" s="22" t="s">
        <v>5556</v>
      </c>
      <c r="K626" s="22" t="s">
        <v>5557</v>
      </c>
      <c r="L626" s="22" t="s">
        <v>5559</v>
      </c>
      <c r="M626" s="24" t="s">
        <v>6167</v>
      </c>
      <c r="N626" s="25" t="s">
        <v>62</v>
      </c>
      <c r="O626" s="25" t="s">
        <v>5560</v>
      </c>
      <c r="P626" s="38" t="s">
        <v>5558</v>
      </c>
      <c r="Q626" s="25"/>
      <c r="R626" s="26" t="s">
        <v>969</v>
      </c>
      <c r="S626" s="26" t="s">
        <v>5561</v>
      </c>
      <c r="T626" s="27">
        <v>41338</v>
      </c>
    </row>
    <row r="627" spans="1:20" s="16" customFormat="1" ht="18.75" customHeight="1" x14ac:dyDescent="0.2">
      <c r="A627" s="147">
        <v>7473</v>
      </c>
      <c r="B627" s="17" t="s">
        <v>1803</v>
      </c>
      <c r="C627" s="130">
        <v>650587340</v>
      </c>
      <c r="D627" s="15" t="s">
        <v>1566</v>
      </c>
      <c r="E627" s="15" t="s">
        <v>1804</v>
      </c>
      <c r="F627" s="14" t="s">
        <v>7700</v>
      </c>
      <c r="G627" s="14" t="s">
        <v>1805</v>
      </c>
      <c r="H627" s="14" t="s">
        <v>7701</v>
      </c>
      <c r="I627" s="15" t="s">
        <v>1806</v>
      </c>
      <c r="J627" s="15" t="s">
        <v>7702</v>
      </c>
      <c r="K627" s="15" t="s">
        <v>1807</v>
      </c>
      <c r="L627" s="15" t="s">
        <v>8197</v>
      </c>
      <c r="M627" s="17" t="s">
        <v>51</v>
      </c>
      <c r="N627" s="18" t="s">
        <v>1430</v>
      </c>
      <c r="O627" s="18"/>
      <c r="P627" s="19" t="s">
        <v>1808</v>
      </c>
      <c r="Q627" s="18"/>
      <c r="R627" s="19">
        <v>93401</v>
      </c>
      <c r="S627" s="19" t="s">
        <v>7691</v>
      </c>
      <c r="T627" s="20">
        <v>41340</v>
      </c>
    </row>
    <row r="628" spans="1:20" s="16" customFormat="1" ht="18.75" customHeight="1" x14ac:dyDescent="0.2">
      <c r="A628" s="146">
        <v>7474</v>
      </c>
      <c r="B628" s="24" t="s">
        <v>781</v>
      </c>
      <c r="C628" s="129">
        <v>650613848</v>
      </c>
      <c r="D628" s="22" t="s">
        <v>782</v>
      </c>
      <c r="E628" s="22" t="s">
        <v>783</v>
      </c>
      <c r="F628" s="23" t="s">
        <v>784</v>
      </c>
      <c r="G628" s="23" t="s">
        <v>785</v>
      </c>
      <c r="H628" s="23" t="s">
        <v>786</v>
      </c>
      <c r="I628" s="22" t="s">
        <v>787</v>
      </c>
      <c r="J628" s="22" t="s">
        <v>788</v>
      </c>
      <c r="K628" s="22" t="s">
        <v>789</v>
      </c>
      <c r="L628" s="22" t="s">
        <v>791</v>
      </c>
      <c r="M628" s="24" t="s">
        <v>630</v>
      </c>
      <c r="N628" s="25" t="s">
        <v>793</v>
      </c>
      <c r="O628" s="25" t="s">
        <v>792</v>
      </c>
      <c r="P628" s="26" t="s">
        <v>790</v>
      </c>
      <c r="Q628" s="25"/>
      <c r="R628" s="26" t="s">
        <v>48</v>
      </c>
      <c r="S628" s="26" t="s">
        <v>794</v>
      </c>
      <c r="T628" s="27">
        <v>41353</v>
      </c>
    </row>
    <row r="629" spans="1:20" s="16" customFormat="1" ht="18.75" customHeight="1" x14ac:dyDescent="0.2">
      <c r="A629" s="147">
        <v>7475</v>
      </c>
      <c r="B629" s="17" t="s">
        <v>4004</v>
      </c>
      <c r="C629" s="130">
        <v>690701006</v>
      </c>
      <c r="D629" s="15" t="s">
        <v>2854</v>
      </c>
      <c r="E629" s="15" t="s">
        <v>2871</v>
      </c>
      <c r="F629" s="14" t="s">
        <v>27</v>
      </c>
      <c r="G629" s="14" t="s">
        <v>2872</v>
      </c>
      <c r="H629" s="14" t="s">
        <v>29</v>
      </c>
      <c r="I629" s="15"/>
      <c r="J629" s="15"/>
      <c r="K629" s="15" t="s">
        <v>4005</v>
      </c>
      <c r="L629" s="15" t="s">
        <v>4007</v>
      </c>
      <c r="M629" s="17" t="s">
        <v>50</v>
      </c>
      <c r="N629" s="18" t="s">
        <v>730</v>
      </c>
      <c r="O629" s="18" t="s">
        <v>4008</v>
      </c>
      <c r="P629" s="19" t="s">
        <v>4006</v>
      </c>
      <c r="Q629" s="18"/>
      <c r="R629" s="19">
        <v>91001</v>
      </c>
      <c r="S629" s="19" t="s">
        <v>2887</v>
      </c>
      <c r="T629" s="20">
        <v>41361</v>
      </c>
    </row>
    <row r="630" spans="1:20" s="16" customFormat="1" ht="18.75" customHeight="1" x14ac:dyDescent="0.2">
      <c r="A630" s="147">
        <v>5070</v>
      </c>
      <c r="B630" s="17" t="s">
        <v>3100</v>
      </c>
      <c r="C630" s="130">
        <v>690411008</v>
      </c>
      <c r="D630" s="15" t="s">
        <v>2854</v>
      </c>
      <c r="E630" s="15" t="s">
        <v>2871</v>
      </c>
      <c r="F630" s="14" t="s">
        <v>27</v>
      </c>
      <c r="G630" s="14" t="s">
        <v>2872</v>
      </c>
      <c r="H630" s="14" t="s">
        <v>29</v>
      </c>
      <c r="I630" s="15"/>
      <c r="J630" s="15"/>
      <c r="K630" s="15" t="s">
        <v>3101</v>
      </c>
      <c r="L630" s="15" t="s">
        <v>3102</v>
      </c>
      <c r="M630" s="17" t="s">
        <v>6169</v>
      </c>
      <c r="N630" s="18" t="s">
        <v>3104</v>
      </c>
      <c r="O630" s="18" t="s">
        <v>3103</v>
      </c>
      <c r="P630" s="19"/>
      <c r="Q630" s="18"/>
      <c r="R630" s="19">
        <v>91001</v>
      </c>
      <c r="S630" s="19" t="s">
        <v>2887</v>
      </c>
      <c r="T630" s="20">
        <v>41394</v>
      </c>
    </row>
    <row r="631" spans="1:20" s="16" customFormat="1" ht="18.75" customHeight="1" x14ac:dyDescent="0.2">
      <c r="A631" s="146">
        <v>7477</v>
      </c>
      <c r="B631" s="24" t="s">
        <v>2615</v>
      </c>
      <c r="C631" s="129">
        <v>650634667</v>
      </c>
      <c r="D631" s="22" t="s">
        <v>1566</v>
      </c>
      <c r="E631" s="22" t="s">
        <v>2616</v>
      </c>
      <c r="F631" s="23" t="s">
        <v>2617</v>
      </c>
      <c r="G631" s="23" t="s">
        <v>2618</v>
      </c>
      <c r="H631" s="23" t="s">
        <v>2619</v>
      </c>
      <c r="I631" s="22" t="s">
        <v>2620</v>
      </c>
      <c r="J631" s="22"/>
      <c r="K631" s="22" t="s">
        <v>2621</v>
      </c>
      <c r="L631" s="24" t="s">
        <v>2623</v>
      </c>
      <c r="M631" s="24" t="s">
        <v>50</v>
      </c>
      <c r="N631" s="25" t="s">
        <v>2622</v>
      </c>
      <c r="O631" s="25" t="s">
        <v>2624</v>
      </c>
      <c r="P631" s="26" t="s">
        <v>2625</v>
      </c>
      <c r="Q631" s="25"/>
      <c r="R631" s="26">
        <v>93401</v>
      </c>
      <c r="S631" s="26" t="s">
        <v>2626</v>
      </c>
      <c r="T631" s="27">
        <v>41396</v>
      </c>
    </row>
    <row r="632" spans="1:20" s="16" customFormat="1" ht="18.75" customHeight="1" x14ac:dyDescent="0.2">
      <c r="A632" s="146">
        <v>7478</v>
      </c>
      <c r="B632" s="24" t="s">
        <v>2576</v>
      </c>
      <c r="C632" s="129">
        <v>650450957</v>
      </c>
      <c r="D632" s="22" t="s">
        <v>2577</v>
      </c>
      <c r="E632" s="22" t="s">
        <v>2578</v>
      </c>
      <c r="F632" s="29" t="s">
        <v>7656</v>
      </c>
      <c r="G632" s="23" t="s">
        <v>2579</v>
      </c>
      <c r="H632" s="29" t="s">
        <v>8210</v>
      </c>
      <c r="I632" s="22" t="s">
        <v>2580</v>
      </c>
      <c r="J632" s="30" t="s">
        <v>8211</v>
      </c>
      <c r="K632" s="30" t="s">
        <v>7725</v>
      </c>
      <c r="L632" s="22" t="s">
        <v>6277</v>
      </c>
      <c r="M632" s="24" t="s">
        <v>50</v>
      </c>
      <c r="N632" s="25" t="s">
        <v>2417</v>
      </c>
      <c r="O632" s="25" t="s">
        <v>6278</v>
      </c>
      <c r="P632" s="26" t="s">
        <v>6279</v>
      </c>
      <c r="Q632" s="25"/>
      <c r="R632" s="26" t="s">
        <v>419</v>
      </c>
      <c r="S632" s="31" t="s">
        <v>8212</v>
      </c>
      <c r="T632" s="27">
        <v>41411</v>
      </c>
    </row>
    <row r="633" spans="1:20" s="16" customFormat="1" ht="18.75" customHeight="1" x14ac:dyDescent="0.2">
      <c r="A633" s="146">
        <v>7479</v>
      </c>
      <c r="B633" s="24" t="s">
        <v>756</v>
      </c>
      <c r="C633" s="129">
        <v>650662539</v>
      </c>
      <c r="D633" s="22" t="s">
        <v>405</v>
      </c>
      <c r="E633" s="22" t="s">
        <v>757</v>
      </c>
      <c r="F633" s="23" t="s">
        <v>758</v>
      </c>
      <c r="G633" s="23" t="s">
        <v>759</v>
      </c>
      <c r="H633" s="23" t="s">
        <v>760</v>
      </c>
      <c r="I633" s="22" t="s">
        <v>761</v>
      </c>
      <c r="J633" s="22" t="s">
        <v>762</v>
      </c>
      <c r="K633" s="22" t="s">
        <v>763</v>
      </c>
      <c r="L633" s="22" t="s">
        <v>765</v>
      </c>
      <c r="M633" s="24" t="s">
        <v>630</v>
      </c>
      <c r="N633" s="25" t="s">
        <v>767</v>
      </c>
      <c r="O633" s="25" t="s">
        <v>766</v>
      </c>
      <c r="P633" s="115" t="s">
        <v>764</v>
      </c>
      <c r="Q633" s="25"/>
      <c r="R633" s="26" t="s">
        <v>92</v>
      </c>
      <c r="S633" s="26" t="s">
        <v>768</v>
      </c>
      <c r="T633" s="27">
        <v>41436</v>
      </c>
    </row>
    <row r="634" spans="1:20" s="16" customFormat="1" ht="18.75" customHeight="1" x14ac:dyDescent="0.2">
      <c r="A634" s="147">
        <v>7480</v>
      </c>
      <c r="B634" s="17" t="s">
        <v>3162</v>
      </c>
      <c r="C634" s="130">
        <v>691602001</v>
      </c>
      <c r="D634" s="15" t="s">
        <v>2854</v>
      </c>
      <c r="E634" s="15" t="s">
        <v>2871</v>
      </c>
      <c r="F634" s="14" t="s">
        <v>27</v>
      </c>
      <c r="G634" s="14" t="s">
        <v>2872</v>
      </c>
      <c r="H634" s="14" t="s">
        <v>29</v>
      </c>
      <c r="I634" s="15"/>
      <c r="J634" s="15"/>
      <c r="K634" s="15" t="s">
        <v>3163</v>
      </c>
      <c r="L634" s="15" t="s">
        <v>3164</v>
      </c>
      <c r="M634" s="17" t="s">
        <v>344</v>
      </c>
      <c r="N634" s="18" t="s">
        <v>3166</v>
      </c>
      <c r="O634" s="18" t="s">
        <v>3165</v>
      </c>
      <c r="P634" s="19" t="s">
        <v>6324</v>
      </c>
      <c r="Q634" s="18"/>
      <c r="R634" s="19">
        <v>91001</v>
      </c>
      <c r="S634" s="19" t="s">
        <v>2875</v>
      </c>
      <c r="T634" s="20">
        <v>41443</v>
      </c>
    </row>
    <row r="635" spans="1:20" s="16" customFormat="1" ht="18.75" customHeight="1" x14ac:dyDescent="0.2">
      <c r="A635" s="146">
        <v>7481</v>
      </c>
      <c r="B635" s="24" t="s">
        <v>5330</v>
      </c>
      <c r="C635" s="129">
        <v>650699602</v>
      </c>
      <c r="D635" s="22" t="s">
        <v>81</v>
      </c>
      <c r="E635" s="22" t="s">
        <v>5331</v>
      </c>
      <c r="F635" s="29" t="s">
        <v>7557</v>
      </c>
      <c r="G635" s="23" t="s">
        <v>5332</v>
      </c>
      <c r="H635" s="23" t="s">
        <v>6495</v>
      </c>
      <c r="I635" s="22" t="s">
        <v>1095</v>
      </c>
      <c r="J635" s="22" t="s">
        <v>6497</v>
      </c>
      <c r="K635" s="22" t="s">
        <v>6496</v>
      </c>
      <c r="L635" s="22" t="s">
        <v>5334</v>
      </c>
      <c r="M635" s="24" t="s">
        <v>50</v>
      </c>
      <c r="N635" s="25" t="s">
        <v>1602</v>
      </c>
      <c r="O635" s="25" t="s">
        <v>5335</v>
      </c>
      <c r="P635" s="26" t="s">
        <v>5333</v>
      </c>
      <c r="Q635" s="25"/>
      <c r="R635" s="26" t="s">
        <v>419</v>
      </c>
      <c r="S635" s="31" t="s">
        <v>7555</v>
      </c>
      <c r="T635" s="27">
        <v>41463</v>
      </c>
    </row>
    <row r="636" spans="1:20" s="16" customFormat="1" ht="18.75" customHeight="1" x14ac:dyDescent="0.2">
      <c r="A636" s="146">
        <v>7482</v>
      </c>
      <c r="B636" s="24" t="s">
        <v>3935</v>
      </c>
      <c r="C636" s="129">
        <v>691413004</v>
      </c>
      <c r="D636" s="22" t="s">
        <v>2854</v>
      </c>
      <c r="E636" s="22" t="s">
        <v>2871</v>
      </c>
      <c r="F636" s="23" t="s">
        <v>27</v>
      </c>
      <c r="G636" s="23" t="s">
        <v>2872</v>
      </c>
      <c r="H636" s="23" t="s">
        <v>29</v>
      </c>
      <c r="I636" s="22"/>
      <c r="J636" s="22"/>
      <c r="K636" s="22" t="s">
        <v>3936</v>
      </c>
      <c r="L636" s="22" t="s">
        <v>6206</v>
      </c>
      <c r="M636" s="24" t="s">
        <v>6168</v>
      </c>
      <c r="N636" s="25"/>
      <c r="O636" s="25" t="s">
        <v>3938</v>
      </c>
      <c r="P636" s="26" t="s">
        <v>3937</v>
      </c>
      <c r="Q636" s="25"/>
      <c r="R636" s="26">
        <v>91001</v>
      </c>
      <c r="S636" s="26" t="s">
        <v>2875</v>
      </c>
      <c r="T636" s="27">
        <v>41495</v>
      </c>
    </row>
    <row r="637" spans="1:20" s="16" customFormat="1" ht="18.75" customHeight="1" x14ac:dyDescent="0.2">
      <c r="A637" s="146">
        <v>7483</v>
      </c>
      <c r="B637" s="24" t="s">
        <v>3131</v>
      </c>
      <c r="C637" s="129">
        <v>690702002</v>
      </c>
      <c r="D637" s="22" t="s">
        <v>2854</v>
      </c>
      <c r="E637" s="22" t="s">
        <v>2871</v>
      </c>
      <c r="F637" s="23" t="s">
        <v>27</v>
      </c>
      <c r="G637" s="23" t="s">
        <v>2872</v>
      </c>
      <c r="H637" s="23" t="s">
        <v>29</v>
      </c>
      <c r="I637" s="22"/>
      <c r="J637" s="22"/>
      <c r="K637" s="22" t="s">
        <v>3132</v>
      </c>
      <c r="L637" s="22" t="s">
        <v>3133</v>
      </c>
      <c r="M637" s="24" t="s">
        <v>50</v>
      </c>
      <c r="N637" s="25" t="s">
        <v>3134</v>
      </c>
      <c r="O637" s="25"/>
      <c r="P637" s="26"/>
      <c r="Q637" s="25"/>
      <c r="R637" s="26">
        <v>91001</v>
      </c>
      <c r="S637" s="26" t="s">
        <v>2875</v>
      </c>
      <c r="T637" s="27">
        <v>41500</v>
      </c>
    </row>
    <row r="638" spans="1:20" s="16" customFormat="1" ht="18.75" customHeight="1" x14ac:dyDescent="0.2">
      <c r="A638" s="146">
        <v>7484</v>
      </c>
      <c r="B638" s="24" t="s">
        <v>4890</v>
      </c>
      <c r="C638" s="129">
        <v>737987000</v>
      </c>
      <c r="D638" s="22" t="s">
        <v>81</v>
      </c>
      <c r="E638" s="22" t="s">
        <v>4891</v>
      </c>
      <c r="F638" s="23" t="s">
        <v>4892</v>
      </c>
      <c r="G638" s="23" t="s">
        <v>4893</v>
      </c>
      <c r="H638" s="23" t="s">
        <v>4894</v>
      </c>
      <c r="I638" s="22" t="s">
        <v>4895</v>
      </c>
      <c r="J638" s="22" t="s">
        <v>4896</v>
      </c>
      <c r="K638" s="22" t="s">
        <v>4897</v>
      </c>
      <c r="L638" s="22" t="s">
        <v>4899</v>
      </c>
      <c r="M638" s="24" t="s">
        <v>50</v>
      </c>
      <c r="N638" s="25" t="s">
        <v>4901</v>
      </c>
      <c r="O638" s="25" t="s">
        <v>4900</v>
      </c>
      <c r="P638" s="26" t="s">
        <v>4898</v>
      </c>
      <c r="Q638" s="25"/>
      <c r="R638" s="26" t="s">
        <v>1274</v>
      </c>
      <c r="S638" s="26" t="s">
        <v>4902</v>
      </c>
      <c r="T638" s="27">
        <v>41502</v>
      </c>
    </row>
    <row r="639" spans="1:20" s="16" customFormat="1" ht="18.75" customHeight="1" x14ac:dyDescent="0.2">
      <c r="A639" s="146">
        <v>7485</v>
      </c>
      <c r="B639" s="24" t="s">
        <v>5266</v>
      </c>
      <c r="C639" s="129">
        <v>650679059</v>
      </c>
      <c r="D639" s="22" t="s">
        <v>81</v>
      </c>
      <c r="E639" s="22" t="s">
        <v>5267</v>
      </c>
      <c r="F639" s="23" t="s">
        <v>5268</v>
      </c>
      <c r="G639" s="23" t="s">
        <v>5269</v>
      </c>
      <c r="H639" s="23" t="s">
        <v>5270</v>
      </c>
      <c r="I639" s="22" t="s">
        <v>5271</v>
      </c>
      <c r="J639" s="22"/>
      <c r="K639" s="22" t="s">
        <v>5272</v>
      </c>
      <c r="L639" s="22" t="s">
        <v>5274</v>
      </c>
      <c r="M639" s="24" t="s">
        <v>630</v>
      </c>
      <c r="N639" s="25" t="s">
        <v>5276</v>
      </c>
      <c r="O639" s="25" t="s">
        <v>5275</v>
      </c>
      <c r="P639" s="26" t="s">
        <v>5273</v>
      </c>
      <c r="Q639" s="25"/>
      <c r="R639" s="26" t="s">
        <v>139</v>
      </c>
      <c r="S639" s="26" t="s">
        <v>5277</v>
      </c>
      <c r="T639" s="27">
        <v>41526</v>
      </c>
    </row>
    <row r="640" spans="1:20" s="16" customFormat="1" ht="18.75" customHeight="1" x14ac:dyDescent="0.2">
      <c r="A640" s="146">
        <v>7486</v>
      </c>
      <c r="B640" s="24" t="s">
        <v>4274</v>
      </c>
      <c r="C640" s="129">
        <v>754811005</v>
      </c>
      <c r="D640" s="22" t="s">
        <v>4275</v>
      </c>
      <c r="E640" s="22" t="s">
        <v>4276</v>
      </c>
      <c r="F640" s="23" t="s">
        <v>4277</v>
      </c>
      <c r="G640" s="23" t="s">
        <v>4278</v>
      </c>
      <c r="H640" s="23" t="s">
        <v>4279</v>
      </c>
      <c r="I640" s="22" t="s">
        <v>4280</v>
      </c>
      <c r="J640" s="22" t="s">
        <v>4281</v>
      </c>
      <c r="K640" s="22" t="s">
        <v>4282</v>
      </c>
      <c r="L640" s="22" t="s">
        <v>4284</v>
      </c>
      <c r="M640" s="24" t="s">
        <v>6172</v>
      </c>
      <c r="N640" s="25" t="s">
        <v>4286</v>
      </c>
      <c r="O640" s="25" t="s">
        <v>4285</v>
      </c>
      <c r="P640" s="26" t="s">
        <v>4283</v>
      </c>
      <c r="Q640" s="25"/>
      <c r="R640" s="26" t="s">
        <v>48</v>
      </c>
      <c r="S640" s="26" t="s">
        <v>4287</v>
      </c>
      <c r="T640" s="27">
        <v>41540</v>
      </c>
    </row>
    <row r="641" spans="1:20" s="16" customFormat="1" ht="18.75" customHeight="1" x14ac:dyDescent="0.2">
      <c r="A641" s="146">
        <v>7487</v>
      </c>
      <c r="B641" s="24" t="s">
        <v>3236</v>
      </c>
      <c r="C641" s="129" t="s">
        <v>7837</v>
      </c>
      <c r="D641" s="22" t="s">
        <v>2854</v>
      </c>
      <c r="E641" s="22" t="s">
        <v>633</v>
      </c>
      <c r="F641" s="23" t="s">
        <v>27</v>
      </c>
      <c r="G641" s="23" t="s">
        <v>634</v>
      </c>
      <c r="H641" s="23" t="s">
        <v>29</v>
      </c>
      <c r="I641" s="22"/>
      <c r="J641" s="22"/>
      <c r="K641" s="22" t="s">
        <v>3237</v>
      </c>
      <c r="L641" s="22" t="s">
        <v>3239</v>
      </c>
      <c r="M641" s="24" t="s">
        <v>6166</v>
      </c>
      <c r="N641" s="25" t="s">
        <v>3241</v>
      </c>
      <c r="O641" s="25" t="s">
        <v>3240</v>
      </c>
      <c r="P641" s="26" t="s">
        <v>3238</v>
      </c>
      <c r="Q641" s="25"/>
      <c r="R641" s="26">
        <v>91001</v>
      </c>
      <c r="S641" s="26" t="s">
        <v>607</v>
      </c>
      <c r="T641" s="27">
        <v>41547</v>
      </c>
    </row>
    <row r="642" spans="1:20" s="16" customFormat="1" ht="18.75" customHeight="1" x14ac:dyDescent="0.2">
      <c r="A642" s="146">
        <v>7488</v>
      </c>
      <c r="B642" s="24" t="s">
        <v>3400</v>
      </c>
      <c r="C642" s="129">
        <v>690611007</v>
      </c>
      <c r="D642" s="22" t="s">
        <v>2854</v>
      </c>
      <c r="E642" s="22" t="s">
        <v>633</v>
      </c>
      <c r="F642" s="23" t="s">
        <v>27</v>
      </c>
      <c r="G642" s="23" t="s">
        <v>634</v>
      </c>
      <c r="H642" s="23" t="s">
        <v>29</v>
      </c>
      <c r="I642" s="22"/>
      <c r="J642" s="22"/>
      <c r="K642" s="22" t="s">
        <v>3401</v>
      </c>
      <c r="L642" s="22" t="s">
        <v>3402</v>
      </c>
      <c r="M642" s="24" t="s">
        <v>630</v>
      </c>
      <c r="N642" s="25" t="s">
        <v>3404</v>
      </c>
      <c r="O642" s="25" t="s">
        <v>3403</v>
      </c>
      <c r="P642" s="26"/>
      <c r="Q642" s="25"/>
      <c r="R642" s="26">
        <v>91001</v>
      </c>
      <c r="S642" s="26" t="s">
        <v>3040</v>
      </c>
      <c r="T642" s="27">
        <v>41563</v>
      </c>
    </row>
    <row r="643" spans="1:20" s="16" customFormat="1" ht="18.75" customHeight="1" x14ac:dyDescent="0.2">
      <c r="A643" s="146">
        <v>7489</v>
      </c>
      <c r="B643" s="24" t="s">
        <v>769</v>
      </c>
      <c r="C643" s="129">
        <v>650732359</v>
      </c>
      <c r="D643" s="22" t="s">
        <v>53</v>
      </c>
      <c r="E643" s="22" t="s">
        <v>770</v>
      </c>
      <c r="F643" s="23" t="s">
        <v>771</v>
      </c>
      <c r="G643" s="23" t="s">
        <v>772</v>
      </c>
      <c r="H643" s="23" t="s">
        <v>773</v>
      </c>
      <c r="I643" s="22" t="s">
        <v>774</v>
      </c>
      <c r="J643" s="22" t="s">
        <v>29</v>
      </c>
      <c r="K643" s="22" t="s">
        <v>775</v>
      </c>
      <c r="L643" s="22" t="s">
        <v>777</v>
      </c>
      <c r="M643" s="24" t="s">
        <v>51</v>
      </c>
      <c r="N643" s="25" t="s">
        <v>338</v>
      </c>
      <c r="O643" s="25" t="s">
        <v>778</v>
      </c>
      <c r="P643" s="26" t="s">
        <v>776</v>
      </c>
      <c r="Q643" s="25"/>
      <c r="R643" s="26" t="s">
        <v>779</v>
      </c>
      <c r="S643" s="26" t="s">
        <v>780</v>
      </c>
      <c r="T643" s="27">
        <v>41563</v>
      </c>
    </row>
    <row r="644" spans="1:20" s="16" customFormat="1" ht="18.75" customHeight="1" x14ac:dyDescent="0.2">
      <c r="A644" s="146">
        <v>7490</v>
      </c>
      <c r="B644" s="24" t="s">
        <v>5034</v>
      </c>
      <c r="C644" s="129" t="s">
        <v>7863</v>
      </c>
      <c r="D644" s="22" t="s">
        <v>53</v>
      </c>
      <c r="E644" s="22" t="s">
        <v>5035</v>
      </c>
      <c r="F644" s="23" t="s">
        <v>5036</v>
      </c>
      <c r="G644" s="23" t="s">
        <v>5037</v>
      </c>
      <c r="H644" s="23" t="s">
        <v>5038</v>
      </c>
      <c r="I644" s="22" t="s">
        <v>5039</v>
      </c>
      <c r="J644" s="22"/>
      <c r="K644" s="22" t="s">
        <v>5040</v>
      </c>
      <c r="L644" s="22" t="s">
        <v>5041</v>
      </c>
      <c r="M644" s="24" t="s">
        <v>6170</v>
      </c>
      <c r="N644" s="25" t="s">
        <v>2773</v>
      </c>
      <c r="O644" s="25"/>
      <c r="P644" s="26"/>
      <c r="Q644" s="25"/>
      <c r="R644" s="26" t="s">
        <v>4158</v>
      </c>
      <c r="S644" s="26" t="s">
        <v>5042</v>
      </c>
      <c r="T644" s="27">
        <v>41575</v>
      </c>
    </row>
    <row r="645" spans="1:20" s="16" customFormat="1" ht="18.75" customHeight="1" x14ac:dyDescent="0.2">
      <c r="A645" s="147">
        <v>7491</v>
      </c>
      <c r="B645" s="17" t="s">
        <v>3035</v>
      </c>
      <c r="C645" s="130">
        <v>692647009</v>
      </c>
      <c r="D645" s="15" t="s">
        <v>2854</v>
      </c>
      <c r="E645" s="15" t="s">
        <v>633</v>
      </c>
      <c r="F645" s="14" t="s">
        <v>27</v>
      </c>
      <c r="G645" s="14" t="s">
        <v>634</v>
      </c>
      <c r="H645" s="14" t="s">
        <v>29</v>
      </c>
      <c r="I645" s="15"/>
      <c r="J645" s="15"/>
      <c r="K645" s="15" t="s">
        <v>3036</v>
      </c>
      <c r="L645" s="15" t="s">
        <v>3037</v>
      </c>
      <c r="M645" s="17" t="s">
        <v>344</v>
      </c>
      <c r="N645" s="18" t="s">
        <v>3039</v>
      </c>
      <c r="O645" s="18" t="s">
        <v>3038</v>
      </c>
      <c r="P645" s="19"/>
      <c r="Q645" s="18"/>
      <c r="R645" s="19">
        <v>91001</v>
      </c>
      <c r="S645" s="19" t="s">
        <v>607</v>
      </c>
      <c r="T645" s="20">
        <v>41596</v>
      </c>
    </row>
    <row r="646" spans="1:20" s="16" customFormat="1" ht="18.75" customHeight="1" x14ac:dyDescent="0.2">
      <c r="A646" s="146">
        <v>7492</v>
      </c>
      <c r="B646" s="24" t="s">
        <v>6349</v>
      </c>
      <c r="C646" s="129">
        <v>650744136</v>
      </c>
      <c r="D646" s="22" t="s">
        <v>53</v>
      </c>
      <c r="E646" s="22" t="s">
        <v>966</v>
      </c>
      <c r="F646" s="29" t="s">
        <v>7513</v>
      </c>
      <c r="G646" s="23" t="s">
        <v>967</v>
      </c>
      <c r="H646" s="29" t="s">
        <v>7514</v>
      </c>
      <c r="I646" s="30" t="s">
        <v>7515</v>
      </c>
      <c r="J646" s="30" t="s">
        <v>7516</v>
      </c>
      <c r="K646" s="30" t="s">
        <v>6958</v>
      </c>
      <c r="L646" s="108" t="s">
        <v>6960</v>
      </c>
      <c r="M646" s="24" t="s">
        <v>6171</v>
      </c>
      <c r="N646" s="25" t="s">
        <v>968</v>
      </c>
      <c r="O646" s="25" t="s">
        <v>6267</v>
      </c>
      <c r="P646" s="38" t="s">
        <v>6959</v>
      </c>
      <c r="Q646" s="25"/>
      <c r="R646" s="26" t="s">
        <v>969</v>
      </c>
      <c r="S646" s="31" t="s">
        <v>7411</v>
      </c>
      <c r="T646" s="27">
        <v>41599</v>
      </c>
    </row>
    <row r="647" spans="1:20" s="16" customFormat="1" ht="18.75" customHeight="1" x14ac:dyDescent="0.2">
      <c r="A647" s="146">
        <v>7493</v>
      </c>
      <c r="B647" s="24" t="s">
        <v>5732</v>
      </c>
      <c r="C647" s="129">
        <v>652251900</v>
      </c>
      <c r="D647" s="22" t="s">
        <v>53</v>
      </c>
      <c r="E647" s="22" t="s">
        <v>5733</v>
      </c>
      <c r="F647" s="23" t="s">
        <v>5734</v>
      </c>
      <c r="G647" s="23" t="s">
        <v>5037</v>
      </c>
      <c r="H647" s="23" t="s">
        <v>5735</v>
      </c>
      <c r="I647" s="22" t="s">
        <v>5736</v>
      </c>
      <c r="J647" s="22" t="s">
        <v>139</v>
      </c>
      <c r="K647" s="22" t="s">
        <v>5737</v>
      </c>
      <c r="L647" s="22" t="s">
        <v>5738</v>
      </c>
      <c r="M647" s="24" t="s">
        <v>630</v>
      </c>
      <c r="N647" s="25" t="s">
        <v>462</v>
      </c>
      <c r="O647" s="25"/>
      <c r="P647" s="26"/>
      <c r="Q647" s="25"/>
      <c r="R647" s="26" t="s">
        <v>4158</v>
      </c>
      <c r="S647" s="26" t="s">
        <v>5739</v>
      </c>
      <c r="T647" s="27">
        <v>41600</v>
      </c>
    </row>
    <row r="648" spans="1:20" s="16" customFormat="1" ht="18.75" customHeight="1" x14ac:dyDescent="0.2">
      <c r="A648" s="146">
        <v>7494</v>
      </c>
      <c r="B648" s="24" t="s">
        <v>1605</v>
      </c>
      <c r="C648" s="129">
        <v>650702913</v>
      </c>
      <c r="D648" s="22" t="s">
        <v>1566</v>
      </c>
      <c r="E648" s="22" t="s">
        <v>1606</v>
      </c>
      <c r="F648" s="23" t="s">
        <v>1607</v>
      </c>
      <c r="G648" s="23" t="s">
        <v>1608</v>
      </c>
      <c r="H648" s="23" t="s">
        <v>1609</v>
      </c>
      <c r="I648" s="22" t="s">
        <v>1610</v>
      </c>
      <c r="J648" s="22" t="s">
        <v>1611</v>
      </c>
      <c r="K648" s="22" t="s">
        <v>1612</v>
      </c>
      <c r="L648" s="22" t="s">
        <v>1614</v>
      </c>
      <c r="M648" s="25" t="s">
        <v>50</v>
      </c>
      <c r="N648" s="25" t="s">
        <v>1616</v>
      </c>
      <c r="O648" s="25" t="s">
        <v>1615</v>
      </c>
      <c r="P648" s="26" t="s">
        <v>1613</v>
      </c>
      <c r="Q648" s="25"/>
      <c r="R648" s="26">
        <v>93401</v>
      </c>
      <c r="S648" s="26" t="s">
        <v>1617</v>
      </c>
      <c r="T648" s="27">
        <v>41600</v>
      </c>
    </row>
    <row r="649" spans="1:20" s="16" customFormat="1" ht="18.75" customHeight="1" x14ac:dyDescent="0.2">
      <c r="A649" s="146">
        <v>7495</v>
      </c>
      <c r="B649" s="22" t="s">
        <v>3588</v>
      </c>
      <c r="C649" s="129">
        <v>619550005</v>
      </c>
      <c r="D649" s="22" t="s">
        <v>2854</v>
      </c>
      <c r="E649" s="22" t="s">
        <v>633</v>
      </c>
      <c r="F649" s="23" t="s">
        <v>27</v>
      </c>
      <c r="G649" s="13" t="s">
        <v>634</v>
      </c>
      <c r="H649" s="23" t="s">
        <v>29</v>
      </c>
      <c r="I649" s="22"/>
      <c r="J649" s="22"/>
      <c r="K649" s="22" t="s">
        <v>3589</v>
      </c>
      <c r="L649" s="22" t="s">
        <v>3591</v>
      </c>
      <c r="M649" s="24" t="s">
        <v>51</v>
      </c>
      <c r="N649" s="25" t="s">
        <v>3593</v>
      </c>
      <c r="O649" s="25" t="s">
        <v>3592</v>
      </c>
      <c r="P649" s="26" t="s">
        <v>3590</v>
      </c>
      <c r="Q649" s="25"/>
      <c r="R649" s="26">
        <v>91001</v>
      </c>
      <c r="S649" s="26" t="s">
        <v>3040</v>
      </c>
      <c r="T649" s="27">
        <v>41614</v>
      </c>
    </row>
    <row r="650" spans="1:20" s="16" customFormat="1" ht="18.75" customHeight="1" x14ac:dyDescent="0.2">
      <c r="A650" s="146">
        <v>7496</v>
      </c>
      <c r="B650" s="24" t="s">
        <v>1843</v>
      </c>
      <c r="C650" s="129" t="s">
        <v>7809</v>
      </c>
      <c r="D650" s="22" t="s">
        <v>1566</v>
      </c>
      <c r="E650" s="22" t="s">
        <v>1844</v>
      </c>
      <c r="F650" s="23" t="s">
        <v>1845</v>
      </c>
      <c r="G650" s="23" t="s">
        <v>1846</v>
      </c>
      <c r="H650" s="23" t="s">
        <v>1847</v>
      </c>
      <c r="I650" s="22" t="s">
        <v>1848</v>
      </c>
      <c r="J650" s="22" t="s">
        <v>1849</v>
      </c>
      <c r="K650" s="22" t="s">
        <v>1850</v>
      </c>
      <c r="L650" s="22" t="s">
        <v>1852</v>
      </c>
      <c r="M650" s="24" t="s">
        <v>50</v>
      </c>
      <c r="N650" s="25" t="s">
        <v>1489</v>
      </c>
      <c r="O650" s="25" t="s">
        <v>1853</v>
      </c>
      <c r="P650" s="26" t="s">
        <v>1851</v>
      </c>
      <c r="Q650" s="25"/>
      <c r="R650" s="26" t="s">
        <v>1274</v>
      </c>
      <c r="S650" s="26" t="s">
        <v>1854</v>
      </c>
      <c r="T650" s="27">
        <v>41668</v>
      </c>
    </row>
    <row r="651" spans="1:20" s="16" customFormat="1" ht="18.75" customHeight="1" x14ac:dyDescent="0.2">
      <c r="A651" s="146">
        <v>7497</v>
      </c>
      <c r="B651" s="24" t="s">
        <v>2611</v>
      </c>
      <c r="C651" s="129" t="s">
        <v>7819</v>
      </c>
      <c r="D651" s="22" t="s">
        <v>1579</v>
      </c>
      <c r="E651" s="22" t="s">
        <v>2612</v>
      </c>
      <c r="F651" s="22" t="s">
        <v>8255</v>
      </c>
      <c r="G651" s="23" t="s">
        <v>2613</v>
      </c>
      <c r="H651" s="29" t="s">
        <v>7672</v>
      </c>
      <c r="I651" s="22" t="s">
        <v>2614</v>
      </c>
      <c r="J651" s="30" t="s">
        <v>7673</v>
      </c>
      <c r="K651" s="30" t="s">
        <v>7674</v>
      </c>
      <c r="L651" s="22" t="s">
        <v>6282</v>
      </c>
      <c r="M651" s="24" t="s">
        <v>50</v>
      </c>
      <c r="N651" s="25" t="s">
        <v>2336</v>
      </c>
      <c r="O651" s="25" t="s">
        <v>6283</v>
      </c>
      <c r="P651" s="26" t="s">
        <v>6284</v>
      </c>
      <c r="Q651" s="25"/>
      <c r="R651" s="26" t="s">
        <v>48</v>
      </c>
      <c r="S651" s="31" t="s">
        <v>7694</v>
      </c>
      <c r="T651" s="27">
        <v>41676</v>
      </c>
    </row>
    <row r="652" spans="1:20" s="16" customFormat="1" ht="18.75" customHeight="1" x14ac:dyDescent="0.2">
      <c r="A652" s="147">
        <v>7498</v>
      </c>
      <c r="B652" s="17" t="s">
        <v>5043</v>
      </c>
      <c r="C652" s="130">
        <v>650789776</v>
      </c>
      <c r="D652" s="15" t="s">
        <v>405</v>
      </c>
      <c r="E652" s="15" t="s">
        <v>5044</v>
      </c>
      <c r="F652" s="14" t="s">
        <v>7236</v>
      </c>
      <c r="G652" s="14" t="s">
        <v>5045</v>
      </c>
      <c r="H652" s="14" t="s">
        <v>5046</v>
      </c>
      <c r="I652" s="15" t="s">
        <v>482</v>
      </c>
      <c r="J652" s="15" t="s">
        <v>7499</v>
      </c>
      <c r="K652" s="15" t="s">
        <v>5047</v>
      </c>
      <c r="L652" s="15" t="s">
        <v>5049</v>
      </c>
      <c r="M652" s="17" t="s">
        <v>630</v>
      </c>
      <c r="N652" s="18" t="s">
        <v>3210</v>
      </c>
      <c r="O652" s="18" t="s">
        <v>5050</v>
      </c>
      <c r="P652" s="19" t="s">
        <v>5048</v>
      </c>
      <c r="Q652" s="18"/>
      <c r="R652" s="19" t="s">
        <v>419</v>
      </c>
      <c r="S652" s="19" t="s">
        <v>7498</v>
      </c>
      <c r="T652" s="20">
        <v>41717</v>
      </c>
    </row>
    <row r="653" spans="1:20" s="16" customFormat="1" ht="18.75" customHeight="1" x14ac:dyDescent="0.2">
      <c r="A653" s="146">
        <v>7499</v>
      </c>
      <c r="B653" s="24" t="s">
        <v>1491</v>
      </c>
      <c r="C653" s="129">
        <v>650794826</v>
      </c>
      <c r="D653" s="22" t="s">
        <v>1492</v>
      </c>
      <c r="E653" s="22" t="s">
        <v>1493</v>
      </c>
      <c r="F653" s="23" t="s">
        <v>6410</v>
      </c>
      <c r="G653" s="23" t="s">
        <v>1494</v>
      </c>
      <c r="H653" s="23" t="s">
        <v>6411</v>
      </c>
      <c r="I653" s="22" t="s">
        <v>1495</v>
      </c>
      <c r="J653" s="30" t="s">
        <v>7619</v>
      </c>
      <c r="K653" s="22" t="s">
        <v>1496</v>
      </c>
      <c r="L653" s="22" t="s">
        <v>1497</v>
      </c>
      <c r="M653" s="24" t="s">
        <v>6167</v>
      </c>
      <c r="N653" s="25" t="s">
        <v>1498</v>
      </c>
      <c r="O653" s="36" t="s">
        <v>7617</v>
      </c>
      <c r="P653" s="31" t="s">
        <v>7618</v>
      </c>
      <c r="Q653" s="25"/>
      <c r="R653" s="26" t="s">
        <v>419</v>
      </c>
      <c r="S653" s="31" t="s">
        <v>7612</v>
      </c>
      <c r="T653" s="27">
        <v>41739</v>
      </c>
    </row>
    <row r="654" spans="1:20" s="16" customFormat="1" ht="18.75" customHeight="1" x14ac:dyDescent="0.2">
      <c r="A654" s="147">
        <v>7500</v>
      </c>
      <c r="B654" s="17" t="s">
        <v>3072</v>
      </c>
      <c r="C654" s="130">
        <v>692545001</v>
      </c>
      <c r="D654" s="15" t="s">
        <v>2854</v>
      </c>
      <c r="E654" s="15" t="s">
        <v>2882</v>
      </c>
      <c r="F654" s="14" t="s">
        <v>3073</v>
      </c>
      <c r="G654" s="14" t="s">
        <v>2883</v>
      </c>
      <c r="H654" s="14" t="s">
        <v>29</v>
      </c>
      <c r="I654" s="15"/>
      <c r="J654" s="15"/>
      <c r="K654" s="15" t="s">
        <v>3074</v>
      </c>
      <c r="L654" s="15" t="s">
        <v>3076</v>
      </c>
      <c r="M654" s="18" t="s">
        <v>890</v>
      </c>
      <c r="N654" s="17" t="s">
        <v>3077</v>
      </c>
      <c r="O654" s="18"/>
      <c r="P654" s="19" t="s">
        <v>3075</v>
      </c>
      <c r="Q654" s="18"/>
      <c r="R654" s="19">
        <v>91001</v>
      </c>
      <c r="S654" s="19" t="s">
        <v>607</v>
      </c>
      <c r="T654" s="20">
        <v>41793</v>
      </c>
    </row>
    <row r="655" spans="1:20" s="16" customFormat="1" ht="18.75" customHeight="1" x14ac:dyDescent="0.2">
      <c r="A655" s="147">
        <v>7501</v>
      </c>
      <c r="B655" s="17" t="s">
        <v>3775</v>
      </c>
      <c r="C655" s="130">
        <v>692508009</v>
      </c>
      <c r="D655" s="15" t="s">
        <v>2854</v>
      </c>
      <c r="E655" s="15" t="s">
        <v>633</v>
      </c>
      <c r="F655" s="14" t="s">
        <v>27</v>
      </c>
      <c r="G655" s="14" t="s">
        <v>634</v>
      </c>
      <c r="H655" s="14" t="s">
        <v>29</v>
      </c>
      <c r="I655" s="15"/>
      <c r="J655" s="15"/>
      <c r="K655" s="15" t="s">
        <v>3776</v>
      </c>
      <c r="L655" s="15" t="s">
        <v>3778</v>
      </c>
      <c r="M655" s="17" t="s">
        <v>217</v>
      </c>
      <c r="N655" s="15" t="s">
        <v>2805</v>
      </c>
      <c r="O655" s="18" t="s">
        <v>3779</v>
      </c>
      <c r="P655" s="18" t="s">
        <v>3777</v>
      </c>
      <c r="Q655" s="18"/>
      <c r="R655" s="19">
        <v>91001</v>
      </c>
      <c r="S655" s="19" t="s">
        <v>3040</v>
      </c>
      <c r="T655" s="20">
        <v>41807</v>
      </c>
    </row>
    <row r="656" spans="1:20" s="16" customFormat="1" ht="18.75" customHeight="1" x14ac:dyDescent="0.2">
      <c r="A656" s="147">
        <v>7502</v>
      </c>
      <c r="B656" s="17" t="s">
        <v>3370</v>
      </c>
      <c r="C656" s="130">
        <v>690706008</v>
      </c>
      <c r="D656" s="15" t="s">
        <v>2854</v>
      </c>
      <c r="E656" s="15" t="s">
        <v>633</v>
      </c>
      <c r="F656" s="14" t="s">
        <v>27</v>
      </c>
      <c r="G656" s="14" t="s">
        <v>634</v>
      </c>
      <c r="H656" s="14" t="s">
        <v>29</v>
      </c>
      <c r="I656" s="15"/>
      <c r="J656" s="15"/>
      <c r="K656" s="15" t="s">
        <v>3371</v>
      </c>
      <c r="L656" s="15" t="s">
        <v>6373</v>
      </c>
      <c r="M656" s="17" t="s">
        <v>50</v>
      </c>
      <c r="N656" s="18" t="s">
        <v>3372</v>
      </c>
      <c r="O656" s="18" t="s">
        <v>6374</v>
      </c>
      <c r="P656" s="19" t="s">
        <v>6375</v>
      </c>
      <c r="Q656" s="18"/>
      <c r="R656" s="19">
        <v>91001</v>
      </c>
      <c r="S656" s="19" t="s">
        <v>3369</v>
      </c>
      <c r="T656" s="20">
        <v>41848</v>
      </c>
    </row>
    <row r="657" spans="1:20" s="16" customFormat="1" ht="18.75" customHeight="1" x14ac:dyDescent="0.2">
      <c r="A657" s="146">
        <v>7503</v>
      </c>
      <c r="B657" s="24" t="s">
        <v>3337</v>
      </c>
      <c r="C657" s="129">
        <v>692003004</v>
      </c>
      <c r="D657" s="22" t="s">
        <v>2854</v>
      </c>
      <c r="E657" s="22" t="s">
        <v>633</v>
      </c>
      <c r="F657" s="23" t="s">
        <v>27</v>
      </c>
      <c r="G657" s="23" t="s">
        <v>634</v>
      </c>
      <c r="H657" s="23" t="s">
        <v>29</v>
      </c>
      <c r="I657" s="22"/>
      <c r="J657" s="22"/>
      <c r="K657" s="22" t="s">
        <v>3338</v>
      </c>
      <c r="L657" s="22" t="s">
        <v>3340</v>
      </c>
      <c r="M657" s="24" t="s">
        <v>6172</v>
      </c>
      <c r="N657" s="25" t="s">
        <v>3342</v>
      </c>
      <c r="O657" s="25" t="s">
        <v>3341</v>
      </c>
      <c r="P657" s="26" t="s">
        <v>3339</v>
      </c>
      <c r="Q657" s="25"/>
      <c r="R657" s="26">
        <v>91001</v>
      </c>
      <c r="S657" s="26" t="s">
        <v>607</v>
      </c>
      <c r="T657" s="27">
        <v>41872</v>
      </c>
    </row>
    <row r="658" spans="1:20" s="16" customFormat="1" ht="18.75" customHeight="1" x14ac:dyDescent="0.2">
      <c r="A658" s="147">
        <v>7504</v>
      </c>
      <c r="B658" s="17" t="s">
        <v>3598</v>
      </c>
      <c r="C658" s="130">
        <v>692009002</v>
      </c>
      <c r="D658" s="15" t="s">
        <v>2854</v>
      </c>
      <c r="E658" s="15" t="s">
        <v>633</v>
      </c>
      <c r="F658" s="14" t="s">
        <v>27</v>
      </c>
      <c r="G658" s="14" t="s">
        <v>634</v>
      </c>
      <c r="H658" s="14" t="s">
        <v>29</v>
      </c>
      <c r="I658" s="15"/>
      <c r="J658" s="15"/>
      <c r="K658" s="15" t="s">
        <v>3599</v>
      </c>
      <c r="L658" s="15" t="s">
        <v>3601</v>
      </c>
      <c r="M658" s="17" t="s">
        <v>6172</v>
      </c>
      <c r="N658" s="18" t="s">
        <v>3603</v>
      </c>
      <c r="O658" s="18" t="s">
        <v>3602</v>
      </c>
      <c r="P658" s="19" t="s">
        <v>3600</v>
      </c>
      <c r="Q658" s="18"/>
      <c r="R658" s="19">
        <v>91001</v>
      </c>
      <c r="S658" s="19" t="s">
        <v>3040</v>
      </c>
      <c r="T658" s="20">
        <v>41872</v>
      </c>
    </row>
    <row r="659" spans="1:20" s="16" customFormat="1" ht="18.75" customHeight="1" x14ac:dyDescent="0.2">
      <c r="A659" s="146">
        <v>7505</v>
      </c>
      <c r="B659" s="24" t="s">
        <v>5051</v>
      </c>
      <c r="C659" s="129">
        <v>650790448</v>
      </c>
      <c r="D659" s="22" t="s">
        <v>81</v>
      </c>
      <c r="E659" s="22" t="s">
        <v>5052</v>
      </c>
      <c r="F659" s="23" t="s">
        <v>5053</v>
      </c>
      <c r="G659" s="23" t="s">
        <v>5054</v>
      </c>
      <c r="H659" s="23" t="s">
        <v>5055</v>
      </c>
      <c r="I659" s="22" t="s">
        <v>824</v>
      </c>
      <c r="J659" s="22" t="s">
        <v>5056</v>
      </c>
      <c r="K659" s="26" t="s">
        <v>5057</v>
      </c>
      <c r="L659" s="22" t="s">
        <v>5059</v>
      </c>
      <c r="M659" s="24" t="s">
        <v>344</v>
      </c>
      <c r="N659" s="25" t="s">
        <v>5061</v>
      </c>
      <c r="O659" s="25" t="s">
        <v>5060</v>
      </c>
      <c r="P659" s="26" t="s">
        <v>5058</v>
      </c>
      <c r="Q659" s="25"/>
      <c r="R659" s="26" t="s">
        <v>419</v>
      </c>
      <c r="S659" s="22" t="s">
        <v>5062</v>
      </c>
      <c r="T659" s="27">
        <v>41877</v>
      </c>
    </row>
    <row r="660" spans="1:20" s="16" customFormat="1" ht="18.75" customHeight="1" x14ac:dyDescent="0.2">
      <c r="A660" s="146">
        <v>7506</v>
      </c>
      <c r="B660" s="91" t="s">
        <v>6175</v>
      </c>
      <c r="C660" s="135">
        <v>650153464</v>
      </c>
      <c r="D660" s="22" t="s">
        <v>81</v>
      </c>
      <c r="E660" s="22" t="s">
        <v>6176</v>
      </c>
      <c r="F660" s="23" t="s">
        <v>6177</v>
      </c>
      <c r="G660" s="23" t="s">
        <v>4600</v>
      </c>
      <c r="H660" s="23" t="s">
        <v>6178</v>
      </c>
      <c r="I660" s="22" t="s">
        <v>6179</v>
      </c>
      <c r="J660" s="22" t="s">
        <v>6180</v>
      </c>
      <c r="K660" s="22" t="s">
        <v>6181</v>
      </c>
      <c r="L660" s="22" t="s">
        <v>6182</v>
      </c>
      <c r="M660" s="24" t="s">
        <v>50</v>
      </c>
      <c r="N660" s="25" t="s">
        <v>1476</v>
      </c>
      <c r="O660" s="25"/>
      <c r="P660" s="26"/>
      <c r="Q660" s="25"/>
      <c r="R660" s="26" t="s">
        <v>419</v>
      </c>
      <c r="S660" s="26" t="s">
        <v>6183</v>
      </c>
      <c r="T660" s="27">
        <v>41890</v>
      </c>
    </row>
    <row r="661" spans="1:20" s="16" customFormat="1" ht="18.75" customHeight="1" x14ac:dyDescent="0.2">
      <c r="A661" s="147">
        <v>7507</v>
      </c>
      <c r="B661" s="17" t="s">
        <v>3186</v>
      </c>
      <c r="C661" s="130">
        <v>690806002</v>
      </c>
      <c r="D661" s="15" t="s">
        <v>2854</v>
      </c>
      <c r="E661" s="15" t="s">
        <v>633</v>
      </c>
      <c r="F661" s="14" t="s">
        <v>27</v>
      </c>
      <c r="G661" s="14" t="s">
        <v>634</v>
      </c>
      <c r="H661" s="14" t="s">
        <v>29</v>
      </c>
      <c r="I661" s="15"/>
      <c r="J661" s="15"/>
      <c r="K661" s="15" t="s">
        <v>3187</v>
      </c>
      <c r="L661" s="15" t="s">
        <v>3188</v>
      </c>
      <c r="M661" s="17" t="s">
        <v>6170</v>
      </c>
      <c r="N661" s="18" t="s">
        <v>3189</v>
      </c>
      <c r="O661" s="18">
        <v>722462921</v>
      </c>
      <c r="P661" s="19"/>
      <c r="Q661" s="18"/>
      <c r="R661" s="19">
        <v>91001</v>
      </c>
      <c r="S661" s="19" t="s">
        <v>607</v>
      </c>
      <c r="T661" s="20">
        <v>41898</v>
      </c>
    </row>
    <row r="662" spans="1:20" s="16" customFormat="1" ht="18.75" customHeight="1" x14ac:dyDescent="0.2">
      <c r="A662" s="147">
        <v>7508</v>
      </c>
      <c r="B662" s="17" t="s">
        <v>3486</v>
      </c>
      <c r="C662" s="130">
        <v>690815001</v>
      </c>
      <c r="D662" s="15" t="s">
        <v>2854</v>
      </c>
      <c r="E662" s="15" t="s">
        <v>633</v>
      </c>
      <c r="F662" s="14" t="s">
        <v>27</v>
      </c>
      <c r="G662" s="14" t="s">
        <v>634</v>
      </c>
      <c r="H662" s="14" t="s">
        <v>29</v>
      </c>
      <c r="I662" s="15"/>
      <c r="J662" s="15"/>
      <c r="K662" s="15" t="s">
        <v>6390</v>
      </c>
      <c r="L662" s="15" t="s">
        <v>3487</v>
      </c>
      <c r="M662" s="17" t="s">
        <v>6170</v>
      </c>
      <c r="N662" s="18" t="s">
        <v>3488</v>
      </c>
      <c r="O662" s="18" t="s">
        <v>6391</v>
      </c>
      <c r="P662" s="19" t="s">
        <v>6392</v>
      </c>
      <c r="Q662" s="18"/>
      <c r="R662" s="19">
        <v>91001</v>
      </c>
      <c r="S662" s="19" t="s">
        <v>3040</v>
      </c>
      <c r="T662" s="20">
        <v>41906</v>
      </c>
    </row>
    <row r="663" spans="1:20" s="16" customFormat="1" ht="18.75" customHeight="1" x14ac:dyDescent="0.2">
      <c r="A663" s="147">
        <v>7510</v>
      </c>
      <c r="B663" s="17" t="s">
        <v>1787</v>
      </c>
      <c r="C663" s="130" t="s">
        <v>7807</v>
      </c>
      <c r="D663" s="15" t="s">
        <v>1566</v>
      </c>
      <c r="E663" s="15" t="s">
        <v>757</v>
      </c>
      <c r="F663" s="14" t="s">
        <v>7539</v>
      </c>
      <c r="G663" s="14" t="s">
        <v>1788</v>
      </c>
      <c r="H663" s="14" t="s">
        <v>7538</v>
      </c>
      <c r="I663" s="15" t="s">
        <v>1365</v>
      </c>
      <c r="J663" s="15" t="s">
        <v>6493</v>
      </c>
      <c r="K663" s="15" t="s">
        <v>1789</v>
      </c>
      <c r="L663" s="15" t="s">
        <v>1790</v>
      </c>
      <c r="M663" s="17" t="s">
        <v>50</v>
      </c>
      <c r="N663" s="18" t="s">
        <v>730</v>
      </c>
      <c r="O663" s="18" t="s">
        <v>6491</v>
      </c>
      <c r="P663" s="19" t="s">
        <v>6492</v>
      </c>
      <c r="Q663" s="18"/>
      <c r="R663" s="19" t="s">
        <v>92</v>
      </c>
      <c r="S663" s="19" t="s">
        <v>7540</v>
      </c>
      <c r="T663" s="20">
        <v>41908</v>
      </c>
    </row>
    <row r="664" spans="1:20" s="16" customFormat="1" ht="18.75" customHeight="1" x14ac:dyDescent="0.2">
      <c r="A664" s="146">
        <v>7511</v>
      </c>
      <c r="B664" s="24" t="s">
        <v>1361</v>
      </c>
      <c r="C664" s="129">
        <v>650602730</v>
      </c>
      <c r="D664" s="22" t="s">
        <v>405</v>
      </c>
      <c r="E664" s="22" t="s">
        <v>757</v>
      </c>
      <c r="F664" s="23" t="s">
        <v>1362</v>
      </c>
      <c r="G664" s="23" t="s">
        <v>1363</v>
      </c>
      <c r="H664" s="23" t="s">
        <v>1364</v>
      </c>
      <c r="I664" s="22" t="s">
        <v>1365</v>
      </c>
      <c r="J664" s="22" t="s">
        <v>1366</v>
      </c>
      <c r="K664" s="22" t="s">
        <v>1367</v>
      </c>
      <c r="L664" s="22" t="s">
        <v>6184</v>
      </c>
      <c r="M664" s="24" t="s">
        <v>6168</v>
      </c>
      <c r="N664" s="25" t="s">
        <v>1370</v>
      </c>
      <c r="O664" s="25" t="s">
        <v>1369</v>
      </c>
      <c r="P664" s="26" t="s">
        <v>1368</v>
      </c>
      <c r="Q664" s="25"/>
      <c r="R664" s="26" t="s">
        <v>92</v>
      </c>
      <c r="S664" s="26" t="s">
        <v>1371</v>
      </c>
      <c r="T664" s="27">
        <v>41919</v>
      </c>
    </row>
    <row r="665" spans="1:20" s="16" customFormat="1" ht="18.75" customHeight="1" x14ac:dyDescent="0.2">
      <c r="A665" s="147">
        <v>7512</v>
      </c>
      <c r="B665" s="17" t="s">
        <v>3864</v>
      </c>
      <c r="C665" s="130">
        <v>692531000</v>
      </c>
      <c r="D665" s="15" t="s">
        <v>2854</v>
      </c>
      <c r="E665" s="15" t="s">
        <v>2882</v>
      </c>
      <c r="F665" s="14" t="s">
        <v>1700</v>
      </c>
      <c r="G665" s="14" t="s">
        <v>2883</v>
      </c>
      <c r="H665" s="14" t="s">
        <v>29</v>
      </c>
      <c r="I665" s="15"/>
      <c r="J665" s="15"/>
      <c r="K665" s="15" t="s">
        <v>3865</v>
      </c>
      <c r="L665" s="15" t="s">
        <v>3867</v>
      </c>
      <c r="M665" s="17" t="s">
        <v>890</v>
      </c>
      <c r="N665" s="18" t="s">
        <v>3869</v>
      </c>
      <c r="O665" s="18" t="s">
        <v>3868</v>
      </c>
      <c r="P665" s="19" t="s">
        <v>3866</v>
      </c>
      <c r="Q665" s="18"/>
      <c r="R665" s="19">
        <v>91001</v>
      </c>
      <c r="S665" s="19" t="s">
        <v>2875</v>
      </c>
      <c r="T665" s="20">
        <v>41925</v>
      </c>
    </row>
    <row r="666" spans="1:20" s="16" customFormat="1" ht="18.75" customHeight="1" x14ac:dyDescent="0.2">
      <c r="A666" s="147">
        <v>7513</v>
      </c>
      <c r="B666" s="17" t="s">
        <v>3283</v>
      </c>
      <c r="C666" s="130">
        <v>690102005</v>
      </c>
      <c r="D666" s="15" t="s">
        <v>2854</v>
      </c>
      <c r="E666" s="15" t="s">
        <v>633</v>
      </c>
      <c r="F666" s="14" t="s">
        <v>27</v>
      </c>
      <c r="G666" s="14" t="s">
        <v>634</v>
      </c>
      <c r="H666" s="14" t="s">
        <v>29</v>
      </c>
      <c r="I666" s="15"/>
      <c r="J666" s="15"/>
      <c r="K666" s="15" t="s">
        <v>3284</v>
      </c>
      <c r="L666" s="15" t="s">
        <v>3286</v>
      </c>
      <c r="M666" s="18" t="s">
        <v>618</v>
      </c>
      <c r="N666" s="18" t="s">
        <v>3287</v>
      </c>
      <c r="O666" s="18" t="s">
        <v>3285</v>
      </c>
      <c r="P666" s="19"/>
      <c r="Q666" s="18"/>
      <c r="R666" s="19">
        <v>91001</v>
      </c>
      <c r="S666" s="19" t="s">
        <v>3040</v>
      </c>
      <c r="T666" s="20">
        <v>41927</v>
      </c>
    </row>
    <row r="667" spans="1:20" s="16" customFormat="1" ht="18.75" customHeight="1" x14ac:dyDescent="0.2">
      <c r="A667" s="147">
        <v>7514</v>
      </c>
      <c r="B667" s="17" t="s">
        <v>3330</v>
      </c>
      <c r="C667" s="130">
        <v>692011007</v>
      </c>
      <c r="D667" s="15" t="s">
        <v>2854</v>
      </c>
      <c r="E667" s="15" t="s">
        <v>633</v>
      </c>
      <c r="F667" s="14" t="s">
        <v>27</v>
      </c>
      <c r="G667" s="14" t="s">
        <v>634</v>
      </c>
      <c r="H667" s="14" t="s">
        <v>29</v>
      </c>
      <c r="I667" s="15"/>
      <c r="J667" s="15"/>
      <c r="K667" s="15" t="s">
        <v>3331</v>
      </c>
      <c r="L667" s="15" t="s">
        <v>3332</v>
      </c>
      <c r="M667" s="17" t="s">
        <v>6166</v>
      </c>
      <c r="N667" s="18" t="s">
        <v>3333</v>
      </c>
      <c r="O667" s="18"/>
      <c r="P667" s="19"/>
      <c r="Q667" s="18"/>
      <c r="R667" s="19">
        <v>91001</v>
      </c>
      <c r="S667" s="19" t="s">
        <v>607</v>
      </c>
      <c r="T667" s="20">
        <v>41939</v>
      </c>
    </row>
    <row r="668" spans="1:20" s="16" customFormat="1" ht="18.75" customHeight="1" x14ac:dyDescent="0.2">
      <c r="A668" s="147">
        <v>7515</v>
      </c>
      <c r="B668" s="15" t="s">
        <v>3480</v>
      </c>
      <c r="C668" s="130">
        <v>692005007</v>
      </c>
      <c r="D668" s="15" t="s">
        <v>2854</v>
      </c>
      <c r="E668" s="15" t="s">
        <v>633</v>
      </c>
      <c r="F668" s="14" t="s">
        <v>27</v>
      </c>
      <c r="G668" s="14" t="s">
        <v>634</v>
      </c>
      <c r="H668" s="14" t="s">
        <v>29</v>
      </c>
      <c r="I668" s="15"/>
      <c r="J668" s="15"/>
      <c r="K668" s="15" t="s">
        <v>6093</v>
      </c>
      <c r="L668" s="15" t="s">
        <v>6094</v>
      </c>
      <c r="M668" s="17" t="s">
        <v>6172</v>
      </c>
      <c r="N668" s="18" t="s">
        <v>6095</v>
      </c>
      <c r="O668" s="18"/>
      <c r="P668" s="19"/>
      <c r="Q668" s="18"/>
      <c r="R668" s="19">
        <v>91001</v>
      </c>
      <c r="S668" s="19" t="s">
        <v>3040</v>
      </c>
      <c r="T668" s="20">
        <v>41939</v>
      </c>
    </row>
    <row r="669" spans="1:20" s="16" customFormat="1" ht="18.75" customHeight="1" x14ac:dyDescent="0.2">
      <c r="A669" s="146">
        <v>7516</v>
      </c>
      <c r="B669" s="24" t="s">
        <v>4759</v>
      </c>
      <c r="C669" s="129">
        <v>650480546</v>
      </c>
      <c r="D669" s="22" t="s">
        <v>405</v>
      </c>
      <c r="E669" s="22" t="s">
        <v>4760</v>
      </c>
      <c r="F669" s="23" t="s">
        <v>4761</v>
      </c>
      <c r="G669" s="23" t="s">
        <v>6113</v>
      </c>
      <c r="H669" s="23" t="s">
        <v>4763</v>
      </c>
      <c r="I669" s="22" t="s">
        <v>824</v>
      </c>
      <c r="J669" s="22" t="s">
        <v>4764</v>
      </c>
      <c r="K669" s="22" t="s">
        <v>4765</v>
      </c>
      <c r="L669" s="22" t="s">
        <v>4767</v>
      </c>
      <c r="M669" s="24" t="s">
        <v>344</v>
      </c>
      <c r="N669" s="25"/>
      <c r="O669" s="25" t="s">
        <v>4768</v>
      </c>
      <c r="P669" s="26" t="s">
        <v>4766</v>
      </c>
      <c r="Q669" s="25"/>
      <c r="R669" s="26" t="s">
        <v>419</v>
      </c>
      <c r="S669" s="26" t="s">
        <v>4770</v>
      </c>
      <c r="T669" s="27">
        <v>41949</v>
      </c>
    </row>
    <row r="670" spans="1:20" s="16" customFormat="1" ht="18.75" customHeight="1" x14ac:dyDescent="0.2">
      <c r="A670" s="147">
        <v>7517</v>
      </c>
      <c r="B670" s="17" t="s">
        <v>1926</v>
      </c>
      <c r="C670" s="130">
        <v>650846699</v>
      </c>
      <c r="D670" s="15" t="s">
        <v>1566</v>
      </c>
      <c r="E670" s="15" t="s">
        <v>1927</v>
      </c>
      <c r="F670" s="14" t="s">
        <v>7724</v>
      </c>
      <c r="G670" s="14" t="s">
        <v>6108</v>
      </c>
      <c r="H670" s="14" t="s">
        <v>6245</v>
      </c>
      <c r="I670" s="15" t="s">
        <v>1928</v>
      </c>
      <c r="J670" s="15" t="s">
        <v>7723</v>
      </c>
      <c r="K670" s="15" t="s">
        <v>1929</v>
      </c>
      <c r="L670" s="15" t="s">
        <v>6244</v>
      </c>
      <c r="M670" s="17" t="s">
        <v>50</v>
      </c>
      <c r="N670" s="18" t="s">
        <v>1893</v>
      </c>
      <c r="O670" s="18" t="s">
        <v>6242</v>
      </c>
      <c r="P670" s="19" t="s">
        <v>6243</v>
      </c>
      <c r="Q670" s="18"/>
      <c r="R670" s="19" t="s">
        <v>1274</v>
      </c>
      <c r="S670" s="19" t="s">
        <v>7638</v>
      </c>
      <c r="T670" s="20">
        <v>41950</v>
      </c>
    </row>
    <row r="671" spans="1:20" s="16" customFormat="1" ht="18.75" customHeight="1" x14ac:dyDescent="0.2">
      <c r="A671" s="147">
        <v>7518</v>
      </c>
      <c r="B671" s="17" t="s">
        <v>4771</v>
      </c>
      <c r="C671" s="130">
        <v>650602749</v>
      </c>
      <c r="D671" s="15" t="s">
        <v>405</v>
      </c>
      <c r="E671" s="15" t="s">
        <v>4772</v>
      </c>
      <c r="F671" s="14" t="s">
        <v>7201</v>
      </c>
      <c r="G671" s="14" t="s">
        <v>6114</v>
      </c>
      <c r="H671" s="14" t="s">
        <v>7204</v>
      </c>
      <c r="I671" s="15" t="s">
        <v>7205</v>
      </c>
      <c r="J671" s="15" t="s">
        <v>7206</v>
      </c>
      <c r="K671" s="15" t="s">
        <v>4774</v>
      </c>
      <c r="L671" s="17" t="s">
        <v>4775</v>
      </c>
      <c r="M671" s="15" t="s">
        <v>50</v>
      </c>
      <c r="N671" s="18" t="s">
        <v>1098</v>
      </c>
      <c r="O671" s="18" t="s">
        <v>7202</v>
      </c>
      <c r="P671" s="19" t="s">
        <v>7203</v>
      </c>
      <c r="Q671" s="18"/>
      <c r="R671" s="19" t="s">
        <v>419</v>
      </c>
      <c r="S671" s="19" t="s">
        <v>7207</v>
      </c>
      <c r="T671" s="20">
        <v>41975</v>
      </c>
    </row>
    <row r="672" spans="1:20" s="16" customFormat="1" ht="18.75" customHeight="1" x14ac:dyDescent="0.2">
      <c r="A672" s="146">
        <v>7519</v>
      </c>
      <c r="B672" s="24" t="s">
        <v>631</v>
      </c>
      <c r="C672" s="129">
        <v>707862009</v>
      </c>
      <c r="D672" s="22" t="s">
        <v>632</v>
      </c>
      <c r="E672" s="22" t="s">
        <v>633</v>
      </c>
      <c r="F672" s="23" t="s">
        <v>27</v>
      </c>
      <c r="G672" s="23" t="s">
        <v>634</v>
      </c>
      <c r="H672" s="23" t="s">
        <v>6513</v>
      </c>
      <c r="I672" s="22" t="s">
        <v>6516</v>
      </c>
      <c r="J672" s="22" t="s">
        <v>6666</v>
      </c>
      <c r="K672" s="22" t="s">
        <v>6515</v>
      </c>
      <c r="L672" s="22" t="s">
        <v>635</v>
      </c>
      <c r="M672" s="24" t="s">
        <v>50</v>
      </c>
      <c r="N672" s="25" t="s">
        <v>280</v>
      </c>
      <c r="O672" s="25" t="s">
        <v>6511</v>
      </c>
      <c r="P672" s="26" t="s">
        <v>6512</v>
      </c>
      <c r="Q672" s="25"/>
      <c r="R672" s="26">
        <v>91001</v>
      </c>
      <c r="S672" s="108" t="s">
        <v>6514</v>
      </c>
      <c r="T672" s="27">
        <v>41985</v>
      </c>
    </row>
    <row r="673" spans="1:20" s="16" customFormat="1" ht="18.75" customHeight="1" x14ac:dyDescent="0.2">
      <c r="A673" s="146">
        <v>7520</v>
      </c>
      <c r="B673" s="24" t="s">
        <v>3495</v>
      </c>
      <c r="C673" s="129">
        <v>692004000</v>
      </c>
      <c r="D673" s="22" t="s">
        <v>2854</v>
      </c>
      <c r="E673" s="22" t="s">
        <v>633</v>
      </c>
      <c r="F673" s="23" t="s">
        <v>27</v>
      </c>
      <c r="G673" s="23" t="s">
        <v>634</v>
      </c>
      <c r="H673" s="23" t="s">
        <v>3496</v>
      </c>
      <c r="I673" s="22"/>
      <c r="J673" s="22"/>
      <c r="K673" s="22" t="s">
        <v>3497</v>
      </c>
      <c r="L673" s="22" t="s">
        <v>3499</v>
      </c>
      <c r="M673" s="24" t="s">
        <v>6172</v>
      </c>
      <c r="N673" s="25" t="s">
        <v>3501</v>
      </c>
      <c r="O673" s="25" t="s">
        <v>3500</v>
      </c>
      <c r="P673" s="26" t="s">
        <v>3498</v>
      </c>
      <c r="Q673" s="25"/>
      <c r="R673" s="26">
        <v>91001</v>
      </c>
      <c r="S673" s="26" t="s">
        <v>3040</v>
      </c>
      <c r="T673" s="27">
        <v>41996</v>
      </c>
    </row>
    <row r="674" spans="1:20" s="16" customFormat="1" ht="18.75" customHeight="1" x14ac:dyDescent="0.2">
      <c r="A674" s="147">
        <v>7521</v>
      </c>
      <c r="B674" s="17" t="s">
        <v>3143</v>
      </c>
      <c r="C674" s="130">
        <v>692002008</v>
      </c>
      <c r="D674" s="15" t="s">
        <v>2854</v>
      </c>
      <c r="E674" s="15" t="s">
        <v>633</v>
      </c>
      <c r="F674" s="14" t="s">
        <v>27</v>
      </c>
      <c r="G674" s="14" t="s">
        <v>634</v>
      </c>
      <c r="H674" s="14" t="s">
        <v>29</v>
      </c>
      <c r="I674" s="15"/>
      <c r="J674" s="15"/>
      <c r="K674" s="15" t="s">
        <v>3144</v>
      </c>
      <c r="L674" s="15" t="s">
        <v>3145</v>
      </c>
      <c r="M674" s="17" t="s">
        <v>6172</v>
      </c>
      <c r="N674" s="18" t="s">
        <v>3147</v>
      </c>
      <c r="O674" s="18" t="s">
        <v>3146</v>
      </c>
      <c r="P674" s="19" t="s">
        <v>6339</v>
      </c>
      <c r="Q674" s="18"/>
      <c r="R674" s="19">
        <v>91001</v>
      </c>
      <c r="S674" s="19" t="s">
        <v>607</v>
      </c>
      <c r="T674" s="20">
        <v>41996</v>
      </c>
    </row>
    <row r="675" spans="1:20" s="16" customFormat="1" ht="18.75" customHeight="1" x14ac:dyDescent="0.2">
      <c r="A675" s="153">
        <v>7522</v>
      </c>
      <c r="B675" s="15" t="s">
        <v>3916</v>
      </c>
      <c r="C675" s="130">
        <v>692010000</v>
      </c>
      <c r="D675" s="15" t="s">
        <v>2854</v>
      </c>
      <c r="E675" s="15" t="s">
        <v>633</v>
      </c>
      <c r="F675" s="15" t="s">
        <v>27</v>
      </c>
      <c r="G675" s="15" t="s">
        <v>634</v>
      </c>
      <c r="H675" s="15" t="s">
        <v>29</v>
      </c>
      <c r="I675" s="15"/>
      <c r="J675" s="15"/>
      <c r="K675" s="15" t="s">
        <v>3917</v>
      </c>
      <c r="L675" s="15" t="s">
        <v>3919</v>
      </c>
      <c r="M675" s="15" t="s">
        <v>6172</v>
      </c>
      <c r="N675" s="15" t="s">
        <v>3921</v>
      </c>
      <c r="O675" s="15" t="s">
        <v>3920</v>
      </c>
      <c r="P675" s="15" t="s">
        <v>3918</v>
      </c>
      <c r="Q675" s="15"/>
      <c r="R675" s="15" t="s">
        <v>3921</v>
      </c>
      <c r="S675" s="15" t="s">
        <v>3040</v>
      </c>
      <c r="T675" s="73">
        <v>42027</v>
      </c>
    </row>
    <row r="676" spans="1:20" s="16" customFormat="1" ht="18.75" customHeight="1" x14ac:dyDescent="0.2">
      <c r="A676" s="147">
        <v>7523</v>
      </c>
      <c r="B676" s="17" t="s">
        <v>3246</v>
      </c>
      <c r="C676" s="130" t="s">
        <v>7838</v>
      </c>
      <c r="D676" s="15" t="s">
        <v>2854</v>
      </c>
      <c r="E676" s="15" t="s">
        <v>633</v>
      </c>
      <c r="F676" s="14" t="s">
        <v>27</v>
      </c>
      <c r="G676" s="14" t="s">
        <v>634</v>
      </c>
      <c r="H676" s="14" t="s">
        <v>29</v>
      </c>
      <c r="I676" s="15"/>
      <c r="J676" s="15"/>
      <c r="K676" s="15" t="s">
        <v>3247</v>
      </c>
      <c r="L676" s="15" t="s">
        <v>3249</v>
      </c>
      <c r="M676" s="17" t="s">
        <v>6172</v>
      </c>
      <c r="N676" s="18" t="s">
        <v>6225</v>
      </c>
      <c r="O676" s="18"/>
      <c r="P676" s="19" t="s">
        <v>3248</v>
      </c>
      <c r="Q676" s="18"/>
      <c r="R676" s="19">
        <v>91001</v>
      </c>
      <c r="S676" s="19" t="s">
        <v>2906</v>
      </c>
      <c r="T676" s="20">
        <v>42032</v>
      </c>
    </row>
    <row r="677" spans="1:20" s="16" customFormat="1" ht="18.75" customHeight="1" x14ac:dyDescent="0.2">
      <c r="A677" s="147">
        <v>6720</v>
      </c>
      <c r="B677" s="17" t="s">
        <v>3674</v>
      </c>
      <c r="C677" s="130">
        <v>690811006</v>
      </c>
      <c r="D677" s="15" t="s">
        <v>2854</v>
      </c>
      <c r="E677" s="15" t="s">
        <v>633</v>
      </c>
      <c r="F677" s="14" t="s">
        <v>27</v>
      </c>
      <c r="G677" s="14" t="s">
        <v>634</v>
      </c>
      <c r="H677" s="14" t="s">
        <v>29</v>
      </c>
      <c r="I677" s="15"/>
      <c r="J677" s="15"/>
      <c r="K677" s="15" t="s">
        <v>3675</v>
      </c>
      <c r="L677" s="15" t="s">
        <v>3677</v>
      </c>
      <c r="M677" s="17" t="s">
        <v>50</v>
      </c>
      <c r="N677" s="18" t="s">
        <v>1476</v>
      </c>
      <c r="O677" s="18" t="s">
        <v>3678</v>
      </c>
      <c r="P677" s="19" t="s">
        <v>3676</v>
      </c>
      <c r="Q677" s="18"/>
      <c r="R677" s="19">
        <v>91001</v>
      </c>
      <c r="S677" s="19" t="s">
        <v>3040</v>
      </c>
      <c r="T677" s="20">
        <v>42032</v>
      </c>
    </row>
    <row r="678" spans="1:20" s="16" customFormat="1" ht="18.75" customHeight="1" x14ac:dyDescent="0.2">
      <c r="A678" s="146">
        <v>7525</v>
      </c>
      <c r="B678" s="24" t="s">
        <v>2853</v>
      </c>
      <c r="C678" s="129">
        <v>690732009</v>
      </c>
      <c r="D678" s="22" t="s">
        <v>2854</v>
      </c>
      <c r="E678" s="22" t="s">
        <v>633</v>
      </c>
      <c r="F678" s="23" t="s">
        <v>27</v>
      </c>
      <c r="G678" s="23" t="s">
        <v>634</v>
      </c>
      <c r="H678" s="23" t="s">
        <v>29</v>
      </c>
      <c r="I678" s="22"/>
      <c r="J678" s="22"/>
      <c r="K678" s="22" t="s">
        <v>2855</v>
      </c>
      <c r="L678" s="22" t="s">
        <v>2857</v>
      </c>
      <c r="M678" s="24" t="s">
        <v>50</v>
      </c>
      <c r="N678" s="25" t="s">
        <v>2859</v>
      </c>
      <c r="O678" s="25" t="s">
        <v>2858</v>
      </c>
      <c r="P678" s="26" t="s">
        <v>2856</v>
      </c>
      <c r="Q678" s="25"/>
      <c r="R678" s="26">
        <v>91001</v>
      </c>
      <c r="S678" s="26" t="s">
        <v>607</v>
      </c>
      <c r="T678" s="27">
        <v>42045</v>
      </c>
    </row>
    <row r="679" spans="1:20" s="16" customFormat="1" ht="18.75" customHeight="1" x14ac:dyDescent="0.2">
      <c r="A679" s="147">
        <v>7526</v>
      </c>
      <c r="B679" s="17" t="s">
        <v>3759</v>
      </c>
      <c r="C679" s="130">
        <v>691802000</v>
      </c>
      <c r="D679" s="15" t="s">
        <v>2854</v>
      </c>
      <c r="E679" s="15" t="s">
        <v>633</v>
      </c>
      <c r="F679" s="14" t="s">
        <v>27</v>
      </c>
      <c r="G679" s="14" t="s">
        <v>634</v>
      </c>
      <c r="H679" s="14" t="s">
        <v>29</v>
      </c>
      <c r="I679" s="15"/>
      <c r="J679" s="15"/>
      <c r="K679" s="15" t="s">
        <v>3760</v>
      </c>
      <c r="L679" s="15" t="s">
        <v>3762</v>
      </c>
      <c r="M679" s="17" t="s">
        <v>51</v>
      </c>
      <c r="N679" s="18" t="s">
        <v>3764</v>
      </c>
      <c r="O679" s="18" t="s">
        <v>3763</v>
      </c>
      <c r="P679" s="19" t="s">
        <v>3761</v>
      </c>
      <c r="Q679" s="18"/>
      <c r="R679" s="19">
        <v>91001</v>
      </c>
      <c r="S679" s="19" t="s">
        <v>607</v>
      </c>
      <c r="T679" s="20">
        <v>42047</v>
      </c>
    </row>
    <row r="680" spans="1:20" s="16" customFormat="1" ht="18.75" customHeight="1" x14ac:dyDescent="0.2">
      <c r="A680" s="147">
        <v>7527</v>
      </c>
      <c r="B680" s="17" t="s">
        <v>2969</v>
      </c>
      <c r="C680" s="130">
        <v>690413000</v>
      </c>
      <c r="D680" s="15" t="s">
        <v>2854</v>
      </c>
      <c r="E680" s="15" t="s">
        <v>633</v>
      </c>
      <c r="F680" s="14" t="s">
        <v>27</v>
      </c>
      <c r="G680" s="14" t="s">
        <v>634</v>
      </c>
      <c r="H680" s="14"/>
      <c r="I680" s="15"/>
      <c r="J680" s="15"/>
      <c r="K680" s="15" t="s">
        <v>2970</v>
      </c>
      <c r="L680" s="15" t="s">
        <v>2972</v>
      </c>
      <c r="M680" s="17" t="s">
        <v>6167</v>
      </c>
      <c r="N680" s="18" t="s">
        <v>2974</v>
      </c>
      <c r="O680" s="18" t="s">
        <v>2973</v>
      </c>
      <c r="P680" s="19" t="s">
        <v>2971</v>
      </c>
      <c r="Q680" s="18"/>
      <c r="R680" s="19">
        <v>91001</v>
      </c>
      <c r="S680" s="19" t="s">
        <v>2906</v>
      </c>
      <c r="T680" s="20">
        <v>42047</v>
      </c>
    </row>
    <row r="681" spans="1:20" s="16" customFormat="1" ht="18.75" customHeight="1" x14ac:dyDescent="0.2">
      <c r="A681" s="147">
        <v>7528</v>
      </c>
      <c r="B681" s="17" t="s">
        <v>3728</v>
      </c>
      <c r="C681" s="130">
        <v>690409003</v>
      </c>
      <c r="D681" s="15" t="s">
        <v>2854</v>
      </c>
      <c r="E681" s="15" t="s">
        <v>633</v>
      </c>
      <c r="F681" s="14" t="s">
        <v>27</v>
      </c>
      <c r="G681" s="14" t="s">
        <v>634</v>
      </c>
      <c r="H681" s="14" t="s">
        <v>29</v>
      </c>
      <c r="I681" s="15"/>
      <c r="J681" s="15"/>
      <c r="K681" s="15" t="s">
        <v>3729</v>
      </c>
      <c r="L681" s="15" t="s">
        <v>3731</v>
      </c>
      <c r="M681" s="17" t="s">
        <v>6169</v>
      </c>
      <c r="N681" s="18" t="s">
        <v>3733</v>
      </c>
      <c r="O681" s="18" t="s">
        <v>3732</v>
      </c>
      <c r="P681" s="19" t="s">
        <v>3730</v>
      </c>
      <c r="Q681" s="18"/>
      <c r="R681" s="19">
        <v>91001</v>
      </c>
      <c r="S681" s="19" t="s">
        <v>3040</v>
      </c>
      <c r="T681" s="20">
        <v>42052</v>
      </c>
    </row>
    <row r="682" spans="1:20" s="16" customFormat="1" ht="18.75" customHeight="1" x14ac:dyDescent="0.2">
      <c r="A682" s="146">
        <v>7529</v>
      </c>
      <c r="B682" s="24" t="s">
        <v>2774</v>
      </c>
      <c r="C682" s="129">
        <v>605111130</v>
      </c>
      <c r="D682" s="22" t="s">
        <v>2752</v>
      </c>
      <c r="E682" s="22" t="s">
        <v>2753</v>
      </c>
      <c r="F682" s="23" t="s">
        <v>27</v>
      </c>
      <c r="G682" s="23" t="s">
        <v>2754</v>
      </c>
      <c r="H682" s="23" t="s">
        <v>29</v>
      </c>
      <c r="I682" s="22"/>
      <c r="J682" s="22"/>
      <c r="K682" s="22" t="s">
        <v>6286</v>
      </c>
      <c r="L682" s="22" t="s">
        <v>2775</v>
      </c>
      <c r="M682" s="24" t="s">
        <v>890</v>
      </c>
      <c r="N682" s="25" t="s">
        <v>2776</v>
      </c>
      <c r="O682" s="25" t="s">
        <v>6287</v>
      </c>
      <c r="P682" s="26" t="s">
        <v>6288</v>
      </c>
      <c r="Q682" s="25"/>
      <c r="R682" s="26">
        <v>91001</v>
      </c>
      <c r="S682" s="26" t="s">
        <v>607</v>
      </c>
      <c r="T682" s="27">
        <v>42052</v>
      </c>
    </row>
    <row r="683" spans="1:20" s="16" customFormat="1" ht="18.75" customHeight="1" x14ac:dyDescent="0.2">
      <c r="A683" s="146">
        <v>7530</v>
      </c>
      <c r="B683" s="24" t="s">
        <v>4814</v>
      </c>
      <c r="C683" s="129">
        <v>650343484</v>
      </c>
      <c r="D683" s="22" t="s">
        <v>81</v>
      </c>
      <c r="E683" s="22" t="s">
        <v>4815</v>
      </c>
      <c r="F683" s="23" t="s">
        <v>4816</v>
      </c>
      <c r="G683" s="23" t="s">
        <v>6113</v>
      </c>
      <c r="H683" s="23" t="s">
        <v>4817</v>
      </c>
      <c r="I683" s="22" t="s">
        <v>4773</v>
      </c>
      <c r="J683" s="22" t="s">
        <v>4818</v>
      </c>
      <c r="K683" s="22" t="s">
        <v>4819</v>
      </c>
      <c r="L683" s="22" t="s">
        <v>4821</v>
      </c>
      <c r="M683" s="24" t="s">
        <v>50</v>
      </c>
      <c r="N683" s="25" t="s">
        <v>730</v>
      </c>
      <c r="O683" s="25" t="s">
        <v>4822</v>
      </c>
      <c r="P683" s="26" t="s">
        <v>4820</v>
      </c>
      <c r="Q683" s="25"/>
      <c r="R683" s="26" t="s">
        <v>419</v>
      </c>
      <c r="S683" s="26" t="s">
        <v>4823</v>
      </c>
      <c r="T683" s="27">
        <v>42052</v>
      </c>
    </row>
    <row r="684" spans="1:20" s="16" customFormat="1" ht="18.75" customHeight="1" x14ac:dyDescent="0.2">
      <c r="A684" s="147">
        <v>7531</v>
      </c>
      <c r="B684" s="17" t="s">
        <v>2934</v>
      </c>
      <c r="C684" s="130">
        <v>692544005</v>
      </c>
      <c r="D684" s="15" t="s">
        <v>2854</v>
      </c>
      <c r="E684" s="15" t="s">
        <v>633</v>
      </c>
      <c r="F684" s="14" t="s">
        <v>27</v>
      </c>
      <c r="G684" s="14" t="s">
        <v>634</v>
      </c>
      <c r="H684" s="14" t="s">
        <v>29</v>
      </c>
      <c r="I684" s="15"/>
      <c r="J684" s="15"/>
      <c r="K684" s="15" t="s">
        <v>2935</v>
      </c>
      <c r="L684" s="15" t="s">
        <v>2937</v>
      </c>
      <c r="M684" s="17" t="s">
        <v>6222</v>
      </c>
      <c r="N684" s="18" t="s">
        <v>2939</v>
      </c>
      <c r="O684" s="18" t="s">
        <v>2938</v>
      </c>
      <c r="P684" s="19" t="s">
        <v>2936</v>
      </c>
      <c r="Q684" s="18"/>
      <c r="R684" s="19">
        <v>91001</v>
      </c>
      <c r="S684" s="19" t="s">
        <v>607</v>
      </c>
      <c r="T684" s="20">
        <v>42053</v>
      </c>
    </row>
    <row r="685" spans="1:20" s="16" customFormat="1" ht="18.75" customHeight="1" x14ac:dyDescent="0.2">
      <c r="A685" s="147">
        <v>7532</v>
      </c>
      <c r="B685" s="17" t="s">
        <v>3151</v>
      </c>
      <c r="C685" s="130">
        <v>691910008</v>
      </c>
      <c r="D685" s="15" t="s">
        <v>2854</v>
      </c>
      <c r="E685" s="15" t="s">
        <v>633</v>
      </c>
      <c r="F685" s="14" t="s">
        <v>27</v>
      </c>
      <c r="G685" s="14" t="s">
        <v>634</v>
      </c>
      <c r="H685" s="14" t="s">
        <v>29</v>
      </c>
      <c r="I685" s="15"/>
      <c r="J685" s="15"/>
      <c r="K685" s="15" t="s">
        <v>3152</v>
      </c>
      <c r="L685" s="15" t="s">
        <v>3154</v>
      </c>
      <c r="M685" s="17" t="s">
        <v>51</v>
      </c>
      <c r="N685" s="18" t="s">
        <v>3156</v>
      </c>
      <c r="O685" s="18" t="s">
        <v>3155</v>
      </c>
      <c r="P685" s="19" t="s">
        <v>3153</v>
      </c>
      <c r="Q685" s="18"/>
      <c r="R685" s="19">
        <v>91001</v>
      </c>
      <c r="S685" s="19" t="s">
        <v>2906</v>
      </c>
      <c r="T685" s="20">
        <v>42053</v>
      </c>
    </row>
    <row r="686" spans="1:20" s="16" customFormat="1" ht="18.75" customHeight="1" x14ac:dyDescent="0.2">
      <c r="A686" s="146">
        <v>7533</v>
      </c>
      <c r="B686" s="24" t="s">
        <v>4103</v>
      </c>
      <c r="C686" s="129">
        <v>691809005</v>
      </c>
      <c r="D686" s="22" t="s">
        <v>2854</v>
      </c>
      <c r="E686" s="22" t="s">
        <v>633</v>
      </c>
      <c r="F686" s="23" t="s">
        <v>27</v>
      </c>
      <c r="G686" s="23" t="s">
        <v>634</v>
      </c>
      <c r="H686" s="23" t="s">
        <v>29</v>
      </c>
      <c r="I686" s="22"/>
      <c r="J686" s="22"/>
      <c r="K686" s="22" t="s">
        <v>4104</v>
      </c>
      <c r="L686" s="22" t="s">
        <v>4106</v>
      </c>
      <c r="M686" s="24" t="s">
        <v>51</v>
      </c>
      <c r="N686" s="25" t="s">
        <v>4108</v>
      </c>
      <c r="O686" s="25" t="s">
        <v>4107</v>
      </c>
      <c r="P686" s="26" t="s">
        <v>4105</v>
      </c>
      <c r="Q686" s="25"/>
      <c r="R686" s="26">
        <v>91001</v>
      </c>
      <c r="S686" s="26" t="s">
        <v>3040</v>
      </c>
      <c r="T686" s="27">
        <v>42053</v>
      </c>
    </row>
    <row r="687" spans="1:20" s="16" customFormat="1" ht="18.75" customHeight="1" x14ac:dyDescent="0.2">
      <c r="A687" s="147">
        <v>7534</v>
      </c>
      <c r="B687" s="17" t="s">
        <v>3453</v>
      </c>
      <c r="C687" s="130">
        <v>690415003</v>
      </c>
      <c r="D687" s="15" t="s">
        <v>2854</v>
      </c>
      <c r="E687" s="15" t="s">
        <v>633</v>
      </c>
      <c r="F687" s="14" t="s">
        <v>27</v>
      </c>
      <c r="G687" s="14" t="s">
        <v>634</v>
      </c>
      <c r="H687" s="14" t="s">
        <v>29</v>
      </c>
      <c r="I687" s="15"/>
      <c r="J687" s="15"/>
      <c r="K687" s="15" t="s">
        <v>3454</v>
      </c>
      <c r="L687" s="15" t="s">
        <v>3456</v>
      </c>
      <c r="M687" s="17" t="s">
        <v>6169</v>
      </c>
      <c r="N687" s="18"/>
      <c r="O687" s="18" t="s">
        <v>3457</v>
      </c>
      <c r="P687" s="19" t="s">
        <v>3455</v>
      </c>
      <c r="Q687" s="18"/>
      <c r="R687" s="19">
        <v>91001</v>
      </c>
      <c r="S687" s="19" t="s">
        <v>2949</v>
      </c>
      <c r="T687" s="20">
        <v>42053</v>
      </c>
    </row>
    <row r="688" spans="1:20" s="16" customFormat="1" ht="18.75" customHeight="1" x14ac:dyDescent="0.2">
      <c r="A688" s="147">
        <v>7535</v>
      </c>
      <c r="B688" s="17" t="s">
        <v>3167</v>
      </c>
      <c r="C688" s="130">
        <v>690739003</v>
      </c>
      <c r="D688" s="15" t="s">
        <v>2854</v>
      </c>
      <c r="E688" s="15" t="s">
        <v>633</v>
      </c>
      <c r="F688" s="14" t="s">
        <v>27</v>
      </c>
      <c r="G688" s="14" t="s">
        <v>634</v>
      </c>
      <c r="H688" s="14" t="s">
        <v>29</v>
      </c>
      <c r="I688" s="15"/>
      <c r="J688" s="15"/>
      <c r="K688" s="15" t="s">
        <v>3168</v>
      </c>
      <c r="L688" s="15" t="s">
        <v>3170</v>
      </c>
      <c r="M688" s="17" t="s">
        <v>50</v>
      </c>
      <c r="N688" s="18" t="s">
        <v>3172</v>
      </c>
      <c r="O688" s="18" t="s">
        <v>3171</v>
      </c>
      <c r="P688" s="19" t="s">
        <v>3169</v>
      </c>
      <c r="Q688" s="18"/>
      <c r="R688" s="19">
        <v>91001</v>
      </c>
      <c r="S688" s="19" t="s">
        <v>607</v>
      </c>
      <c r="T688" s="20">
        <v>42053</v>
      </c>
    </row>
    <row r="689" spans="1:20" s="16" customFormat="1" ht="18.75" customHeight="1" x14ac:dyDescent="0.2">
      <c r="A689" s="147">
        <v>7536</v>
      </c>
      <c r="B689" s="17" t="s">
        <v>3996</v>
      </c>
      <c r="C689" s="130">
        <v>691514005</v>
      </c>
      <c r="D689" s="15" t="s">
        <v>2854</v>
      </c>
      <c r="E689" s="15" t="s">
        <v>633</v>
      </c>
      <c r="F689" s="14" t="s">
        <v>27</v>
      </c>
      <c r="G689" s="14" t="s">
        <v>634</v>
      </c>
      <c r="H689" s="14" t="s">
        <v>29</v>
      </c>
      <c r="I689" s="15"/>
      <c r="J689" s="15"/>
      <c r="K689" s="15" t="s">
        <v>3997</v>
      </c>
      <c r="L689" s="15" t="s">
        <v>3998</v>
      </c>
      <c r="M689" s="17" t="s">
        <v>344</v>
      </c>
      <c r="N689" s="18" t="s">
        <v>3999</v>
      </c>
      <c r="O689" s="18" t="s">
        <v>6385</v>
      </c>
      <c r="P689" s="19" t="s">
        <v>6386</v>
      </c>
      <c r="Q689" s="18"/>
      <c r="R689" s="19">
        <v>91001</v>
      </c>
      <c r="S689" s="19" t="s">
        <v>607</v>
      </c>
      <c r="T689" s="20">
        <v>42053</v>
      </c>
    </row>
    <row r="690" spans="1:20" s="16" customFormat="1" ht="18.75" customHeight="1" x14ac:dyDescent="0.2">
      <c r="A690" s="147">
        <v>7537</v>
      </c>
      <c r="B690" s="17" t="s">
        <v>3538</v>
      </c>
      <c r="C690" s="130">
        <v>691705005</v>
      </c>
      <c r="D690" s="15" t="s">
        <v>2854</v>
      </c>
      <c r="E690" s="15" t="s">
        <v>633</v>
      </c>
      <c r="F690" s="14" t="s">
        <v>27</v>
      </c>
      <c r="G690" s="14" t="s">
        <v>634</v>
      </c>
      <c r="H690" s="14" t="s">
        <v>29</v>
      </c>
      <c r="I690" s="15"/>
      <c r="J690" s="15"/>
      <c r="K690" s="15" t="s">
        <v>3539</v>
      </c>
      <c r="L690" s="15" t="s">
        <v>3540</v>
      </c>
      <c r="M690" s="17" t="s">
        <v>344</v>
      </c>
      <c r="N690" s="18" t="s">
        <v>3542</v>
      </c>
      <c r="O690" s="18" t="s">
        <v>3541</v>
      </c>
      <c r="P690" s="19"/>
      <c r="Q690" s="18"/>
      <c r="R690" s="19">
        <v>91001</v>
      </c>
      <c r="S690" s="19" t="s">
        <v>607</v>
      </c>
      <c r="T690" s="20">
        <v>42053</v>
      </c>
    </row>
    <row r="691" spans="1:20" s="16" customFormat="1" ht="18.75" customHeight="1" x14ac:dyDescent="0.2">
      <c r="A691" s="147">
        <v>7538</v>
      </c>
      <c r="B691" s="17" t="s">
        <v>3086</v>
      </c>
      <c r="C691" s="130">
        <v>691411001</v>
      </c>
      <c r="D691" s="15" t="s">
        <v>2854</v>
      </c>
      <c r="E691" s="15" t="s">
        <v>633</v>
      </c>
      <c r="F691" s="14" t="s">
        <v>27</v>
      </c>
      <c r="G691" s="14" t="s">
        <v>634</v>
      </c>
      <c r="H691" s="14" t="s">
        <v>29</v>
      </c>
      <c r="I691" s="15"/>
      <c r="J691" s="15"/>
      <c r="K691" s="15" t="s">
        <v>3087</v>
      </c>
      <c r="L691" s="15" t="s">
        <v>6198</v>
      </c>
      <c r="M691" s="17" t="s">
        <v>6168</v>
      </c>
      <c r="N691" s="18" t="s">
        <v>3089</v>
      </c>
      <c r="O691" s="18" t="s">
        <v>3088</v>
      </c>
      <c r="P691" s="19"/>
      <c r="Q691" s="18"/>
      <c r="R691" s="19">
        <v>91001</v>
      </c>
      <c r="S691" s="19" t="s">
        <v>607</v>
      </c>
      <c r="T691" s="20">
        <v>42053</v>
      </c>
    </row>
    <row r="692" spans="1:20" s="16" customFormat="1" ht="18.75" customHeight="1" x14ac:dyDescent="0.2">
      <c r="A692" s="146">
        <v>7539</v>
      </c>
      <c r="B692" s="24" t="s">
        <v>5525</v>
      </c>
      <c r="C692" s="129">
        <v>650607945</v>
      </c>
      <c r="D692" s="22" t="s">
        <v>405</v>
      </c>
      <c r="E692" s="22" t="s">
        <v>5526</v>
      </c>
      <c r="F692" s="23" t="s">
        <v>5527</v>
      </c>
      <c r="G692" s="23" t="s">
        <v>4762</v>
      </c>
      <c r="H692" s="23" t="s">
        <v>5528</v>
      </c>
      <c r="I692" s="22" t="s">
        <v>1483</v>
      </c>
      <c r="J692" s="22" t="s">
        <v>5529</v>
      </c>
      <c r="K692" s="22" t="s">
        <v>5530</v>
      </c>
      <c r="L692" s="22" t="s">
        <v>5532</v>
      </c>
      <c r="M692" s="24" t="s">
        <v>50</v>
      </c>
      <c r="N692" s="25" t="s">
        <v>3520</v>
      </c>
      <c r="O692" s="25" t="s">
        <v>5533</v>
      </c>
      <c r="P692" s="26" t="s">
        <v>5531</v>
      </c>
      <c r="Q692" s="25"/>
      <c r="R692" s="26" t="s">
        <v>419</v>
      </c>
      <c r="S692" s="26" t="s">
        <v>5534</v>
      </c>
      <c r="T692" s="27">
        <v>42053</v>
      </c>
    </row>
    <row r="693" spans="1:20" s="16" customFormat="1" ht="18.75" customHeight="1" x14ac:dyDescent="0.2">
      <c r="A693" s="147">
        <v>7540</v>
      </c>
      <c r="B693" s="17" t="s">
        <v>2940</v>
      </c>
      <c r="C693" s="130" t="s">
        <v>7826</v>
      </c>
      <c r="D693" s="15" t="s">
        <v>2854</v>
      </c>
      <c r="E693" s="15" t="s">
        <v>633</v>
      </c>
      <c r="F693" s="14" t="s">
        <v>27</v>
      </c>
      <c r="G693" s="14" t="s">
        <v>634</v>
      </c>
      <c r="H693" s="14" t="s">
        <v>29</v>
      </c>
      <c r="I693" s="15"/>
      <c r="J693" s="15"/>
      <c r="K693" s="15" t="s">
        <v>2941</v>
      </c>
      <c r="L693" s="15" t="s">
        <v>2943</v>
      </c>
      <c r="M693" s="17" t="s">
        <v>344</v>
      </c>
      <c r="N693" s="18" t="s">
        <v>2945</v>
      </c>
      <c r="O693" s="18" t="s">
        <v>2944</v>
      </c>
      <c r="P693" s="19" t="s">
        <v>2942</v>
      </c>
      <c r="Q693" s="18"/>
      <c r="R693" s="19">
        <v>91001</v>
      </c>
      <c r="S693" s="19" t="s">
        <v>607</v>
      </c>
      <c r="T693" s="20">
        <v>42053</v>
      </c>
    </row>
    <row r="694" spans="1:20" s="16" customFormat="1" ht="18.75" customHeight="1" x14ac:dyDescent="0.2">
      <c r="A694" s="146">
        <v>7541</v>
      </c>
      <c r="B694" s="24" t="s">
        <v>2751</v>
      </c>
      <c r="C694" s="129">
        <v>605111246</v>
      </c>
      <c r="D694" s="22" t="s">
        <v>2752</v>
      </c>
      <c r="E694" s="22" t="s">
        <v>2753</v>
      </c>
      <c r="F694" s="23" t="s">
        <v>27</v>
      </c>
      <c r="G694" s="23" t="s">
        <v>2754</v>
      </c>
      <c r="H694" s="23" t="s">
        <v>29</v>
      </c>
      <c r="I694" s="22"/>
      <c r="J694" s="22"/>
      <c r="K694" s="22" t="s">
        <v>6619</v>
      </c>
      <c r="L694" s="22" t="s">
        <v>2755</v>
      </c>
      <c r="M694" s="24" t="s">
        <v>6222</v>
      </c>
      <c r="N694" s="25" t="s">
        <v>2756</v>
      </c>
      <c r="O694" s="25" t="s">
        <v>6617</v>
      </c>
      <c r="P694" s="26" t="s">
        <v>6618</v>
      </c>
      <c r="Q694" s="25"/>
      <c r="R694" s="26">
        <v>91001</v>
      </c>
      <c r="S694" s="26" t="s">
        <v>607</v>
      </c>
      <c r="T694" s="27">
        <v>42053</v>
      </c>
    </row>
    <row r="695" spans="1:20" s="16" customFormat="1" ht="18.75" customHeight="1" x14ac:dyDescent="0.2">
      <c r="A695" s="146">
        <v>7542</v>
      </c>
      <c r="B695" s="24" t="s">
        <v>2761</v>
      </c>
      <c r="C695" s="129">
        <v>605110118</v>
      </c>
      <c r="D695" s="22" t="s">
        <v>2752</v>
      </c>
      <c r="E695" s="22" t="s">
        <v>2753</v>
      </c>
      <c r="F695" s="23" t="s">
        <v>27</v>
      </c>
      <c r="G695" s="23" t="s">
        <v>2754</v>
      </c>
      <c r="H695" s="23" t="s">
        <v>29</v>
      </c>
      <c r="I695" s="22"/>
      <c r="J695" s="22"/>
      <c r="K695" s="22" t="s">
        <v>2762</v>
      </c>
      <c r="L695" s="22" t="s">
        <v>2763</v>
      </c>
      <c r="M695" s="24" t="s">
        <v>217</v>
      </c>
      <c r="N695" s="25" t="s">
        <v>683</v>
      </c>
      <c r="O695" s="25" t="s">
        <v>2764</v>
      </c>
      <c r="P695" s="26"/>
      <c r="Q695" s="25"/>
      <c r="R695" s="26">
        <v>91001</v>
      </c>
      <c r="S695" s="26" t="s">
        <v>607</v>
      </c>
      <c r="T695" s="27">
        <v>42054</v>
      </c>
    </row>
    <row r="696" spans="1:20" s="16" customFormat="1" ht="18.75" customHeight="1" x14ac:dyDescent="0.2">
      <c r="A696" s="147">
        <v>7543</v>
      </c>
      <c r="B696" s="17" t="s">
        <v>4056</v>
      </c>
      <c r="C696" s="130">
        <v>690716003</v>
      </c>
      <c r="D696" s="15" t="s">
        <v>2854</v>
      </c>
      <c r="E696" s="15" t="s">
        <v>633</v>
      </c>
      <c r="F696" s="14" t="s">
        <v>27</v>
      </c>
      <c r="G696" s="14" t="s">
        <v>634</v>
      </c>
      <c r="H696" s="14" t="s">
        <v>29</v>
      </c>
      <c r="I696" s="15"/>
      <c r="J696" s="15"/>
      <c r="K696" s="15" t="s">
        <v>7124</v>
      </c>
      <c r="L696" s="15" t="s">
        <v>4057</v>
      </c>
      <c r="M696" s="17" t="s">
        <v>50</v>
      </c>
      <c r="N696" s="18" t="s">
        <v>4058</v>
      </c>
      <c r="O696" s="18" t="s">
        <v>7126</v>
      </c>
      <c r="P696" s="39" t="s">
        <v>7125</v>
      </c>
      <c r="Q696" s="18"/>
      <c r="R696" s="19">
        <v>91001</v>
      </c>
      <c r="S696" s="19" t="s">
        <v>607</v>
      </c>
      <c r="T696" s="20">
        <v>42058</v>
      </c>
    </row>
    <row r="697" spans="1:20" s="16" customFormat="1" ht="18.75" customHeight="1" x14ac:dyDescent="0.2">
      <c r="A697" s="147">
        <v>7544</v>
      </c>
      <c r="B697" s="17" t="s">
        <v>3109</v>
      </c>
      <c r="C697" s="130">
        <v>735686003</v>
      </c>
      <c r="D697" s="15" t="s">
        <v>2854</v>
      </c>
      <c r="E697" s="15" t="s">
        <v>633</v>
      </c>
      <c r="F697" s="14" t="s">
        <v>27</v>
      </c>
      <c r="G697" s="14" t="s">
        <v>634</v>
      </c>
      <c r="H697" s="14" t="s">
        <v>29</v>
      </c>
      <c r="I697" s="15"/>
      <c r="J697" s="15"/>
      <c r="K697" s="15" t="s">
        <v>3110</v>
      </c>
      <c r="L697" s="15" t="s">
        <v>3112</v>
      </c>
      <c r="M697" s="17" t="s">
        <v>630</v>
      </c>
      <c r="N697" s="18" t="s">
        <v>3114</v>
      </c>
      <c r="O697" s="18" t="s">
        <v>3111</v>
      </c>
      <c r="P697" s="19" t="s">
        <v>3113</v>
      </c>
      <c r="Q697" s="18"/>
      <c r="R697" s="19">
        <v>91001</v>
      </c>
      <c r="S697" s="19" t="s">
        <v>607</v>
      </c>
      <c r="T697" s="20">
        <v>42059</v>
      </c>
    </row>
    <row r="698" spans="1:20" s="16" customFormat="1" ht="18.75" customHeight="1" x14ac:dyDescent="0.2">
      <c r="A698" s="147">
        <v>7545</v>
      </c>
      <c r="B698" s="17" t="s">
        <v>3713</v>
      </c>
      <c r="C698" s="130">
        <v>690608006</v>
      </c>
      <c r="D698" s="15" t="s">
        <v>2854</v>
      </c>
      <c r="E698" s="15" t="s">
        <v>633</v>
      </c>
      <c r="F698" s="14" t="s">
        <v>27</v>
      </c>
      <c r="G698" s="14" t="s">
        <v>634</v>
      </c>
      <c r="H698" s="14" t="s">
        <v>29</v>
      </c>
      <c r="I698" s="15"/>
      <c r="J698" s="15"/>
      <c r="K698" s="15" t="s">
        <v>3714</v>
      </c>
      <c r="L698" s="15" t="s">
        <v>3715</v>
      </c>
      <c r="M698" s="17" t="s">
        <v>630</v>
      </c>
      <c r="N698" s="18" t="s">
        <v>3717</v>
      </c>
      <c r="O698" s="18" t="s">
        <v>6622</v>
      </c>
      <c r="P698" s="19" t="s">
        <v>6623</v>
      </c>
      <c r="Q698" s="18"/>
      <c r="R698" s="19">
        <v>91001</v>
      </c>
      <c r="S698" s="19" t="s">
        <v>607</v>
      </c>
      <c r="T698" s="20">
        <v>42059</v>
      </c>
    </row>
    <row r="699" spans="1:20" s="16" customFormat="1" ht="18.75" customHeight="1" x14ac:dyDescent="0.2">
      <c r="A699" s="147">
        <v>7546</v>
      </c>
      <c r="B699" s="17" t="s">
        <v>3230</v>
      </c>
      <c r="C699" s="130" t="s">
        <v>7836</v>
      </c>
      <c r="D699" s="15" t="s">
        <v>2854</v>
      </c>
      <c r="E699" s="15" t="s">
        <v>633</v>
      </c>
      <c r="F699" s="106" t="s">
        <v>27</v>
      </c>
      <c r="G699" s="14" t="s">
        <v>634</v>
      </c>
      <c r="H699" s="14" t="s">
        <v>29</v>
      </c>
      <c r="I699" s="15"/>
      <c r="J699" s="15"/>
      <c r="K699" s="15" t="s">
        <v>3231</v>
      </c>
      <c r="L699" s="15" t="s">
        <v>3233</v>
      </c>
      <c r="M699" s="17" t="s">
        <v>6167</v>
      </c>
      <c r="N699" s="18" t="s">
        <v>3235</v>
      </c>
      <c r="O699" s="18" t="s">
        <v>3234</v>
      </c>
      <c r="P699" s="19" t="s">
        <v>3232</v>
      </c>
      <c r="Q699" s="18"/>
      <c r="R699" s="19">
        <v>91001</v>
      </c>
      <c r="S699" s="19" t="s">
        <v>607</v>
      </c>
      <c r="T699" s="20">
        <v>42059</v>
      </c>
    </row>
    <row r="700" spans="1:20" s="16" customFormat="1" ht="18.75" customHeight="1" x14ac:dyDescent="0.2">
      <c r="A700" s="147">
        <v>7547</v>
      </c>
      <c r="B700" s="17" t="s">
        <v>2865</v>
      </c>
      <c r="C700" s="130">
        <v>692519000</v>
      </c>
      <c r="D700" s="15" t="s">
        <v>2854</v>
      </c>
      <c r="E700" s="15" t="s">
        <v>633</v>
      </c>
      <c r="F700" s="14" t="s">
        <v>27</v>
      </c>
      <c r="G700" s="14" t="s">
        <v>634</v>
      </c>
      <c r="H700" s="14" t="s">
        <v>29</v>
      </c>
      <c r="I700" s="15"/>
      <c r="J700" s="15"/>
      <c r="K700" s="15" t="s">
        <v>2866</v>
      </c>
      <c r="L700" s="15" t="s">
        <v>2867</v>
      </c>
      <c r="M700" s="17" t="s">
        <v>6167</v>
      </c>
      <c r="N700" s="18" t="s">
        <v>2869</v>
      </c>
      <c r="O700" s="18" t="s">
        <v>2868</v>
      </c>
      <c r="P700" s="19"/>
      <c r="Q700" s="18"/>
      <c r="R700" s="19">
        <v>91001</v>
      </c>
      <c r="S700" s="19" t="s">
        <v>607</v>
      </c>
      <c r="T700" s="20">
        <v>42059</v>
      </c>
    </row>
    <row r="701" spans="1:20" s="16" customFormat="1" ht="18.75" customHeight="1" x14ac:dyDescent="0.2">
      <c r="A701" s="147">
        <v>7548</v>
      </c>
      <c r="B701" s="17" t="s">
        <v>4053</v>
      </c>
      <c r="C701" s="130">
        <v>690304007</v>
      </c>
      <c r="D701" s="15" t="s">
        <v>2854</v>
      </c>
      <c r="E701" s="15" t="s">
        <v>633</v>
      </c>
      <c r="F701" s="14" t="s">
        <v>633</v>
      </c>
      <c r="G701" s="14" t="s">
        <v>634</v>
      </c>
      <c r="H701" s="14" t="s">
        <v>29</v>
      </c>
      <c r="I701" s="15"/>
      <c r="J701" s="15"/>
      <c r="K701" s="15" t="s">
        <v>6578</v>
      </c>
      <c r="L701" s="15" t="s">
        <v>4055</v>
      </c>
      <c r="M701" s="17" t="s">
        <v>6167</v>
      </c>
      <c r="N701" s="18" t="s">
        <v>1938</v>
      </c>
      <c r="O701" s="18" t="s">
        <v>6579</v>
      </c>
      <c r="P701" s="19" t="s">
        <v>4054</v>
      </c>
      <c r="Q701" s="18"/>
      <c r="R701" s="19">
        <v>91001</v>
      </c>
      <c r="S701" s="19" t="s">
        <v>607</v>
      </c>
      <c r="T701" s="20">
        <v>42059</v>
      </c>
    </row>
    <row r="702" spans="1:20" s="16" customFormat="1" ht="18.75" customHeight="1" x14ac:dyDescent="0.2">
      <c r="A702" s="147">
        <v>7549</v>
      </c>
      <c r="B702" s="17" t="s">
        <v>3019</v>
      </c>
      <c r="C702" s="130">
        <v>690301008</v>
      </c>
      <c r="D702" s="15" t="s">
        <v>2854</v>
      </c>
      <c r="E702" s="15" t="s">
        <v>633</v>
      </c>
      <c r="F702" s="14" t="s">
        <v>27</v>
      </c>
      <c r="G702" s="14" t="s">
        <v>634</v>
      </c>
      <c r="H702" s="14" t="s">
        <v>29</v>
      </c>
      <c r="I702" s="15"/>
      <c r="J702" s="15"/>
      <c r="K702" s="15" t="s">
        <v>3020</v>
      </c>
      <c r="L702" s="15" t="s">
        <v>3022</v>
      </c>
      <c r="M702" s="17" t="s">
        <v>6167</v>
      </c>
      <c r="N702" s="18" t="s">
        <v>3024</v>
      </c>
      <c r="O702" s="18" t="s">
        <v>3023</v>
      </c>
      <c r="P702" s="19" t="s">
        <v>3021</v>
      </c>
      <c r="Q702" s="18"/>
      <c r="R702" s="19">
        <v>91001</v>
      </c>
      <c r="S702" s="19" t="s">
        <v>607</v>
      </c>
      <c r="T702" s="20">
        <v>42059</v>
      </c>
    </row>
    <row r="703" spans="1:20" s="16" customFormat="1" ht="18.75" customHeight="1" x14ac:dyDescent="0.2">
      <c r="A703" s="147">
        <v>7550</v>
      </c>
      <c r="B703" s="17" t="s">
        <v>3693</v>
      </c>
      <c r="C703" s="130">
        <v>692503007</v>
      </c>
      <c r="D703" s="15" t="s">
        <v>2854</v>
      </c>
      <c r="E703" s="15" t="s">
        <v>633</v>
      </c>
      <c r="F703" s="14" t="s">
        <v>27</v>
      </c>
      <c r="G703" s="14" t="s">
        <v>634</v>
      </c>
      <c r="H703" s="14" t="s">
        <v>29</v>
      </c>
      <c r="I703" s="15"/>
      <c r="J703" s="15"/>
      <c r="K703" s="15" t="s">
        <v>3694</v>
      </c>
      <c r="L703" s="15" t="s">
        <v>3696</v>
      </c>
      <c r="M703" s="17" t="s">
        <v>6222</v>
      </c>
      <c r="N703" s="18" t="s">
        <v>3698</v>
      </c>
      <c r="O703" s="18" t="s">
        <v>3697</v>
      </c>
      <c r="P703" s="19" t="s">
        <v>3695</v>
      </c>
      <c r="Q703" s="18"/>
      <c r="R703" s="19">
        <v>91001</v>
      </c>
      <c r="S703" s="19" t="s">
        <v>3040</v>
      </c>
      <c r="T703" s="20">
        <v>42059</v>
      </c>
    </row>
    <row r="704" spans="1:20" s="16" customFormat="1" ht="18.75" customHeight="1" x14ac:dyDescent="0.2">
      <c r="A704" s="146">
        <v>7551</v>
      </c>
      <c r="B704" s="24" t="s">
        <v>2787</v>
      </c>
      <c r="C704" s="129">
        <v>605110126</v>
      </c>
      <c r="D704" s="22" t="s">
        <v>2752</v>
      </c>
      <c r="E704" s="22" t="s">
        <v>2753</v>
      </c>
      <c r="F704" s="23" t="s">
        <v>27</v>
      </c>
      <c r="G704" s="23" t="s">
        <v>2754</v>
      </c>
      <c r="H704" s="23" t="s">
        <v>29</v>
      </c>
      <c r="I704" s="22"/>
      <c r="J704" s="22"/>
      <c r="K704" s="22" t="s">
        <v>2788</v>
      </c>
      <c r="L704" s="22" t="s">
        <v>2789</v>
      </c>
      <c r="M704" s="25" t="s">
        <v>618</v>
      </c>
      <c r="N704" s="25" t="s">
        <v>2572</v>
      </c>
      <c r="O704" s="25" t="s">
        <v>2790</v>
      </c>
      <c r="P704" s="26"/>
      <c r="Q704" s="25"/>
      <c r="R704" s="26">
        <v>91001</v>
      </c>
      <c r="S704" s="26" t="s">
        <v>607</v>
      </c>
      <c r="T704" s="27">
        <v>42059</v>
      </c>
    </row>
    <row r="705" spans="1:20" s="16" customFormat="1" ht="18.75" customHeight="1" x14ac:dyDescent="0.2">
      <c r="A705" s="147">
        <v>7552</v>
      </c>
      <c r="B705" s="17" t="s">
        <v>2814</v>
      </c>
      <c r="C705" s="130" t="s">
        <v>7824</v>
      </c>
      <c r="D705" s="15" t="s">
        <v>2752</v>
      </c>
      <c r="E705" s="15" t="s">
        <v>2753</v>
      </c>
      <c r="F705" s="14" t="s">
        <v>27</v>
      </c>
      <c r="G705" s="14" t="s">
        <v>2754</v>
      </c>
      <c r="H705" s="14" t="s">
        <v>29</v>
      </c>
      <c r="I705" s="15"/>
      <c r="J705" s="15"/>
      <c r="K705" s="15" t="s">
        <v>7263</v>
      </c>
      <c r="L705" s="15" t="s">
        <v>2815</v>
      </c>
      <c r="M705" s="17" t="s">
        <v>6222</v>
      </c>
      <c r="N705" s="18" t="s">
        <v>2816</v>
      </c>
      <c r="O705" s="18" t="s">
        <v>7265</v>
      </c>
      <c r="P705" s="19" t="s">
        <v>7264</v>
      </c>
      <c r="Q705" s="18"/>
      <c r="R705" s="19">
        <v>91001</v>
      </c>
      <c r="S705" s="19" t="s">
        <v>607</v>
      </c>
      <c r="T705" s="20">
        <v>42060</v>
      </c>
    </row>
    <row r="706" spans="1:20" s="16" customFormat="1" ht="18.75" customHeight="1" x14ac:dyDescent="0.2">
      <c r="A706" s="147">
        <v>7553</v>
      </c>
      <c r="B706" s="17" t="s">
        <v>3949</v>
      </c>
      <c r="C706" s="130">
        <v>692518004</v>
      </c>
      <c r="D706" s="15" t="s">
        <v>2854</v>
      </c>
      <c r="E706" s="15" t="s">
        <v>633</v>
      </c>
      <c r="F706" s="14" t="s">
        <v>27</v>
      </c>
      <c r="G706" s="14" t="s">
        <v>634</v>
      </c>
      <c r="H706" s="14" t="s">
        <v>29</v>
      </c>
      <c r="I706" s="15"/>
      <c r="J706" s="15"/>
      <c r="K706" s="15" t="s">
        <v>3950</v>
      </c>
      <c r="L706" s="15" t="s">
        <v>3952</v>
      </c>
      <c r="M706" s="17" t="s">
        <v>6166</v>
      </c>
      <c r="N706" s="18" t="s">
        <v>3954</v>
      </c>
      <c r="O706" s="18" t="s">
        <v>3953</v>
      </c>
      <c r="P706" s="19" t="s">
        <v>3951</v>
      </c>
      <c r="Q706" s="18"/>
      <c r="R706" s="19">
        <v>91001</v>
      </c>
      <c r="S706" s="19" t="s">
        <v>3040</v>
      </c>
      <c r="T706" s="20">
        <v>42061</v>
      </c>
    </row>
    <row r="707" spans="1:20" s="16" customFormat="1" ht="18.75" customHeight="1" x14ac:dyDescent="0.2">
      <c r="A707" s="147">
        <v>7554</v>
      </c>
      <c r="B707" s="17" t="s">
        <v>3709</v>
      </c>
      <c r="C707" s="130">
        <v>690703009</v>
      </c>
      <c r="D707" s="15" t="s">
        <v>2854</v>
      </c>
      <c r="E707" s="15" t="s">
        <v>633</v>
      </c>
      <c r="F707" s="14" t="s">
        <v>27</v>
      </c>
      <c r="G707" s="14" t="s">
        <v>634</v>
      </c>
      <c r="H707" s="14" t="s">
        <v>29</v>
      </c>
      <c r="I707" s="15"/>
      <c r="J707" s="15"/>
      <c r="K707" s="15" t="s">
        <v>3710</v>
      </c>
      <c r="L707" s="15" t="s">
        <v>3711</v>
      </c>
      <c r="M707" s="17" t="s">
        <v>50</v>
      </c>
      <c r="N707" s="18" t="s">
        <v>852</v>
      </c>
      <c r="O707" s="18" t="s">
        <v>3712</v>
      </c>
      <c r="P707" s="19" t="s">
        <v>6665</v>
      </c>
      <c r="Q707" s="18"/>
      <c r="R707" s="19">
        <v>91001</v>
      </c>
      <c r="S707" s="19" t="s">
        <v>3040</v>
      </c>
      <c r="T707" s="20">
        <v>42061</v>
      </c>
    </row>
    <row r="708" spans="1:20" s="16" customFormat="1" ht="18.75" customHeight="1" x14ac:dyDescent="0.2">
      <c r="A708" s="146">
        <v>7555</v>
      </c>
      <c r="B708" s="24" t="s">
        <v>3414</v>
      </c>
      <c r="C708" s="129">
        <v>692203003</v>
      </c>
      <c r="D708" s="22" t="s">
        <v>2854</v>
      </c>
      <c r="E708" s="22" t="s">
        <v>633</v>
      </c>
      <c r="F708" s="23" t="s">
        <v>27</v>
      </c>
      <c r="G708" s="23" t="s">
        <v>634</v>
      </c>
      <c r="H708" s="23" t="s">
        <v>29</v>
      </c>
      <c r="I708" s="22"/>
      <c r="J708" s="22"/>
      <c r="K708" s="22" t="s">
        <v>3415</v>
      </c>
      <c r="L708" s="22" t="s">
        <v>3416</v>
      </c>
      <c r="M708" s="24" t="s">
        <v>6166</v>
      </c>
      <c r="N708" s="25" t="s">
        <v>3418</v>
      </c>
      <c r="O708" s="25" t="s">
        <v>3417</v>
      </c>
      <c r="P708" s="26" t="s">
        <v>3422</v>
      </c>
      <c r="Q708" s="25"/>
      <c r="R708" s="26">
        <v>91001</v>
      </c>
      <c r="S708" s="26" t="s">
        <v>3040</v>
      </c>
      <c r="T708" s="27">
        <v>42061</v>
      </c>
    </row>
    <row r="709" spans="1:20" s="16" customFormat="1" ht="18.75" customHeight="1" x14ac:dyDescent="0.2">
      <c r="A709" s="146">
        <v>7556</v>
      </c>
      <c r="B709" s="24" t="s">
        <v>2765</v>
      </c>
      <c r="C709" s="129">
        <v>605111114</v>
      </c>
      <c r="D709" s="22" t="s">
        <v>2752</v>
      </c>
      <c r="E709" s="22" t="s">
        <v>2753</v>
      </c>
      <c r="F709" s="23" t="s">
        <v>27</v>
      </c>
      <c r="G709" s="23" t="s">
        <v>2754</v>
      </c>
      <c r="H709" s="23" t="s">
        <v>29</v>
      </c>
      <c r="I709" s="22"/>
      <c r="J709" s="22"/>
      <c r="K709" s="22" t="s">
        <v>2766</v>
      </c>
      <c r="L709" s="22" t="s">
        <v>2767</v>
      </c>
      <c r="M709" s="24" t="s">
        <v>890</v>
      </c>
      <c r="N709" s="25" t="s">
        <v>2768</v>
      </c>
      <c r="O709" s="25"/>
      <c r="P709" s="26"/>
      <c r="Q709" s="25"/>
      <c r="R709" s="26">
        <v>91001</v>
      </c>
      <c r="S709" s="26" t="s">
        <v>607</v>
      </c>
      <c r="T709" s="27">
        <v>42062</v>
      </c>
    </row>
    <row r="710" spans="1:20" s="16" customFormat="1" ht="18.75" customHeight="1" x14ac:dyDescent="0.2">
      <c r="A710" s="147">
        <v>7557</v>
      </c>
      <c r="B710" s="17" t="s">
        <v>3173</v>
      </c>
      <c r="C710" s="130">
        <v>691103005</v>
      </c>
      <c r="D710" s="15" t="s">
        <v>2854</v>
      </c>
      <c r="E710" s="15" t="s">
        <v>633</v>
      </c>
      <c r="F710" s="14" t="s">
        <v>27</v>
      </c>
      <c r="G710" s="14" t="s">
        <v>634</v>
      </c>
      <c r="H710" s="14" t="s">
        <v>29</v>
      </c>
      <c r="I710" s="15"/>
      <c r="J710" s="15"/>
      <c r="K710" s="15" t="s">
        <v>3174</v>
      </c>
      <c r="L710" s="15" t="s">
        <v>3175</v>
      </c>
      <c r="M710" s="17" t="s">
        <v>6171</v>
      </c>
      <c r="N710" s="18" t="s">
        <v>1324</v>
      </c>
      <c r="O710" s="18" t="s">
        <v>3176</v>
      </c>
      <c r="P710" s="19"/>
      <c r="Q710" s="18"/>
      <c r="R710" s="19">
        <v>91001</v>
      </c>
      <c r="S710" s="19" t="s">
        <v>607</v>
      </c>
      <c r="T710" s="20">
        <v>42068</v>
      </c>
    </row>
    <row r="711" spans="1:20" s="16" customFormat="1" ht="18.75" customHeight="1" x14ac:dyDescent="0.2">
      <c r="A711" s="146">
        <v>7558</v>
      </c>
      <c r="B711" s="24" t="s">
        <v>3015</v>
      </c>
      <c r="C711" s="129" t="s">
        <v>7828</v>
      </c>
      <c r="D711" s="22" t="s">
        <v>2854</v>
      </c>
      <c r="E711" s="22" t="s">
        <v>633</v>
      </c>
      <c r="F711" s="23" t="s">
        <v>27</v>
      </c>
      <c r="G711" s="23" t="s">
        <v>634</v>
      </c>
      <c r="H711" s="23" t="s">
        <v>29</v>
      </c>
      <c r="I711" s="22"/>
      <c r="J711" s="22"/>
      <c r="K711" s="22" t="s">
        <v>3016</v>
      </c>
      <c r="L711" s="22" t="s">
        <v>3017</v>
      </c>
      <c r="M711" s="24" t="s">
        <v>6171</v>
      </c>
      <c r="N711" s="25" t="s">
        <v>1324</v>
      </c>
      <c r="O711" s="25" t="s">
        <v>3018</v>
      </c>
      <c r="P711" s="26"/>
      <c r="Q711" s="25"/>
      <c r="R711" s="26">
        <v>91001</v>
      </c>
      <c r="S711" s="26" t="s">
        <v>607</v>
      </c>
      <c r="T711" s="27">
        <v>42068</v>
      </c>
    </row>
    <row r="712" spans="1:20" s="16" customFormat="1" ht="18.75" customHeight="1" x14ac:dyDescent="0.2">
      <c r="A712" s="147">
        <v>7559</v>
      </c>
      <c r="B712" s="17" t="s">
        <v>3611</v>
      </c>
      <c r="C712" s="130">
        <v>690910004</v>
      </c>
      <c r="D712" s="15" t="s">
        <v>2854</v>
      </c>
      <c r="E712" s="15" t="s">
        <v>633</v>
      </c>
      <c r="F712" s="14" t="s">
        <v>27</v>
      </c>
      <c r="G712" s="14" t="s">
        <v>634</v>
      </c>
      <c r="H712" s="14" t="s">
        <v>29</v>
      </c>
      <c r="I712" s="15"/>
      <c r="J712" s="15"/>
      <c r="K712" s="15" t="s">
        <v>3612</v>
      </c>
      <c r="L712" s="15" t="s">
        <v>3614</v>
      </c>
      <c r="M712" s="17" t="s">
        <v>6170</v>
      </c>
      <c r="N712" s="18" t="s">
        <v>3615</v>
      </c>
      <c r="O712" s="18"/>
      <c r="P712" s="19" t="s">
        <v>3613</v>
      </c>
      <c r="Q712" s="18"/>
      <c r="R712" s="19">
        <v>91001</v>
      </c>
      <c r="S712" s="19" t="s">
        <v>607</v>
      </c>
      <c r="T712" s="20">
        <v>42080</v>
      </c>
    </row>
    <row r="713" spans="1:20" s="16" customFormat="1" ht="18.75" customHeight="1" x14ac:dyDescent="0.2">
      <c r="A713" s="146">
        <v>7560</v>
      </c>
      <c r="B713" s="24" t="s">
        <v>4065</v>
      </c>
      <c r="C713" s="129">
        <v>690201003</v>
      </c>
      <c r="D713" s="22" t="s">
        <v>2854</v>
      </c>
      <c r="E713" s="22" t="s">
        <v>633</v>
      </c>
      <c r="F713" s="23" t="s">
        <v>27</v>
      </c>
      <c r="G713" s="23" t="s">
        <v>634</v>
      </c>
      <c r="H713" s="23" t="s">
        <v>29</v>
      </c>
      <c r="I713" s="22"/>
      <c r="J713" s="22"/>
      <c r="K713" s="22" t="s">
        <v>4066</v>
      </c>
      <c r="L713" s="22" t="s">
        <v>4068</v>
      </c>
      <c r="M713" s="24" t="s">
        <v>6167</v>
      </c>
      <c r="N713" s="25" t="s">
        <v>4070</v>
      </c>
      <c r="O713" s="25" t="s">
        <v>4069</v>
      </c>
      <c r="P713" s="26" t="s">
        <v>4067</v>
      </c>
      <c r="Q713" s="25"/>
      <c r="R713" s="26">
        <v>91001</v>
      </c>
      <c r="S713" s="26" t="s">
        <v>607</v>
      </c>
      <c r="T713" s="27">
        <v>42087</v>
      </c>
    </row>
    <row r="714" spans="1:20" s="16" customFormat="1" ht="18.75" customHeight="1" x14ac:dyDescent="0.2">
      <c r="A714" s="146">
        <v>7561</v>
      </c>
      <c r="B714" s="24" t="s">
        <v>2769</v>
      </c>
      <c r="C714" s="129">
        <v>605110614</v>
      </c>
      <c r="D714" s="22" t="s">
        <v>2752</v>
      </c>
      <c r="E714" s="22" t="s">
        <v>2753</v>
      </c>
      <c r="F714" s="23" t="s">
        <v>27</v>
      </c>
      <c r="G714" s="23" t="s">
        <v>2754</v>
      </c>
      <c r="H714" s="23" t="s">
        <v>29</v>
      </c>
      <c r="I714" s="22"/>
      <c r="J714" s="22"/>
      <c r="K714" s="22" t="s">
        <v>2770</v>
      </c>
      <c r="L714" s="22" t="s">
        <v>2771</v>
      </c>
      <c r="M714" s="24" t="s">
        <v>6170</v>
      </c>
      <c r="N714" s="25" t="s">
        <v>2773</v>
      </c>
      <c r="O714" s="25" t="s">
        <v>2772</v>
      </c>
      <c r="P714" s="26"/>
      <c r="Q714" s="25"/>
      <c r="R714" s="26">
        <v>91001</v>
      </c>
      <c r="S714" s="26" t="s">
        <v>607</v>
      </c>
      <c r="T714" s="27">
        <v>42101</v>
      </c>
    </row>
    <row r="715" spans="1:20" s="16" customFormat="1" ht="18.75" customHeight="1" x14ac:dyDescent="0.2">
      <c r="A715" s="147">
        <v>7562</v>
      </c>
      <c r="B715" s="17" t="s">
        <v>3799</v>
      </c>
      <c r="C715" s="130">
        <v>692309006</v>
      </c>
      <c r="D715" s="15" t="s">
        <v>2854</v>
      </c>
      <c r="E715" s="15" t="s">
        <v>633</v>
      </c>
      <c r="F715" s="14" t="s">
        <v>27</v>
      </c>
      <c r="G715" s="14" t="s">
        <v>634</v>
      </c>
      <c r="H715" s="14" t="s">
        <v>29</v>
      </c>
      <c r="I715" s="15"/>
      <c r="J715" s="15"/>
      <c r="K715" s="15" t="s">
        <v>3800</v>
      </c>
      <c r="L715" s="15" t="s">
        <v>3802</v>
      </c>
      <c r="M715" s="17" t="s">
        <v>6166</v>
      </c>
      <c r="N715" s="18" t="s">
        <v>3804</v>
      </c>
      <c r="O715" s="18" t="s">
        <v>3801</v>
      </c>
      <c r="P715" s="19" t="s">
        <v>3803</v>
      </c>
      <c r="Q715" s="18"/>
      <c r="R715" s="19">
        <v>91001</v>
      </c>
      <c r="S715" s="19" t="s">
        <v>607</v>
      </c>
      <c r="T715" s="20">
        <v>42110</v>
      </c>
    </row>
    <row r="716" spans="1:20" s="16" customFormat="1" ht="18.75" customHeight="1" x14ac:dyDescent="0.2">
      <c r="A716" s="146">
        <v>7563</v>
      </c>
      <c r="B716" s="24" t="s">
        <v>795</v>
      </c>
      <c r="C716" s="129">
        <v>650797825</v>
      </c>
      <c r="D716" s="22" t="s">
        <v>405</v>
      </c>
      <c r="E716" s="22" t="s">
        <v>796</v>
      </c>
      <c r="F716" s="23" t="s">
        <v>797</v>
      </c>
      <c r="G716" s="23" t="s">
        <v>798</v>
      </c>
      <c r="H716" s="23" t="s">
        <v>799</v>
      </c>
      <c r="I716" s="22" t="s">
        <v>800</v>
      </c>
      <c r="J716" s="22" t="s">
        <v>801</v>
      </c>
      <c r="K716" s="22" t="s">
        <v>802</v>
      </c>
      <c r="L716" s="22" t="s">
        <v>804</v>
      </c>
      <c r="M716" s="24" t="s">
        <v>50</v>
      </c>
      <c r="N716" s="25"/>
      <c r="O716" s="25" t="s">
        <v>805</v>
      </c>
      <c r="P716" s="26" t="s">
        <v>803</v>
      </c>
      <c r="Q716" s="25"/>
      <c r="R716" s="26" t="s">
        <v>92</v>
      </c>
      <c r="S716" s="26" t="s">
        <v>806</v>
      </c>
      <c r="T716" s="27">
        <v>42118</v>
      </c>
    </row>
    <row r="717" spans="1:20" s="16" customFormat="1" ht="18.75" customHeight="1" x14ac:dyDescent="0.2">
      <c r="A717" s="146">
        <v>7564</v>
      </c>
      <c r="B717" s="24" t="s">
        <v>2806</v>
      </c>
      <c r="C717" s="129">
        <v>619798503</v>
      </c>
      <c r="D717" s="22" t="s">
        <v>2752</v>
      </c>
      <c r="E717" s="22" t="s">
        <v>2758</v>
      </c>
      <c r="F717" s="23" t="s">
        <v>27</v>
      </c>
      <c r="G717" s="23" t="s">
        <v>2754</v>
      </c>
      <c r="H717" s="23" t="s">
        <v>29</v>
      </c>
      <c r="I717" s="22"/>
      <c r="J717" s="22"/>
      <c r="K717" s="22" t="s">
        <v>6355</v>
      </c>
      <c r="L717" s="22" t="s">
        <v>2807</v>
      </c>
      <c r="M717" s="24" t="s">
        <v>630</v>
      </c>
      <c r="N717" s="25" t="s">
        <v>1295</v>
      </c>
      <c r="O717" s="25"/>
      <c r="P717" s="38" t="s">
        <v>6354</v>
      </c>
      <c r="Q717" s="26"/>
      <c r="R717" s="26">
        <v>91001</v>
      </c>
      <c r="S717" s="22" t="s">
        <v>607</v>
      </c>
      <c r="T717" s="27">
        <v>42122</v>
      </c>
    </row>
    <row r="718" spans="1:20" s="16" customFormat="1" ht="18.75" customHeight="1" x14ac:dyDescent="0.2">
      <c r="A718" s="146">
        <v>7565</v>
      </c>
      <c r="B718" s="24" t="s">
        <v>5336</v>
      </c>
      <c r="C718" s="129">
        <v>650980085</v>
      </c>
      <c r="D718" s="22" t="s">
        <v>5337</v>
      </c>
      <c r="E718" s="22" t="s">
        <v>5338</v>
      </c>
      <c r="F718" s="29" t="s">
        <v>7543</v>
      </c>
      <c r="G718" s="23" t="s">
        <v>6115</v>
      </c>
      <c r="H718" s="23" t="s">
        <v>5339</v>
      </c>
      <c r="I718" s="22" t="s">
        <v>1571</v>
      </c>
      <c r="J718" s="22" t="s">
        <v>6483</v>
      </c>
      <c r="K718" s="30" t="s">
        <v>7544</v>
      </c>
      <c r="L718" s="22" t="s">
        <v>6505</v>
      </c>
      <c r="M718" s="24" t="s">
        <v>630</v>
      </c>
      <c r="N718" s="25" t="s">
        <v>205</v>
      </c>
      <c r="O718" s="25" t="s">
        <v>6504</v>
      </c>
      <c r="P718" s="26" t="s">
        <v>5340</v>
      </c>
      <c r="Q718" s="25"/>
      <c r="R718" s="26" t="s">
        <v>419</v>
      </c>
      <c r="S718" s="31" t="s">
        <v>7549</v>
      </c>
      <c r="T718" s="27">
        <v>42131</v>
      </c>
    </row>
    <row r="719" spans="1:20" s="16" customFormat="1" ht="18.75" customHeight="1" x14ac:dyDescent="0.2">
      <c r="A719" s="146">
        <v>7566</v>
      </c>
      <c r="B719" s="24" t="s">
        <v>2800</v>
      </c>
      <c r="C719" s="129">
        <v>605111394</v>
      </c>
      <c r="D719" s="22" t="s">
        <v>2752</v>
      </c>
      <c r="E719" s="22" t="s">
        <v>2758</v>
      </c>
      <c r="F719" s="23" t="s">
        <v>27</v>
      </c>
      <c r="G719" s="23" t="s">
        <v>2754</v>
      </c>
      <c r="H719" s="23" t="s">
        <v>29</v>
      </c>
      <c r="I719" s="22"/>
      <c r="J719" s="22"/>
      <c r="K719" s="22" t="s">
        <v>2801</v>
      </c>
      <c r="L719" s="22" t="s">
        <v>2803</v>
      </c>
      <c r="M719" s="24" t="s">
        <v>217</v>
      </c>
      <c r="N719" s="25" t="s">
        <v>2805</v>
      </c>
      <c r="O719" s="25" t="s">
        <v>2804</v>
      </c>
      <c r="P719" s="26" t="s">
        <v>2802</v>
      </c>
      <c r="Q719" s="25"/>
      <c r="R719" s="26">
        <v>91001</v>
      </c>
      <c r="S719" s="26" t="s">
        <v>607</v>
      </c>
      <c r="T719" s="27">
        <v>42136</v>
      </c>
    </row>
    <row r="720" spans="1:20" s="16" customFormat="1" ht="18.75" customHeight="1" x14ac:dyDescent="0.2">
      <c r="A720" s="146">
        <v>7567</v>
      </c>
      <c r="B720" s="24" t="s">
        <v>1791</v>
      </c>
      <c r="C720" s="129">
        <v>651512808</v>
      </c>
      <c r="D720" s="22" t="s">
        <v>1566</v>
      </c>
      <c r="E720" s="22" t="s">
        <v>1792</v>
      </c>
      <c r="F720" s="13" t="s">
        <v>1793</v>
      </c>
      <c r="G720" s="23" t="s">
        <v>1794</v>
      </c>
      <c r="H720" s="23" t="s">
        <v>1795</v>
      </c>
      <c r="I720" s="22" t="s">
        <v>1796</v>
      </c>
      <c r="J720" s="22" t="s">
        <v>1797</v>
      </c>
      <c r="K720" s="22" t="s">
        <v>1798</v>
      </c>
      <c r="L720" s="22" t="s">
        <v>1800</v>
      </c>
      <c r="M720" s="24" t="s">
        <v>50</v>
      </c>
      <c r="N720" s="25" t="s">
        <v>730</v>
      </c>
      <c r="O720" s="25" t="s">
        <v>1801</v>
      </c>
      <c r="P720" s="26" t="s">
        <v>1799</v>
      </c>
      <c r="Q720" s="25"/>
      <c r="R720" s="26">
        <v>93401</v>
      </c>
      <c r="S720" s="26" t="s">
        <v>1802</v>
      </c>
      <c r="T720" s="27">
        <v>42146</v>
      </c>
    </row>
    <row r="721" spans="1:20" s="16" customFormat="1" ht="18.75" customHeight="1" x14ac:dyDescent="0.2">
      <c r="A721" s="146">
        <v>7568</v>
      </c>
      <c r="B721" s="24" t="s">
        <v>1396</v>
      </c>
      <c r="C721" s="129">
        <v>651800501</v>
      </c>
      <c r="D721" s="22" t="s">
        <v>81</v>
      </c>
      <c r="E721" s="22" t="s">
        <v>1397</v>
      </c>
      <c r="F721" s="13" t="s">
        <v>1398</v>
      </c>
      <c r="G721" s="23" t="s">
        <v>997</v>
      </c>
      <c r="H721" s="23" t="s">
        <v>1399</v>
      </c>
      <c r="I721" s="22" t="s">
        <v>1400</v>
      </c>
      <c r="J721" s="22" t="s">
        <v>1401</v>
      </c>
      <c r="K721" s="22" t="s">
        <v>1402</v>
      </c>
      <c r="L721" s="22" t="s">
        <v>1403</v>
      </c>
      <c r="M721" s="24" t="s">
        <v>50</v>
      </c>
      <c r="N721" s="25" t="s">
        <v>1204</v>
      </c>
      <c r="O721" s="25" t="s">
        <v>1404</v>
      </c>
      <c r="P721" s="26" t="s">
        <v>1405</v>
      </c>
      <c r="Q721" s="25"/>
      <c r="R721" s="26">
        <v>93401</v>
      </c>
      <c r="S721" s="26" t="s">
        <v>1406</v>
      </c>
      <c r="T721" s="27">
        <v>42158</v>
      </c>
    </row>
    <row r="722" spans="1:20" s="16" customFormat="1" ht="18.75" customHeight="1" x14ac:dyDescent="0.2">
      <c r="A722" s="146">
        <v>7569</v>
      </c>
      <c r="B722" s="24" t="s">
        <v>5624</v>
      </c>
      <c r="C722" s="129">
        <v>650917529</v>
      </c>
      <c r="D722" s="22" t="s">
        <v>81</v>
      </c>
      <c r="E722" s="22" t="s">
        <v>5625</v>
      </c>
      <c r="F722" s="23" t="s">
        <v>5626</v>
      </c>
      <c r="G722" s="23" t="s">
        <v>5627</v>
      </c>
      <c r="H722" s="23" t="s">
        <v>5628</v>
      </c>
      <c r="I722" s="22" t="s">
        <v>4773</v>
      </c>
      <c r="J722" s="22" t="s">
        <v>5629</v>
      </c>
      <c r="K722" s="22" t="s">
        <v>5630</v>
      </c>
      <c r="L722" s="22" t="s">
        <v>5632</v>
      </c>
      <c r="M722" s="24" t="s">
        <v>344</v>
      </c>
      <c r="N722" s="25" t="s">
        <v>1108</v>
      </c>
      <c r="O722" s="25" t="s">
        <v>5633</v>
      </c>
      <c r="P722" s="38" t="s">
        <v>5631</v>
      </c>
      <c r="Q722" s="25"/>
      <c r="R722" s="26" t="s">
        <v>419</v>
      </c>
      <c r="S722" s="26" t="s">
        <v>5404</v>
      </c>
      <c r="T722" s="27">
        <v>42158</v>
      </c>
    </row>
    <row r="723" spans="1:20" s="16" customFormat="1" ht="18.75" customHeight="1" x14ac:dyDescent="0.2">
      <c r="A723" s="146">
        <v>7570</v>
      </c>
      <c r="B723" s="24" t="s">
        <v>1565</v>
      </c>
      <c r="C723" s="129">
        <v>650719832</v>
      </c>
      <c r="D723" s="22" t="s">
        <v>1566</v>
      </c>
      <c r="E723" s="22" t="s">
        <v>1567</v>
      </c>
      <c r="F723" s="23" t="s">
        <v>1568</v>
      </c>
      <c r="G723" s="23" t="s">
        <v>1569</v>
      </c>
      <c r="H723" s="23" t="s">
        <v>1570</v>
      </c>
      <c r="I723" s="22" t="s">
        <v>1571</v>
      </c>
      <c r="J723" s="22" t="s">
        <v>1572</v>
      </c>
      <c r="K723" s="22" t="s">
        <v>1573</v>
      </c>
      <c r="L723" s="22" t="s">
        <v>1575</v>
      </c>
      <c r="M723" s="24" t="s">
        <v>50</v>
      </c>
      <c r="N723" s="25" t="s">
        <v>730</v>
      </c>
      <c r="O723" s="25" t="s">
        <v>1576</v>
      </c>
      <c r="P723" s="26" t="s">
        <v>1574</v>
      </c>
      <c r="Q723" s="25"/>
      <c r="R723" s="26">
        <v>93401</v>
      </c>
      <c r="S723" s="26" t="s">
        <v>1577</v>
      </c>
      <c r="T723" s="27">
        <v>42180</v>
      </c>
    </row>
    <row r="724" spans="1:20" s="16" customFormat="1" ht="18.75" customHeight="1" x14ac:dyDescent="0.2">
      <c r="A724" s="146">
        <v>7571</v>
      </c>
      <c r="B724" s="24" t="s">
        <v>1823</v>
      </c>
      <c r="C724" s="129">
        <v>650975340</v>
      </c>
      <c r="D724" s="22" t="s">
        <v>405</v>
      </c>
      <c r="E724" s="22" t="s">
        <v>1824</v>
      </c>
      <c r="F724" s="23" t="s">
        <v>1825</v>
      </c>
      <c r="G724" s="23" t="s">
        <v>1826</v>
      </c>
      <c r="H724" s="23" t="s">
        <v>1827</v>
      </c>
      <c r="I724" s="22" t="s">
        <v>482</v>
      </c>
      <c r="J724" s="22" t="s">
        <v>1828</v>
      </c>
      <c r="K724" s="22" t="s">
        <v>1829</v>
      </c>
      <c r="L724" s="22" t="s">
        <v>1831</v>
      </c>
      <c r="M724" s="24" t="s">
        <v>6167</v>
      </c>
      <c r="N724" s="25"/>
      <c r="O724" s="25" t="s">
        <v>1832</v>
      </c>
      <c r="P724" s="26" t="s">
        <v>1830</v>
      </c>
      <c r="Q724" s="25"/>
      <c r="R724" s="26" t="s">
        <v>419</v>
      </c>
      <c r="S724" s="26" t="s">
        <v>1834</v>
      </c>
      <c r="T724" s="27">
        <v>42187</v>
      </c>
    </row>
    <row r="725" spans="1:20" s="16" customFormat="1" ht="18.75" customHeight="1" x14ac:dyDescent="0.2">
      <c r="A725" s="147">
        <v>7572</v>
      </c>
      <c r="B725" s="17" t="s">
        <v>4000</v>
      </c>
      <c r="C725" s="130">
        <v>690510006</v>
      </c>
      <c r="D725" s="15" t="s">
        <v>2854</v>
      </c>
      <c r="E725" s="15" t="s">
        <v>3206</v>
      </c>
      <c r="F725" s="14" t="s">
        <v>27</v>
      </c>
      <c r="G725" s="14" t="s">
        <v>634</v>
      </c>
      <c r="H725" s="14" t="s">
        <v>29</v>
      </c>
      <c r="I725" s="15"/>
      <c r="J725" s="15"/>
      <c r="K725" s="15" t="s">
        <v>4001</v>
      </c>
      <c r="L725" s="15" t="s">
        <v>6292</v>
      </c>
      <c r="M725" s="17" t="s">
        <v>630</v>
      </c>
      <c r="N725" s="18" t="s">
        <v>4003</v>
      </c>
      <c r="O725" s="18" t="s">
        <v>6293</v>
      </c>
      <c r="P725" s="19" t="s">
        <v>4002</v>
      </c>
      <c r="Q725" s="18"/>
      <c r="R725" s="19">
        <v>91001</v>
      </c>
      <c r="S725" s="19" t="s">
        <v>607</v>
      </c>
      <c r="T725" s="20">
        <v>42195</v>
      </c>
    </row>
    <row r="726" spans="1:20" s="16" customFormat="1" ht="18.75" customHeight="1" x14ac:dyDescent="0.2">
      <c r="A726" s="146">
        <v>7573</v>
      </c>
      <c r="B726" s="24" t="s">
        <v>5021</v>
      </c>
      <c r="C726" s="129">
        <v>650776003</v>
      </c>
      <c r="D726" s="22" t="s">
        <v>81</v>
      </c>
      <c r="E726" s="22" t="s">
        <v>5022</v>
      </c>
      <c r="F726" s="22" t="s">
        <v>5023</v>
      </c>
      <c r="G726" s="23" t="s">
        <v>5024</v>
      </c>
      <c r="H726" s="23" t="s">
        <v>5025</v>
      </c>
      <c r="I726" s="22" t="s">
        <v>5026</v>
      </c>
      <c r="J726" s="22" t="s">
        <v>5027</v>
      </c>
      <c r="K726" s="22" t="s">
        <v>5028</v>
      </c>
      <c r="L726" s="22" t="s">
        <v>5030</v>
      </c>
      <c r="M726" s="24" t="s">
        <v>51</v>
      </c>
      <c r="N726" s="25" t="s">
        <v>1430</v>
      </c>
      <c r="O726" s="25" t="s">
        <v>5031</v>
      </c>
      <c r="P726" s="26" t="s">
        <v>5029</v>
      </c>
      <c r="Q726" s="25"/>
      <c r="R726" s="26" t="s">
        <v>5032</v>
      </c>
      <c r="S726" s="26" t="s">
        <v>5033</v>
      </c>
      <c r="T726" s="27">
        <v>42199</v>
      </c>
    </row>
    <row r="727" spans="1:20" s="16" customFormat="1" ht="18.75" customHeight="1" x14ac:dyDescent="0.2">
      <c r="A727" s="146">
        <v>7574</v>
      </c>
      <c r="B727" s="24" t="s">
        <v>2441</v>
      </c>
      <c r="C727" s="129">
        <v>650856899</v>
      </c>
      <c r="D727" s="22" t="s">
        <v>1566</v>
      </c>
      <c r="E727" s="22" t="s">
        <v>2442</v>
      </c>
      <c r="F727" s="29" t="s">
        <v>7318</v>
      </c>
      <c r="G727" s="23" t="s">
        <v>2443</v>
      </c>
      <c r="H727" s="23" t="s">
        <v>2444</v>
      </c>
      <c r="I727" s="22" t="s">
        <v>1796</v>
      </c>
      <c r="J727" s="22" t="s">
        <v>139</v>
      </c>
      <c r="K727" s="22" t="s">
        <v>2445</v>
      </c>
      <c r="L727" s="22" t="s">
        <v>7319</v>
      </c>
      <c r="M727" s="24" t="s">
        <v>6168</v>
      </c>
      <c r="N727" s="25" t="s">
        <v>2446</v>
      </c>
      <c r="O727" s="36" t="s">
        <v>7320</v>
      </c>
      <c r="P727" s="31" t="s">
        <v>7321</v>
      </c>
      <c r="Q727" s="25"/>
      <c r="R727" s="26">
        <v>93401</v>
      </c>
      <c r="S727" s="31" t="s">
        <v>7327</v>
      </c>
      <c r="T727" s="27">
        <v>42202</v>
      </c>
    </row>
    <row r="728" spans="1:20" s="16" customFormat="1" ht="18.75" customHeight="1" x14ac:dyDescent="0.2">
      <c r="A728" s="146">
        <v>7575</v>
      </c>
      <c r="B728" s="24" t="s">
        <v>2782</v>
      </c>
      <c r="C728" s="129">
        <v>605110231</v>
      </c>
      <c r="D728" s="22" t="s">
        <v>2752</v>
      </c>
      <c r="E728" s="22" t="s">
        <v>2758</v>
      </c>
      <c r="F728" s="23" t="s">
        <v>27</v>
      </c>
      <c r="G728" s="23" t="s">
        <v>2754</v>
      </c>
      <c r="H728" s="23" t="s">
        <v>29</v>
      </c>
      <c r="I728" s="22"/>
      <c r="J728" s="22"/>
      <c r="K728" s="22" t="s">
        <v>2783</v>
      </c>
      <c r="L728" s="22" t="s">
        <v>2784</v>
      </c>
      <c r="M728" s="24" t="s">
        <v>6167</v>
      </c>
      <c r="N728" s="25" t="s">
        <v>2786</v>
      </c>
      <c r="O728" s="25" t="s">
        <v>2785</v>
      </c>
      <c r="P728" s="26"/>
      <c r="Q728" s="25"/>
      <c r="R728" s="26">
        <v>91001</v>
      </c>
      <c r="S728" s="26" t="s">
        <v>607</v>
      </c>
      <c r="T728" s="27">
        <v>42206</v>
      </c>
    </row>
    <row r="729" spans="1:20" s="16" customFormat="1" ht="18.75" customHeight="1" x14ac:dyDescent="0.2">
      <c r="A729" s="146">
        <v>7576</v>
      </c>
      <c r="B729" s="24" t="s">
        <v>994</v>
      </c>
      <c r="C729" s="129">
        <v>653213700</v>
      </c>
      <c r="D729" s="22" t="s">
        <v>81</v>
      </c>
      <c r="E729" s="22" t="s">
        <v>995</v>
      </c>
      <c r="F729" s="23" t="s">
        <v>996</v>
      </c>
      <c r="G729" s="23" t="s">
        <v>997</v>
      </c>
      <c r="H729" s="23" t="s">
        <v>998</v>
      </c>
      <c r="I729" s="22" t="s">
        <v>999</v>
      </c>
      <c r="J729" s="22" t="s">
        <v>1000</v>
      </c>
      <c r="K729" s="22" t="s">
        <v>1001</v>
      </c>
      <c r="L729" s="22" t="s">
        <v>1003</v>
      </c>
      <c r="M729" s="24" t="s">
        <v>6171</v>
      </c>
      <c r="N729" s="25" t="s">
        <v>1005</v>
      </c>
      <c r="O729" s="25" t="s">
        <v>1004</v>
      </c>
      <c r="P729" s="26" t="s">
        <v>1002</v>
      </c>
      <c r="Q729" s="25"/>
      <c r="R729" s="26">
        <v>93401</v>
      </c>
      <c r="S729" s="26" t="s">
        <v>1006</v>
      </c>
      <c r="T729" s="27">
        <v>42209</v>
      </c>
    </row>
    <row r="730" spans="1:20" s="16" customFormat="1" ht="18.75" customHeight="1" x14ac:dyDescent="0.2">
      <c r="A730" s="147">
        <v>7577</v>
      </c>
      <c r="B730" s="17" t="s">
        <v>3205</v>
      </c>
      <c r="C730" s="130">
        <v>690617005</v>
      </c>
      <c r="D730" s="15" t="s">
        <v>2854</v>
      </c>
      <c r="E730" s="15" t="s">
        <v>3206</v>
      </c>
      <c r="F730" s="14" t="s">
        <v>27</v>
      </c>
      <c r="G730" s="14" t="s">
        <v>634</v>
      </c>
      <c r="H730" s="14" t="s">
        <v>29</v>
      </c>
      <c r="I730" s="15"/>
      <c r="J730" s="15"/>
      <c r="K730" s="15" t="s">
        <v>3207</v>
      </c>
      <c r="L730" s="15" t="s">
        <v>3208</v>
      </c>
      <c r="M730" s="17" t="s">
        <v>630</v>
      </c>
      <c r="N730" s="18" t="s">
        <v>3210</v>
      </c>
      <c r="O730" s="18" t="s">
        <v>6378</v>
      </c>
      <c r="P730" s="19" t="s">
        <v>3209</v>
      </c>
      <c r="Q730" s="18"/>
      <c r="R730" s="19">
        <v>91001</v>
      </c>
      <c r="S730" s="19" t="s">
        <v>607</v>
      </c>
      <c r="T730" s="20">
        <v>42215</v>
      </c>
    </row>
    <row r="731" spans="1:20" s="16" customFormat="1" ht="18.75" customHeight="1" x14ac:dyDescent="0.2">
      <c r="A731" s="147">
        <v>7578</v>
      </c>
      <c r="B731" s="17" t="s">
        <v>3943</v>
      </c>
      <c r="C731" s="130">
        <v>692546008</v>
      </c>
      <c r="D731" s="15" t="s">
        <v>2854</v>
      </c>
      <c r="E731" s="15" t="s">
        <v>3206</v>
      </c>
      <c r="F731" s="14" t="s">
        <v>27</v>
      </c>
      <c r="G731" s="14" t="s">
        <v>634</v>
      </c>
      <c r="H731" s="14" t="s">
        <v>29</v>
      </c>
      <c r="I731" s="15"/>
      <c r="J731" s="15"/>
      <c r="K731" s="15" t="s">
        <v>3944</v>
      </c>
      <c r="L731" s="15" t="s">
        <v>3945</v>
      </c>
      <c r="M731" s="17" t="s">
        <v>50</v>
      </c>
      <c r="N731" s="18" t="s">
        <v>1210</v>
      </c>
      <c r="O731" s="18" t="s">
        <v>6322</v>
      </c>
      <c r="P731" s="19" t="s">
        <v>6323</v>
      </c>
      <c r="Q731" s="18"/>
      <c r="R731" s="19">
        <v>91001</v>
      </c>
      <c r="S731" s="19" t="s">
        <v>607</v>
      </c>
      <c r="T731" s="20">
        <v>42215</v>
      </c>
    </row>
    <row r="732" spans="1:20" s="16" customFormat="1" ht="18.75" customHeight="1" x14ac:dyDescent="0.2">
      <c r="A732" s="147">
        <v>7579</v>
      </c>
      <c r="B732" s="17" t="s">
        <v>3620</v>
      </c>
      <c r="C732" s="130">
        <v>690508001</v>
      </c>
      <c r="D732" s="15" t="s">
        <v>2854</v>
      </c>
      <c r="E732" s="15" t="s">
        <v>3206</v>
      </c>
      <c r="F732" s="14" t="s">
        <v>27</v>
      </c>
      <c r="G732" s="14" t="s">
        <v>634</v>
      </c>
      <c r="H732" s="14" t="s">
        <v>29</v>
      </c>
      <c r="I732" s="15"/>
      <c r="J732" s="15"/>
      <c r="K732" s="15" t="s">
        <v>3621</v>
      </c>
      <c r="L732" s="15" t="s">
        <v>3622</v>
      </c>
      <c r="M732" s="17" t="s">
        <v>630</v>
      </c>
      <c r="N732" s="18" t="s">
        <v>3623</v>
      </c>
      <c r="O732" s="18"/>
      <c r="P732" s="19"/>
      <c r="Q732" s="18"/>
      <c r="R732" s="19">
        <v>91001</v>
      </c>
      <c r="S732" s="19" t="s">
        <v>607</v>
      </c>
      <c r="T732" s="20">
        <v>42216</v>
      </c>
    </row>
    <row r="733" spans="1:20" s="16" customFormat="1" ht="18.75" customHeight="1" x14ac:dyDescent="0.2">
      <c r="A733" s="146">
        <v>7580</v>
      </c>
      <c r="B733" s="24" t="s">
        <v>2757</v>
      </c>
      <c r="C733" s="129">
        <v>605110223</v>
      </c>
      <c r="D733" s="22" t="s">
        <v>2752</v>
      </c>
      <c r="E733" s="22" t="s">
        <v>2758</v>
      </c>
      <c r="F733" s="23" t="s">
        <v>27</v>
      </c>
      <c r="G733" s="23" t="s">
        <v>2754</v>
      </c>
      <c r="H733" s="23" t="s">
        <v>29</v>
      </c>
      <c r="I733" s="22"/>
      <c r="J733" s="22"/>
      <c r="K733" s="22" t="s">
        <v>2759</v>
      </c>
      <c r="L733" s="22" t="s">
        <v>2760</v>
      </c>
      <c r="M733" s="24" t="s">
        <v>6167</v>
      </c>
      <c r="N733" s="25" t="s">
        <v>1833</v>
      </c>
      <c r="O733" s="25"/>
      <c r="P733" s="26"/>
      <c r="Q733" s="25"/>
      <c r="R733" s="26">
        <v>91001</v>
      </c>
      <c r="S733" s="26" t="s">
        <v>607</v>
      </c>
      <c r="T733" s="27">
        <v>42226</v>
      </c>
    </row>
    <row r="734" spans="1:20" s="16" customFormat="1" ht="18.75" customHeight="1" x14ac:dyDescent="0.2">
      <c r="A734" s="146">
        <v>7581</v>
      </c>
      <c r="B734" s="24" t="s">
        <v>5394</v>
      </c>
      <c r="C734" s="129">
        <v>650980085</v>
      </c>
      <c r="D734" s="22" t="s">
        <v>81</v>
      </c>
      <c r="E734" s="22" t="s">
        <v>5395</v>
      </c>
      <c r="F734" s="23" t="s">
        <v>5396</v>
      </c>
      <c r="G734" s="23" t="s">
        <v>6116</v>
      </c>
      <c r="H734" s="23" t="s">
        <v>5397</v>
      </c>
      <c r="I734" s="22" t="s">
        <v>1571</v>
      </c>
      <c r="J734" s="22" t="s">
        <v>5398</v>
      </c>
      <c r="K734" s="22" t="s">
        <v>5399</v>
      </c>
      <c r="L734" s="22" t="s">
        <v>5401</v>
      </c>
      <c r="M734" s="24" t="s">
        <v>344</v>
      </c>
      <c r="N734" s="25" t="s">
        <v>5403</v>
      </c>
      <c r="O734" s="25" t="s">
        <v>5402</v>
      </c>
      <c r="P734" s="26" t="s">
        <v>5400</v>
      </c>
      <c r="Q734" s="25"/>
      <c r="R734" s="26" t="s">
        <v>647</v>
      </c>
      <c r="S734" s="26" t="s">
        <v>5404</v>
      </c>
      <c r="T734" s="27">
        <v>42248</v>
      </c>
    </row>
    <row r="735" spans="1:20" s="16" customFormat="1" ht="18.75" customHeight="1" x14ac:dyDescent="0.2">
      <c r="A735" s="146">
        <v>7582</v>
      </c>
      <c r="B735" s="24" t="s">
        <v>3276</v>
      </c>
      <c r="C735" s="129">
        <v>619790103</v>
      </c>
      <c r="D735" s="22" t="s">
        <v>2752</v>
      </c>
      <c r="E735" s="22" t="s">
        <v>2758</v>
      </c>
      <c r="F735" s="23" t="s">
        <v>27</v>
      </c>
      <c r="G735" s="23" t="s">
        <v>2754</v>
      </c>
      <c r="H735" s="23" t="s">
        <v>29</v>
      </c>
      <c r="I735" s="22"/>
      <c r="J735" s="22"/>
      <c r="K735" s="22" t="s">
        <v>6621</v>
      </c>
      <c r="L735" s="22" t="s">
        <v>3277</v>
      </c>
      <c r="M735" s="24" t="s">
        <v>618</v>
      </c>
      <c r="N735" s="25" t="s">
        <v>3278</v>
      </c>
      <c r="O735" s="25" t="s">
        <v>6620</v>
      </c>
      <c r="P735" s="26"/>
      <c r="Q735" s="26"/>
      <c r="R735" s="26">
        <v>91001</v>
      </c>
      <c r="S735" s="22" t="s">
        <v>607</v>
      </c>
      <c r="T735" s="27">
        <v>42250</v>
      </c>
    </row>
    <row r="736" spans="1:20" s="16" customFormat="1" ht="18.75" customHeight="1" x14ac:dyDescent="0.2">
      <c r="A736" s="146">
        <v>7583</v>
      </c>
      <c r="B736" s="24" t="s">
        <v>3835</v>
      </c>
      <c r="C736" s="129">
        <v>691804003</v>
      </c>
      <c r="D736" s="22" t="s">
        <v>2854</v>
      </c>
      <c r="E736" s="22" t="s">
        <v>3206</v>
      </c>
      <c r="F736" s="23" t="s">
        <v>27</v>
      </c>
      <c r="G736" s="23" t="s">
        <v>634</v>
      </c>
      <c r="H736" s="23" t="s">
        <v>29</v>
      </c>
      <c r="I736" s="22"/>
      <c r="J736" s="22"/>
      <c r="K736" s="22" t="s">
        <v>3836</v>
      </c>
      <c r="L736" s="25" t="s">
        <v>3838</v>
      </c>
      <c r="M736" s="24" t="s">
        <v>51</v>
      </c>
      <c r="N736" s="25" t="s">
        <v>3840</v>
      </c>
      <c r="O736" s="25" t="s">
        <v>3839</v>
      </c>
      <c r="P736" s="26" t="s">
        <v>3837</v>
      </c>
      <c r="Q736" s="25"/>
      <c r="R736" s="26">
        <v>91001</v>
      </c>
      <c r="S736" s="26" t="s">
        <v>607</v>
      </c>
      <c r="T736" s="27">
        <v>42262</v>
      </c>
    </row>
    <row r="737" spans="1:20" s="16" customFormat="1" ht="18.75" customHeight="1" x14ac:dyDescent="0.2">
      <c r="A737" s="147">
        <v>7584</v>
      </c>
      <c r="B737" s="17" t="s">
        <v>3769</v>
      </c>
      <c r="C737" s="130">
        <v>690507005</v>
      </c>
      <c r="D737" s="15" t="s">
        <v>2854</v>
      </c>
      <c r="E737" s="15" t="s">
        <v>3206</v>
      </c>
      <c r="F737" s="14" t="s">
        <v>27</v>
      </c>
      <c r="G737" s="14" t="s">
        <v>634</v>
      </c>
      <c r="H737" s="14" t="s">
        <v>29</v>
      </c>
      <c r="I737" s="15"/>
      <c r="J737" s="15"/>
      <c r="K737" s="15" t="s">
        <v>3770</v>
      </c>
      <c r="L737" s="15" t="s">
        <v>3772</v>
      </c>
      <c r="M737" s="17" t="s">
        <v>630</v>
      </c>
      <c r="N737" s="18" t="s">
        <v>3774</v>
      </c>
      <c r="O737" s="18" t="s">
        <v>3771</v>
      </c>
      <c r="P737" s="19" t="s">
        <v>3773</v>
      </c>
      <c r="Q737" s="18"/>
      <c r="R737" s="19">
        <v>91001</v>
      </c>
      <c r="S737" s="19" t="s">
        <v>607</v>
      </c>
      <c r="T737" s="20">
        <v>38641</v>
      </c>
    </row>
    <row r="738" spans="1:20" s="16" customFormat="1" ht="18.75" customHeight="1" x14ac:dyDescent="0.2">
      <c r="A738" s="146">
        <v>7585</v>
      </c>
      <c r="B738" s="24" t="s">
        <v>2197</v>
      </c>
      <c r="C738" s="129">
        <v>651096642</v>
      </c>
      <c r="D738" s="22" t="s">
        <v>2198</v>
      </c>
      <c r="E738" s="22" t="s">
        <v>2199</v>
      </c>
      <c r="F738" s="23" t="s">
        <v>2200</v>
      </c>
      <c r="G738" s="23" t="s">
        <v>2201</v>
      </c>
      <c r="H738" s="22" t="s">
        <v>2204</v>
      </c>
      <c r="I738" s="23" t="s">
        <v>2202</v>
      </c>
      <c r="J738" s="22" t="s">
        <v>2203</v>
      </c>
      <c r="K738" s="22" t="s">
        <v>2205</v>
      </c>
      <c r="L738" s="22" t="s">
        <v>2207</v>
      </c>
      <c r="M738" s="24" t="s">
        <v>50</v>
      </c>
      <c r="N738" s="25" t="s">
        <v>730</v>
      </c>
      <c r="O738" s="25" t="s">
        <v>2208</v>
      </c>
      <c r="P738" s="26" t="s">
        <v>2206</v>
      </c>
      <c r="Q738" s="25"/>
      <c r="R738" s="26">
        <v>93401</v>
      </c>
      <c r="S738" s="26" t="s">
        <v>2209</v>
      </c>
      <c r="T738" s="27">
        <v>42306</v>
      </c>
    </row>
    <row r="739" spans="1:20" s="16" customFormat="1" ht="18.75" customHeight="1" x14ac:dyDescent="0.2">
      <c r="A739" s="147">
        <v>7586</v>
      </c>
      <c r="B739" s="17" t="s">
        <v>3288</v>
      </c>
      <c r="C739" s="130">
        <v>690307006</v>
      </c>
      <c r="D739" s="15" t="s">
        <v>2854</v>
      </c>
      <c r="E739" s="15" t="s">
        <v>3206</v>
      </c>
      <c r="F739" s="14" t="s">
        <v>27</v>
      </c>
      <c r="G739" s="14" t="s">
        <v>634</v>
      </c>
      <c r="H739" s="14" t="s">
        <v>29</v>
      </c>
      <c r="I739" s="15"/>
      <c r="J739" s="15"/>
      <c r="K739" s="15" t="s">
        <v>3289</v>
      </c>
      <c r="L739" s="15" t="s">
        <v>3291</v>
      </c>
      <c r="M739" s="17" t="s">
        <v>6167</v>
      </c>
      <c r="N739" s="18" t="s">
        <v>3293</v>
      </c>
      <c r="O739" s="18" t="s">
        <v>3290</v>
      </c>
      <c r="P739" s="19" t="s">
        <v>3292</v>
      </c>
      <c r="Q739" s="18"/>
      <c r="R739" s="19">
        <v>91001</v>
      </c>
      <c r="S739" s="19" t="s">
        <v>607</v>
      </c>
      <c r="T739" s="20">
        <v>42347</v>
      </c>
    </row>
    <row r="740" spans="1:20" s="16" customFormat="1" ht="18.75" customHeight="1" x14ac:dyDescent="0.2">
      <c r="A740" s="146">
        <v>7587</v>
      </c>
      <c r="B740" s="24" t="s">
        <v>2791</v>
      </c>
      <c r="C740" s="129">
        <v>605110533</v>
      </c>
      <c r="D740" s="22" t="s">
        <v>2752</v>
      </c>
      <c r="E740" s="22" t="s">
        <v>2758</v>
      </c>
      <c r="F740" s="23" t="s">
        <v>27</v>
      </c>
      <c r="G740" s="23" t="s">
        <v>2754</v>
      </c>
      <c r="H740" s="23" t="s">
        <v>29</v>
      </c>
      <c r="I740" s="22"/>
      <c r="J740" s="22"/>
      <c r="K740" s="22" t="s">
        <v>2792</v>
      </c>
      <c r="L740" s="22" t="s">
        <v>2793</v>
      </c>
      <c r="M740" s="24" t="s">
        <v>630</v>
      </c>
      <c r="N740" s="25" t="s">
        <v>2795</v>
      </c>
      <c r="O740" s="25"/>
      <c r="P740" s="26"/>
      <c r="Q740" s="25"/>
      <c r="R740" s="26">
        <v>91001</v>
      </c>
      <c r="S740" s="26" t="s">
        <v>607</v>
      </c>
      <c r="T740" s="27">
        <v>42348</v>
      </c>
    </row>
    <row r="741" spans="1:20" s="16" customFormat="1" ht="18.75" customHeight="1" x14ac:dyDescent="0.2">
      <c r="A741" s="146">
        <v>7588</v>
      </c>
      <c r="B741" s="24" t="s">
        <v>820</v>
      </c>
      <c r="C741" s="129">
        <v>651114535</v>
      </c>
      <c r="D741" s="22" t="s">
        <v>81</v>
      </c>
      <c r="E741" s="22" t="s">
        <v>821</v>
      </c>
      <c r="F741" s="23" t="s">
        <v>822</v>
      </c>
      <c r="G741" s="23" t="s">
        <v>823</v>
      </c>
      <c r="H741" s="23" t="s">
        <v>6744</v>
      </c>
      <c r="I741" s="22" t="s">
        <v>824</v>
      </c>
      <c r="J741" s="22" t="s">
        <v>825</v>
      </c>
      <c r="K741" s="22" t="s">
        <v>6745</v>
      </c>
      <c r="L741" s="22" t="s">
        <v>827</v>
      </c>
      <c r="M741" s="24" t="s">
        <v>217</v>
      </c>
      <c r="N741" s="25" t="s">
        <v>501</v>
      </c>
      <c r="O741" s="25" t="s">
        <v>828</v>
      </c>
      <c r="P741" s="26" t="s">
        <v>826</v>
      </c>
      <c r="Q741" s="25"/>
      <c r="R741" s="26" t="s">
        <v>419</v>
      </c>
      <c r="S741" s="26" t="s">
        <v>829</v>
      </c>
      <c r="T741" s="27">
        <v>42349</v>
      </c>
    </row>
    <row r="742" spans="1:20" s="16" customFormat="1" ht="18.75" customHeight="1" x14ac:dyDescent="0.2">
      <c r="A742" s="146">
        <v>7589</v>
      </c>
      <c r="B742" s="22" t="s">
        <v>52</v>
      </c>
      <c r="C742" s="129">
        <v>651076188</v>
      </c>
      <c r="D742" s="22" t="s">
        <v>53</v>
      </c>
      <c r="E742" s="22" t="s">
        <v>54</v>
      </c>
      <c r="F742" s="23" t="s">
        <v>55</v>
      </c>
      <c r="G742" s="23" t="s">
        <v>56</v>
      </c>
      <c r="H742" s="23" t="s">
        <v>57</v>
      </c>
      <c r="I742" s="22" t="s">
        <v>58</v>
      </c>
      <c r="J742" s="23" t="s">
        <v>59</v>
      </c>
      <c r="K742" s="22" t="s">
        <v>60</v>
      </c>
      <c r="L742" s="22" t="s">
        <v>61</v>
      </c>
      <c r="M742" s="24" t="s">
        <v>6167</v>
      </c>
      <c r="N742" s="25" t="s">
        <v>62</v>
      </c>
      <c r="O742" s="25" t="s">
        <v>63</v>
      </c>
      <c r="P742" s="26" t="s">
        <v>63</v>
      </c>
      <c r="Q742" s="25" t="s">
        <v>63</v>
      </c>
      <c r="R742" s="26">
        <v>93401</v>
      </c>
      <c r="S742" s="26" t="s">
        <v>64</v>
      </c>
      <c r="T742" s="27">
        <v>42352</v>
      </c>
    </row>
    <row r="743" spans="1:20" s="16" customFormat="1" ht="18.75" customHeight="1" x14ac:dyDescent="0.2">
      <c r="A743" s="146">
        <v>7590</v>
      </c>
      <c r="B743" s="24" t="s">
        <v>3381</v>
      </c>
      <c r="C743" s="129">
        <v>692530004</v>
      </c>
      <c r="D743" s="22" t="s">
        <v>2854</v>
      </c>
      <c r="E743" s="22" t="s">
        <v>3206</v>
      </c>
      <c r="F743" s="23" t="s">
        <v>27</v>
      </c>
      <c r="G743" s="23" t="s">
        <v>634</v>
      </c>
      <c r="H743" s="23" t="s">
        <v>29</v>
      </c>
      <c r="I743" s="22"/>
      <c r="J743" s="22"/>
      <c r="K743" s="22" t="s">
        <v>3382</v>
      </c>
      <c r="L743" s="22" t="s">
        <v>3384</v>
      </c>
      <c r="M743" s="24" t="s">
        <v>890</v>
      </c>
      <c r="N743" s="25" t="s">
        <v>3386</v>
      </c>
      <c r="O743" s="25" t="s">
        <v>3383</v>
      </c>
      <c r="P743" s="26" t="s">
        <v>3385</v>
      </c>
      <c r="Q743" s="25"/>
      <c r="R743" s="26">
        <v>91001</v>
      </c>
      <c r="S743" s="26" t="s">
        <v>607</v>
      </c>
      <c r="T743" s="27">
        <v>42356</v>
      </c>
    </row>
    <row r="744" spans="1:20" s="16" customFormat="1" ht="18.75" customHeight="1" x14ac:dyDescent="0.2">
      <c r="A744" s="147">
        <v>7591</v>
      </c>
      <c r="B744" s="17" t="s">
        <v>4094</v>
      </c>
      <c r="C744" s="130">
        <v>691007006</v>
      </c>
      <c r="D744" s="15" t="s">
        <v>2854</v>
      </c>
      <c r="E744" s="15" t="s">
        <v>633</v>
      </c>
      <c r="F744" s="14" t="s">
        <v>27</v>
      </c>
      <c r="G744" s="14" t="s">
        <v>634</v>
      </c>
      <c r="H744" s="14" t="s">
        <v>29</v>
      </c>
      <c r="I744" s="15"/>
      <c r="J744" s="15"/>
      <c r="K744" s="15" t="s">
        <v>7084</v>
      </c>
      <c r="L744" s="15" t="s">
        <v>4096</v>
      </c>
      <c r="M744" s="17" t="s">
        <v>6171</v>
      </c>
      <c r="N744" s="18" t="s">
        <v>4098</v>
      </c>
      <c r="O744" s="18" t="s">
        <v>4097</v>
      </c>
      <c r="P744" s="19" t="s">
        <v>4095</v>
      </c>
      <c r="Q744" s="18"/>
      <c r="R744" s="19">
        <v>91001</v>
      </c>
      <c r="S744" s="19" t="s">
        <v>607</v>
      </c>
      <c r="T744" s="20">
        <v>42383</v>
      </c>
    </row>
    <row r="745" spans="1:20" s="16" customFormat="1" ht="18.75" customHeight="1" x14ac:dyDescent="0.2">
      <c r="A745" s="147">
        <v>7592</v>
      </c>
      <c r="B745" s="17" t="s">
        <v>3982</v>
      </c>
      <c r="C745" s="130">
        <v>692645006</v>
      </c>
      <c r="D745" s="15" t="s">
        <v>2854</v>
      </c>
      <c r="E745" s="15" t="s">
        <v>633</v>
      </c>
      <c r="F745" s="14" t="s">
        <v>27</v>
      </c>
      <c r="G745" s="14" t="s">
        <v>634</v>
      </c>
      <c r="H745" s="14" t="s">
        <v>29</v>
      </c>
      <c r="I745" s="15"/>
      <c r="J745" s="15"/>
      <c r="K745" s="15" t="s">
        <v>3983</v>
      </c>
      <c r="L745" s="15" t="s">
        <v>3984</v>
      </c>
      <c r="M745" s="17" t="s">
        <v>6171</v>
      </c>
      <c r="N745" s="18" t="s">
        <v>3986</v>
      </c>
      <c r="O745" s="18" t="s">
        <v>6321</v>
      </c>
      <c r="P745" s="19" t="s">
        <v>3985</v>
      </c>
      <c r="Q745" s="18"/>
      <c r="R745" s="19">
        <v>91001</v>
      </c>
      <c r="S745" s="19" t="s">
        <v>607</v>
      </c>
      <c r="T745" s="20">
        <v>42397</v>
      </c>
    </row>
    <row r="746" spans="1:20" s="16" customFormat="1" ht="18.75" customHeight="1" x14ac:dyDescent="0.2">
      <c r="A746" s="147">
        <v>7593</v>
      </c>
      <c r="B746" s="17" t="s">
        <v>3874</v>
      </c>
      <c r="C746" s="130">
        <v>690513005</v>
      </c>
      <c r="D746" s="15" t="s">
        <v>2854</v>
      </c>
      <c r="E746" s="15" t="s">
        <v>633</v>
      </c>
      <c r="F746" s="14" t="s">
        <v>27</v>
      </c>
      <c r="G746" s="14" t="s">
        <v>634</v>
      </c>
      <c r="H746" s="14" t="s">
        <v>29</v>
      </c>
      <c r="I746" s="15"/>
      <c r="J746" s="15"/>
      <c r="K746" s="15" t="s">
        <v>3875</v>
      </c>
      <c r="L746" s="15" t="s">
        <v>3876</v>
      </c>
      <c r="M746" s="17" t="s">
        <v>630</v>
      </c>
      <c r="N746" s="18" t="s">
        <v>3878</v>
      </c>
      <c r="O746" s="18" t="s">
        <v>3877</v>
      </c>
      <c r="P746" s="19"/>
      <c r="Q746" s="18"/>
      <c r="R746" s="19">
        <v>91001</v>
      </c>
      <c r="S746" s="19" t="s">
        <v>607</v>
      </c>
      <c r="T746" s="20">
        <v>42402</v>
      </c>
    </row>
    <row r="747" spans="1:20" s="16" customFormat="1" ht="18.75" customHeight="1" x14ac:dyDescent="0.2">
      <c r="A747" s="146">
        <v>7594</v>
      </c>
      <c r="B747" s="24" t="s">
        <v>3879</v>
      </c>
      <c r="C747" s="129">
        <v>691002004</v>
      </c>
      <c r="D747" s="22" t="s">
        <v>2854</v>
      </c>
      <c r="E747" s="22" t="s">
        <v>633</v>
      </c>
      <c r="F747" s="23" t="s">
        <v>27</v>
      </c>
      <c r="G747" s="23" t="s">
        <v>634</v>
      </c>
      <c r="H747" s="23" t="s">
        <v>29</v>
      </c>
      <c r="I747" s="22"/>
      <c r="J747" s="22"/>
      <c r="K747" s="22" t="s">
        <v>3880</v>
      </c>
      <c r="L747" s="22" t="s">
        <v>3882</v>
      </c>
      <c r="M747" s="24" t="s">
        <v>6171</v>
      </c>
      <c r="N747" s="25" t="s">
        <v>3884</v>
      </c>
      <c r="O747" s="25" t="s">
        <v>3881</v>
      </c>
      <c r="P747" s="26" t="s">
        <v>3883</v>
      </c>
      <c r="Q747" s="25"/>
      <c r="R747" s="26">
        <v>91001</v>
      </c>
      <c r="S747" s="26" t="s">
        <v>607</v>
      </c>
      <c r="T747" s="27">
        <v>42402</v>
      </c>
    </row>
    <row r="748" spans="1:20" s="16" customFormat="1" ht="18.75" customHeight="1" x14ac:dyDescent="0.2">
      <c r="A748" s="146">
        <v>7595</v>
      </c>
      <c r="B748" s="24" t="s">
        <v>2796</v>
      </c>
      <c r="C748" s="129">
        <v>605111211</v>
      </c>
      <c r="D748" s="22" t="s">
        <v>2752</v>
      </c>
      <c r="E748" s="22" t="s">
        <v>2758</v>
      </c>
      <c r="F748" s="23" t="s">
        <v>27</v>
      </c>
      <c r="G748" s="23" t="s">
        <v>2754</v>
      </c>
      <c r="H748" s="23" t="s">
        <v>29</v>
      </c>
      <c r="I748" s="22"/>
      <c r="J748" s="22"/>
      <c r="K748" s="22" t="s">
        <v>2797</v>
      </c>
      <c r="L748" s="22" t="s">
        <v>2798</v>
      </c>
      <c r="M748" s="24" t="s">
        <v>6222</v>
      </c>
      <c r="N748" s="25" t="s">
        <v>881</v>
      </c>
      <c r="O748" s="25" t="s">
        <v>2799</v>
      </c>
      <c r="P748" s="26"/>
      <c r="Q748" s="25"/>
      <c r="R748" s="26">
        <v>91001</v>
      </c>
      <c r="S748" s="26" t="s">
        <v>607</v>
      </c>
      <c r="T748" s="27">
        <v>42405</v>
      </c>
    </row>
    <row r="749" spans="1:20" s="16" customFormat="1" ht="18.75" customHeight="1" x14ac:dyDescent="0.2">
      <c r="A749" s="147">
        <v>7596</v>
      </c>
      <c r="B749" s="17" t="s">
        <v>3211</v>
      </c>
      <c r="C749" s="130">
        <v>690737000</v>
      </c>
      <c r="D749" s="15" t="s">
        <v>2854</v>
      </c>
      <c r="E749" s="15" t="s">
        <v>633</v>
      </c>
      <c r="F749" s="14" t="s">
        <v>27</v>
      </c>
      <c r="G749" s="14" t="s">
        <v>634</v>
      </c>
      <c r="H749" s="14" t="s">
        <v>29</v>
      </c>
      <c r="I749" s="15"/>
      <c r="J749" s="15"/>
      <c r="K749" s="15" t="s">
        <v>3212</v>
      </c>
      <c r="L749" s="15" t="s">
        <v>3213</v>
      </c>
      <c r="M749" s="17" t="s">
        <v>630</v>
      </c>
      <c r="N749" s="18" t="s">
        <v>3215</v>
      </c>
      <c r="O749" s="18" t="s">
        <v>3214</v>
      </c>
      <c r="P749" s="19"/>
      <c r="Q749" s="18"/>
      <c r="R749" s="19">
        <v>91001</v>
      </c>
      <c r="S749" s="19" t="s">
        <v>607</v>
      </c>
      <c r="T749" s="20">
        <v>42410</v>
      </c>
    </row>
    <row r="750" spans="1:20" s="16" customFormat="1" ht="18.75" customHeight="1" x14ac:dyDescent="0.2">
      <c r="A750" s="147">
        <v>7597</v>
      </c>
      <c r="B750" s="17" t="s">
        <v>3827</v>
      </c>
      <c r="C750" s="130">
        <v>691004007</v>
      </c>
      <c r="D750" s="15" t="s">
        <v>2854</v>
      </c>
      <c r="E750" s="15" t="s">
        <v>3595</v>
      </c>
      <c r="F750" s="14" t="s">
        <v>27</v>
      </c>
      <c r="G750" s="14" t="s">
        <v>634</v>
      </c>
      <c r="H750" s="14" t="s">
        <v>29</v>
      </c>
      <c r="I750" s="15"/>
      <c r="J750" s="15"/>
      <c r="K750" s="15" t="s">
        <v>3828</v>
      </c>
      <c r="L750" s="15" t="s">
        <v>3829</v>
      </c>
      <c r="M750" s="17" t="s">
        <v>6171</v>
      </c>
      <c r="N750" s="18" t="s">
        <v>3831</v>
      </c>
      <c r="O750" s="18" t="s">
        <v>3830</v>
      </c>
      <c r="P750" s="19"/>
      <c r="Q750" s="18"/>
      <c r="R750" s="19">
        <v>91001</v>
      </c>
      <c r="S750" s="19" t="s">
        <v>607</v>
      </c>
      <c r="T750" s="20">
        <v>42415</v>
      </c>
    </row>
    <row r="751" spans="1:20" s="16" customFormat="1" ht="18.75" customHeight="1" x14ac:dyDescent="0.2">
      <c r="A751" s="154">
        <v>7598</v>
      </c>
      <c r="B751" s="15" t="s">
        <v>3594</v>
      </c>
      <c r="C751" s="130">
        <v>690406004</v>
      </c>
      <c r="D751" s="15" t="s">
        <v>2854</v>
      </c>
      <c r="E751" s="15" t="s">
        <v>3595</v>
      </c>
      <c r="F751" s="14" t="s">
        <v>27</v>
      </c>
      <c r="G751" s="14" t="s">
        <v>634</v>
      </c>
      <c r="H751" s="14" t="s">
        <v>29</v>
      </c>
      <c r="I751" s="15"/>
      <c r="J751" s="15"/>
      <c r="K751" s="15" t="s">
        <v>6767</v>
      </c>
      <c r="L751" s="15" t="s">
        <v>3596</v>
      </c>
      <c r="M751" s="15" t="s">
        <v>6169</v>
      </c>
      <c r="N751" s="19" t="s">
        <v>6768</v>
      </c>
      <c r="O751" s="19" t="s">
        <v>3597</v>
      </c>
      <c r="P751" s="19" t="s">
        <v>6769</v>
      </c>
      <c r="Q751" s="19"/>
      <c r="R751" s="19">
        <v>91001</v>
      </c>
      <c r="S751" s="19" t="s">
        <v>607</v>
      </c>
      <c r="T751" s="48">
        <v>42416</v>
      </c>
    </row>
    <row r="752" spans="1:20" s="16" customFormat="1" ht="18.75" customHeight="1" x14ac:dyDescent="0.2">
      <c r="A752" s="147">
        <v>7599</v>
      </c>
      <c r="B752" s="17" t="s">
        <v>3703</v>
      </c>
      <c r="C752" s="130">
        <v>692513002</v>
      </c>
      <c r="D752" s="15" t="s">
        <v>2854</v>
      </c>
      <c r="E752" s="15" t="s">
        <v>3595</v>
      </c>
      <c r="F752" s="14" t="s">
        <v>27</v>
      </c>
      <c r="G752" s="14" t="s">
        <v>634</v>
      </c>
      <c r="H752" s="14" t="s">
        <v>29</v>
      </c>
      <c r="I752" s="15"/>
      <c r="J752" s="15"/>
      <c r="K752" s="15" t="s">
        <v>3704</v>
      </c>
      <c r="L752" s="15" t="s">
        <v>3706</v>
      </c>
      <c r="M752" s="17" t="s">
        <v>6222</v>
      </c>
      <c r="N752" s="15" t="s">
        <v>3708</v>
      </c>
      <c r="O752" s="18" t="s">
        <v>3707</v>
      </c>
      <c r="P752" s="18" t="s">
        <v>3705</v>
      </c>
      <c r="Q752" s="18"/>
      <c r="R752" s="19">
        <v>91001</v>
      </c>
      <c r="S752" s="19" t="s">
        <v>607</v>
      </c>
      <c r="T752" s="20">
        <v>42416</v>
      </c>
    </row>
    <row r="753" spans="1:20" s="16" customFormat="1" ht="18.75" customHeight="1" x14ac:dyDescent="0.2">
      <c r="A753" s="146">
        <v>7600</v>
      </c>
      <c r="B753" s="24" t="s">
        <v>1478</v>
      </c>
      <c r="C753" s="129" t="s">
        <v>7803</v>
      </c>
      <c r="D753" s="22" t="s">
        <v>81</v>
      </c>
      <c r="E753" s="22" t="s">
        <v>1479</v>
      </c>
      <c r="F753" s="23" t="s">
        <v>1480</v>
      </c>
      <c r="G753" s="23" t="s">
        <v>1481</v>
      </c>
      <c r="H753" s="23" t="s">
        <v>1482</v>
      </c>
      <c r="I753" s="22" t="s">
        <v>1483</v>
      </c>
      <c r="J753" s="22" t="s">
        <v>1484</v>
      </c>
      <c r="K753" s="22" t="s">
        <v>1485</v>
      </c>
      <c r="L753" s="22" t="s">
        <v>1487</v>
      </c>
      <c r="M753" s="24" t="s">
        <v>50</v>
      </c>
      <c r="N753" s="25" t="s">
        <v>1489</v>
      </c>
      <c r="O753" s="25" t="s">
        <v>1488</v>
      </c>
      <c r="P753" s="26" t="s">
        <v>1486</v>
      </c>
      <c r="Q753" s="25"/>
      <c r="R753" s="26" t="s">
        <v>419</v>
      </c>
      <c r="S753" s="26" t="s">
        <v>1490</v>
      </c>
      <c r="T753" s="27">
        <v>42417</v>
      </c>
    </row>
    <row r="754" spans="1:20" s="16" customFormat="1" ht="18.75" customHeight="1" x14ac:dyDescent="0.2">
      <c r="A754" s="147">
        <v>7601</v>
      </c>
      <c r="B754" s="17" t="s">
        <v>3356</v>
      </c>
      <c r="C754" s="130">
        <v>690402009</v>
      </c>
      <c r="D754" s="15" t="s">
        <v>2854</v>
      </c>
      <c r="E754" s="15" t="s">
        <v>3357</v>
      </c>
      <c r="F754" s="14" t="s">
        <v>27</v>
      </c>
      <c r="G754" s="14" t="s">
        <v>634</v>
      </c>
      <c r="H754" s="14" t="s">
        <v>29</v>
      </c>
      <c r="I754" s="15"/>
      <c r="J754" s="15"/>
      <c r="K754" s="15" t="s">
        <v>3358</v>
      </c>
      <c r="L754" s="15" t="s">
        <v>3359</v>
      </c>
      <c r="M754" s="17" t="s">
        <v>6169</v>
      </c>
      <c r="N754" s="18" t="s">
        <v>3361</v>
      </c>
      <c r="O754" s="18" t="s">
        <v>3360</v>
      </c>
      <c r="P754" s="19"/>
      <c r="Q754" s="18"/>
      <c r="R754" s="19">
        <v>91001</v>
      </c>
      <c r="S754" s="19" t="s">
        <v>607</v>
      </c>
      <c r="T754" s="20">
        <v>42422</v>
      </c>
    </row>
    <row r="755" spans="1:20" s="16" customFormat="1" ht="18.75" customHeight="1" x14ac:dyDescent="0.2">
      <c r="A755" s="146">
        <v>7602</v>
      </c>
      <c r="B755" s="24" t="s">
        <v>5699</v>
      </c>
      <c r="C755" s="129">
        <v>656579102</v>
      </c>
      <c r="D755" s="22" t="s">
        <v>81</v>
      </c>
      <c r="E755" s="22" t="s">
        <v>5700</v>
      </c>
      <c r="F755" s="23" t="s">
        <v>5701</v>
      </c>
      <c r="G755" s="23" t="s">
        <v>5702</v>
      </c>
      <c r="H755" s="23" t="s">
        <v>5703</v>
      </c>
      <c r="I755" s="22" t="s">
        <v>4773</v>
      </c>
      <c r="J755" s="22" t="s">
        <v>5704</v>
      </c>
      <c r="K755" s="22" t="s">
        <v>5705</v>
      </c>
      <c r="L755" s="22" t="s">
        <v>6213</v>
      </c>
      <c r="M755" s="24" t="s">
        <v>6168</v>
      </c>
      <c r="N755" s="25" t="s">
        <v>2446</v>
      </c>
      <c r="O755" s="25" t="s">
        <v>5707</v>
      </c>
      <c r="P755" s="26" t="s">
        <v>5706</v>
      </c>
      <c r="Q755" s="25"/>
      <c r="R755" s="26" t="s">
        <v>647</v>
      </c>
      <c r="S755" s="26" t="s">
        <v>5404</v>
      </c>
      <c r="T755" s="27">
        <v>42424</v>
      </c>
    </row>
    <row r="756" spans="1:20" s="16" customFormat="1" ht="18.75" customHeight="1" x14ac:dyDescent="0.2">
      <c r="A756" s="147">
        <v>7603</v>
      </c>
      <c r="B756" s="17" t="s">
        <v>3684</v>
      </c>
      <c r="C756" s="130">
        <v>691913007</v>
      </c>
      <c r="D756" s="15" t="s">
        <v>2854</v>
      </c>
      <c r="E756" s="15" t="s">
        <v>2871</v>
      </c>
      <c r="F756" s="14" t="s">
        <v>27</v>
      </c>
      <c r="G756" s="14" t="s">
        <v>2872</v>
      </c>
      <c r="H756" s="14" t="s">
        <v>29</v>
      </c>
      <c r="I756" s="15"/>
      <c r="J756" s="15"/>
      <c r="K756" s="15" t="s">
        <v>3685</v>
      </c>
      <c r="L756" s="15" t="s">
        <v>3686</v>
      </c>
      <c r="M756" s="17" t="s">
        <v>51</v>
      </c>
      <c r="N756" s="18" t="s">
        <v>3687</v>
      </c>
      <c r="O756" s="18" t="s">
        <v>6330</v>
      </c>
      <c r="P756" s="19" t="s">
        <v>6331</v>
      </c>
      <c r="Q756" s="18"/>
      <c r="R756" s="19">
        <v>91001</v>
      </c>
      <c r="S756" s="19" t="s">
        <v>2875</v>
      </c>
      <c r="T756" s="20">
        <v>42446</v>
      </c>
    </row>
    <row r="757" spans="1:20" s="16" customFormat="1" ht="18.75" customHeight="1" x14ac:dyDescent="0.2">
      <c r="A757" s="146">
        <v>7604</v>
      </c>
      <c r="B757" s="24" t="s">
        <v>3651</v>
      </c>
      <c r="C757" s="129">
        <v>691903001</v>
      </c>
      <c r="D757" s="22" t="s">
        <v>2854</v>
      </c>
      <c r="E757" s="22" t="s">
        <v>3595</v>
      </c>
      <c r="F757" s="23" t="s">
        <v>27</v>
      </c>
      <c r="G757" s="23" t="s">
        <v>634</v>
      </c>
      <c r="H757" s="23" t="s">
        <v>29</v>
      </c>
      <c r="I757" s="22"/>
      <c r="J757" s="22"/>
      <c r="K757" s="22" t="s">
        <v>3652</v>
      </c>
      <c r="L757" s="22" t="s">
        <v>3654</v>
      </c>
      <c r="M757" s="24" t="s">
        <v>51</v>
      </c>
      <c r="N757" s="25" t="s">
        <v>3656</v>
      </c>
      <c r="O757" s="25" t="s">
        <v>3655</v>
      </c>
      <c r="P757" s="26" t="s">
        <v>3653</v>
      </c>
      <c r="Q757" s="25"/>
      <c r="R757" s="26">
        <v>91001</v>
      </c>
      <c r="S757" s="26" t="s">
        <v>607</v>
      </c>
      <c r="T757" s="27">
        <v>42451</v>
      </c>
    </row>
    <row r="758" spans="1:20" s="16" customFormat="1" ht="18.75" customHeight="1" x14ac:dyDescent="0.2">
      <c r="A758" s="146">
        <v>7605</v>
      </c>
      <c r="B758" s="24" t="s">
        <v>685</v>
      </c>
      <c r="C758" s="129">
        <v>651131154</v>
      </c>
      <c r="D758" s="22" t="s">
        <v>81</v>
      </c>
      <c r="E758" s="22" t="s">
        <v>686</v>
      </c>
      <c r="F758" s="23" t="s">
        <v>6749</v>
      </c>
      <c r="G758" s="23" t="s">
        <v>687</v>
      </c>
      <c r="H758" s="23" t="s">
        <v>688</v>
      </c>
      <c r="I758" s="22" t="s">
        <v>482</v>
      </c>
      <c r="J758" s="22" t="s">
        <v>689</v>
      </c>
      <c r="K758" s="22" t="s">
        <v>690</v>
      </c>
      <c r="L758" s="22" t="s">
        <v>692</v>
      </c>
      <c r="M758" s="24" t="s">
        <v>6171</v>
      </c>
      <c r="N758" s="25" t="s">
        <v>638</v>
      </c>
      <c r="O758" s="38" t="s">
        <v>693</v>
      </c>
      <c r="P758" s="26" t="s">
        <v>691</v>
      </c>
      <c r="Q758" s="25"/>
      <c r="R758" s="26" t="s">
        <v>419</v>
      </c>
      <c r="S758" s="31" t="s">
        <v>7023</v>
      </c>
      <c r="T758" s="27">
        <v>42472</v>
      </c>
    </row>
    <row r="759" spans="1:20" s="16" customFormat="1" ht="18.75" customHeight="1" x14ac:dyDescent="0.2">
      <c r="A759" s="146">
        <v>7606</v>
      </c>
      <c r="B759" s="24" t="s">
        <v>2296</v>
      </c>
      <c r="C759" s="129">
        <v>651137691</v>
      </c>
      <c r="D759" s="26" t="s">
        <v>2297</v>
      </c>
      <c r="E759" s="22" t="s">
        <v>2298</v>
      </c>
      <c r="F759" s="23" t="s">
        <v>2299</v>
      </c>
      <c r="G759" s="23" t="s">
        <v>2300</v>
      </c>
      <c r="H759" s="23" t="s">
        <v>2301</v>
      </c>
      <c r="I759" s="22" t="s">
        <v>2302</v>
      </c>
      <c r="J759" s="22" t="s">
        <v>2303</v>
      </c>
      <c r="K759" s="22" t="s">
        <v>2304</v>
      </c>
      <c r="L759" s="22" t="s">
        <v>2306</v>
      </c>
      <c r="M759" s="24" t="s">
        <v>630</v>
      </c>
      <c r="N759" s="25" t="s">
        <v>2308</v>
      </c>
      <c r="O759" s="25" t="s">
        <v>2307</v>
      </c>
      <c r="P759" s="26" t="s">
        <v>2305</v>
      </c>
      <c r="Q759" s="25"/>
      <c r="R759" s="26">
        <v>93401</v>
      </c>
      <c r="S759" s="26" t="s">
        <v>1577</v>
      </c>
      <c r="T759" s="27">
        <v>42489</v>
      </c>
    </row>
    <row r="760" spans="1:20" s="16" customFormat="1" ht="18.75" customHeight="1" x14ac:dyDescent="0.2">
      <c r="A760" s="146">
        <v>7607</v>
      </c>
      <c r="B760" s="24" t="s">
        <v>4962</v>
      </c>
      <c r="C760" s="129" t="s">
        <v>8614</v>
      </c>
      <c r="D760" s="22" t="s">
        <v>81</v>
      </c>
      <c r="E760" s="22" t="s">
        <v>4963</v>
      </c>
      <c r="F760" s="23" t="s">
        <v>4964</v>
      </c>
      <c r="G760" s="23" t="s">
        <v>4965</v>
      </c>
      <c r="H760" s="23" t="s">
        <v>4966</v>
      </c>
      <c r="I760" s="22" t="s">
        <v>4967</v>
      </c>
      <c r="J760" s="22" t="s">
        <v>4968</v>
      </c>
      <c r="K760" s="22" t="s">
        <v>4969</v>
      </c>
      <c r="L760" s="22" t="s">
        <v>4971</v>
      </c>
      <c r="M760" s="24" t="s">
        <v>344</v>
      </c>
      <c r="N760" s="25" t="s">
        <v>4973</v>
      </c>
      <c r="O760" s="25" t="s">
        <v>4972</v>
      </c>
      <c r="P760" s="26" t="s">
        <v>4970</v>
      </c>
      <c r="Q760" s="25"/>
      <c r="R760" s="26" t="s">
        <v>647</v>
      </c>
      <c r="S760" s="26" t="s">
        <v>2261</v>
      </c>
      <c r="T760" s="27">
        <v>42501</v>
      </c>
    </row>
    <row r="761" spans="1:20" s="16" customFormat="1" ht="18.75" customHeight="1" x14ac:dyDescent="0.2">
      <c r="A761" s="146">
        <v>7608</v>
      </c>
      <c r="B761" s="24" t="s">
        <v>477</v>
      </c>
      <c r="C761" s="129">
        <v>650984447</v>
      </c>
      <c r="D761" s="22" t="s">
        <v>81</v>
      </c>
      <c r="E761" s="22" t="s">
        <v>478</v>
      </c>
      <c r="F761" s="23" t="s">
        <v>479</v>
      </c>
      <c r="G761" s="23" t="s">
        <v>480</v>
      </c>
      <c r="H761" s="23" t="s">
        <v>481</v>
      </c>
      <c r="I761" s="22" t="s">
        <v>482</v>
      </c>
      <c r="J761" s="22" t="s">
        <v>483</v>
      </c>
      <c r="K761" s="22" t="s">
        <v>484</v>
      </c>
      <c r="L761" s="22" t="s">
        <v>486</v>
      </c>
      <c r="M761" s="24" t="s">
        <v>50</v>
      </c>
      <c r="N761" s="25"/>
      <c r="O761" s="25" t="s">
        <v>487</v>
      </c>
      <c r="P761" s="26" t="s">
        <v>485</v>
      </c>
      <c r="Q761" s="25"/>
      <c r="R761" s="26" t="s">
        <v>419</v>
      </c>
      <c r="S761" s="26" t="s">
        <v>488</v>
      </c>
      <c r="T761" s="27">
        <v>42538</v>
      </c>
    </row>
    <row r="762" spans="1:20" s="16" customFormat="1" ht="18.75" customHeight="1" x14ac:dyDescent="0.2">
      <c r="A762" s="147">
        <v>7609</v>
      </c>
      <c r="B762" s="17" t="s">
        <v>1372</v>
      </c>
      <c r="C762" s="130" t="s">
        <v>7802</v>
      </c>
      <c r="D762" s="15" t="s">
        <v>53</v>
      </c>
      <c r="E762" s="15" t="s">
        <v>1373</v>
      </c>
      <c r="F762" s="29" t="s">
        <v>8170</v>
      </c>
      <c r="G762" s="14" t="s">
        <v>1374</v>
      </c>
      <c r="H762" s="29" t="s">
        <v>8171</v>
      </c>
      <c r="I762" s="15" t="s">
        <v>567</v>
      </c>
      <c r="J762" s="15" t="s">
        <v>8172</v>
      </c>
      <c r="K762" s="15" t="s">
        <v>1375</v>
      </c>
      <c r="L762" s="15" t="s">
        <v>1376</v>
      </c>
      <c r="M762" s="17" t="s">
        <v>6169</v>
      </c>
      <c r="N762" s="18" t="s">
        <v>1377</v>
      </c>
      <c r="O762" s="18" t="s">
        <v>7780</v>
      </c>
      <c r="P762" s="19" t="s">
        <v>1378</v>
      </c>
      <c r="Q762" s="18"/>
      <c r="R762" s="19" t="s">
        <v>48</v>
      </c>
      <c r="S762" s="19" t="s">
        <v>7756</v>
      </c>
      <c r="T762" s="20">
        <v>42538</v>
      </c>
    </row>
    <row r="763" spans="1:20" s="16" customFormat="1" ht="18.75" customHeight="1" x14ac:dyDescent="0.2">
      <c r="A763" s="146">
        <v>7610</v>
      </c>
      <c r="B763" s="24" t="s">
        <v>5415</v>
      </c>
      <c r="C763" s="129">
        <v>651155924</v>
      </c>
      <c r="D763" s="22" t="s">
        <v>81</v>
      </c>
      <c r="E763" s="22" t="s">
        <v>5416</v>
      </c>
      <c r="F763" s="23" t="s">
        <v>5417</v>
      </c>
      <c r="G763" s="23" t="s">
        <v>5418</v>
      </c>
      <c r="H763" s="23" t="s">
        <v>5419</v>
      </c>
      <c r="I763" s="22" t="s">
        <v>2069</v>
      </c>
      <c r="J763" s="22" t="s">
        <v>5420</v>
      </c>
      <c r="K763" s="22" t="s">
        <v>5421</v>
      </c>
      <c r="L763" s="22" t="s">
        <v>5423</v>
      </c>
      <c r="M763" s="24" t="s">
        <v>6172</v>
      </c>
      <c r="N763" s="25" t="s">
        <v>1113</v>
      </c>
      <c r="O763" s="25" t="s">
        <v>5424</v>
      </c>
      <c r="P763" s="26" t="s">
        <v>5422</v>
      </c>
      <c r="Q763" s="25"/>
      <c r="R763" s="26" t="s">
        <v>647</v>
      </c>
      <c r="S763" s="26" t="s">
        <v>2261</v>
      </c>
      <c r="T763" s="27">
        <v>42543</v>
      </c>
    </row>
    <row r="764" spans="1:20" s="16" customFormat="1" ht="18.75" customHeight="1" x14ac:dyDescent="0.2">
      <c r="A764" s="146">
        <v>7611</v>
      </c>
      <c r="B764" s="24" t="s">
        <v>2590</v>
      </c>
      <c r="C764" s="129">
        <v>651163854</v>
      </c>
      <c r="D764" s="22" t="s">
        <v>1579</v>
      </c>
      <c r="E764" s="22" t="s">
        <v>2591</v>
      </c>
      <c r="F764" s="23" t="s">
        <v>2592</v>
      </c>
      <c r="G764" s="23" t="s">
        <v>6111</v>
      </c>
      <c r="H764" s="23" t="s">
        <v>2593</v>
      </c>
      <c r="I764" s="22" t="s">
        <v>2202</v>
      </c>
      <c r="J764" s="22" t="s">
        <v>2594</v>
      </c>
      <c r="K764" s="22" t="s">
        <v>2595</v>
      </c>
      <c r="L764" s="22" t="s">
        <v>2597</v>
      </c>
      <c r="M764" s="24" t="s">
        <v>50</v>
      </c>
      <c r="N764" s="25" t="s">
        <v>1489</v>
      </c>
      <c r="O764" s="25" t="s">
        <v>2598</v>
      </c>
      <c r="P764" s="26" t="s">
        <v>2596</v>
      </c>
      <c r="Q764" s="25"/>
      <c r="R764" s="26" t="s">
        <v>48</v>
      </c>
      <c r="S764" s="26" t="s">
        <v>2599</v>
      </c>
      <c r="T764" s="27">
        <v>42543</v>
      </c>
    </row>
    <row r="765" spans="1:20" s="16" customFormat="1" ht="18.75" customHeight="1" x14ac:dyDescent="0.2">
      <c r="A765" s="146">
        <v>7612</v>
      </c>
      <c r="B765" s="24" t="s">
        <v>5443</v>
      </c>
      <c r="C765" s="129" t="s">
        <v>7867</v>
      </c>
      <c r="D765" s="22" t="s">
        <v>81</v>
      </c>
      <c r="E765" s="22" t="s">
        <v>5444</v>
      </c>
      <c r="F765" s="23" t="s">
        <v>6696</v>
      </c>
      <c r="G765" s="23" t="s">
        <v>5445</v>
      </c>
      <c r="H765" s="23" t="s">
        <v>5446</v>
      </c>
      <c r="I765" s="22" t="s">
        <v>2069</v>
      </c>
      <c r="J765" s="22" t="s">
        <v>5447</v>
      </c>
      <c r="K765" s="22" t="s">
        <v>5448</v>
      </c>
      <c r="L765" s="22" t="s">
        <v>5449</v>
      </c>
      <c r="M765" s="24" t="s">
        <v>6166</v>
      </c>
      <c r="N765" s="25" t="s">
        <v>168</v>
      </c>
      <c r="O765" s="25">
        <v>967621906</v>
      </c>
      <c r="P765" s="38" t="s">
        <v>5450</v>
      </c>
      <c r="Q765" s="25"/>
      <c r="R765" s="26" t="s">
        <v>647</v>
      </c>
      <c r="S765" s="26" t="s">
        <v>6697</v>
      </c>
      <c r="T765" s="27">
        <v>42565</v>
      </c>
    </row>
    <row r="766" spans="1:20" s="16" customFormat="1" ht="18.75" customHeight="1" x14ac:dyDescent="0.2">
      <c r="A766" s="146">
        <v>7613</v>
      </c>
      <c r="B766" s="24" t="s">
        <v>2777</v>
      </c>
      <c r="C766" s="129" t="s">
        <v>7823</v>
      </c>
      <c r="D766" s="22" t="s">
        <v>2752</v>
      </c>
      <c r="E766" s="22" t="s">
        <v>2758</v>
      </c>
      <c r="F766" s="23" t="s">
        <v>27</v>
      </c>
      <c r="G766" s="23" t="s">
        <v>2754</v>
      </c>
      <c r="H766" s="23" t="s">
        <v>29</v>
      </c>
      <c r="I766" s="22"/>
      <c r="J766" s="22"/>
      <c r="K766" s="22" t="s">
        <v>2778</v>
      </c>
      <c r="L766" s="22" t="s">
        <v>2779</v>
      </c>
      <c r="M766" s="24" t="s">
        <v>890</v>
      </c>
      <c r="N766" s="25" t="s">
        <v>891</v>
      </c>
      <c r="O766" s="25" t="s">
        <v>2780</v>
      </c>
      <c r="P766" s="26" t="s">
        <v>2781</v>
      </c>
      <c r="Q766" s="25"/>
      <c r="R766" s="26">
        <v>91001</v>
      </c>
      <c r="S766" s="26" t="s">
        <v>607</v>
      </c>
      <c r="T766" s="27">
        <v>42585</v>
      </c>
    </row>
    <row r="767" spans="1:20" s="16" customFormat="1" ht="18.75" customHeight="1" x14ac:dyDescent="0.2">
      <c r="A767" s="147">
        <v>7614</v>
      </c>
      <c r="B767" s="17" t="s">
        <v>4807</v>
      </c>
      <c r="C767" s="130">
        <v>651185149</v>
      </c>
      <c r="D767" s="15" t="s">
        <v>81</v>
      </c>
      <c r="E767" s="15" t="s">
        <v>4808</v>
      </c>
      <c r="F767" s="19" t="s">
        <v>7270</v>
      </c>
      <c r="G767" s="14" t="s">
        <v>4809</v>
      </c>
      <c r="H767" s="14" t="s">
        <v>4810</v>
      </c>
      <c r="I767" s="15" t="s">
        <v>4811</v>
      </c>
      <c r="J767" s="15" t="s">
        <v>4812</v>
      </c>
      <c r="K767" s="15" t="s">
        <v>4813</v>
      </c>
      <c r="L767" s="15" t="s">
        <v>7271</v>
      </c>
      <c r="M767" s="17" t="s">
        <v>6166</v>
      </c>
      <c r="N767" s="18" t="s">
        <v>1725</v>
      </c>
      <c r="O767" s="18" t="s">
        <v>7272</v>
      </c>
      <c r="P767" s="19" t="s">
        <v>7273</v>
      </c>
      <c r="Q767" s="18"/>
      <c r="R767" s="19" t="s">
        <v>647</v>
      </c>
      <c r="S767" s="19" t="s">
        <v>6878</v>
      </c>
      <c r="T767" s="20">
        <v>42599</v>
      </c>
    </row>
    <row r="768" spans="1:20" s="16" customFormat="1" ht="18.75" customHeight="1" x14ac:dyDescent="0.2">
      <c r="A768" s="146">
        <v>7615</v>
      </c>
      <c r="B768" s="24" t="s">
        <v>3059</v>
      </c>
      <c r="C768" s="129" t="s">
        <v>7829</v>
      </c>
      <c r="D768" s="22" t="s">
        <v>2854</v>
      </c>
      <c r="E768" s="22" t="s">
        <v>2871</v>
      </c>
      <c r="F768" s="23" t="s">
        <v>27</v>
      </c>
      <c r="G768" s="23" t="s">
        <v>2872</v>
      </c>
      <c r="H768" s="23" t="s">
        <v>29</v>
      </c>
      <c r="I768" s="22"/>
      <c r="J768" s="22"/>
      <c r="K768" s="22" t="s">
        <v>3060</v>
      </c>
      <c r="L768" s="22" t="s">
        <v>3061</v>
      </c>
      <c r="M768" s="24" t="s">
        <v>51</v>
      </c>
      <c r="N768" s="25" t="s">
        <v>3062</v>
      </c>
      <c r="O768" s="25"/>
      <c r="P768" s="26" t="s">
        <v>3063</v>
      </c>
      <c r="Q768" s="25"/>
      <c r="R768" s="26">
        <v>91001</v>
      </c>
      <c r="S768" s="26" t="s">
        <v>2875</v>
      </c>
      <c r="T768" s="27">
        <v>42615</v>
      </c>
    </row>
    <row r="769" spans="1:20" s="16" customFormat="1" ht="18.75" customHeight="1" x14ac:dyDescent="0.2">
      <c r="A769" s="146">
        <v>7616</v>
      </c>
      <c r="B769" s="24" t="s">
        <v>1033</v>
      </c>
      <c r="C769" s="129">
        <v>650651170</v>
      </c>
      <c r="D769" s="22" t="s">
        <v>53</v>
      </c>
      <c r="E769" s="22" t="s">
        <v>1034</v>
      </c>
      <c r="F769" s="23" t="s">
        <v>1035</v>
      </c>
      <c r="G769" s="23" t="s">
        <v>1036</v>
      </c>
      <c r="H769" s="23" t="s">
        <v>1037</v>
      </c>
      <c r="I769" s="22" t="s">
        <v>482</v>
      </c>
      <c r="J769" s="22" t="s">
        <v>1038</v>
      </c>
      <c r="K769" s="22" t="s">
        <v>1039</v>
      </c>
      <c r="L769" s="22" t="s">
        <v>1040</v>
      </c>
      <c r="M769" s="24" t="s">
        <v>50</v>
      </c>
      <c r="N769" s="25" t="s">
        <v>730</v>
      </c>
      <c r="O769" s="25">
        <v>954202602</v>
      </c>
      <c r="P769" s="26" t="s">
        <v>1041</v>
      </c>
      <c r="Q769" s="25"/>
      <c r="R769" s="26" t="s">
        <v>48</v>
      </c>
      <c r="S769" s="26" t="s">
        <v>1042</v>
      </c>
      <c r="T769" s="27">
        <v>42618</v>
      </c>
    </row>
    <row r="770" spans="1:20" s="16" customFormat="1" ht="18.75" customHeight="1" x14ac:dyDescent="0.2">
      <c r="A770" s="146">
        <v>7617</v>
      </c>
      <c r="B770" s="24" t="s">
        <v>861</v>
      </c>
      <c r="C770" s="129">
        <v>651018196</v>
      </c>
      <c r="D770" s="23" t="s">
        <v>81</v>
      </c>
      <c r="E770" s="22" t="s">
        <v>862</v>
      </c>
      <c r="F770" s="23" t="s">
        <v>863</v>
      </c>
      <c r="G770" s="23" t="s">
        <v>864</v>
      </c>
      <c r="H770" s="23" t="s">
        <v>865</v>
      </c>
      <c r="I770" s="22" t="s">
        <v>824</v>
      </c>
      <c r="J770" s="22" t="s">
        <v>866</v>
      </c>
      <c r="K770" s="22" t="s">
        <v>867</v>
      </c>
      <c r="L770" s="22" t="s">
        <v>868</v>
      </c>
      <c r="M770" s="24" t="s">
        <v>6167</v>
      </c>
      <c r="N770" s="25" t="s">
        <v>62</v>
      </c>
      <c r="O770" s="25" t="s">
        <v>869</v>
      </c>
      <c r="P770" s="26" t="s">
        <v>870</v>
      </c>
      <c r="Q770" s="25"/>
      <c r="R770" s="25" t="s">
        <v>419</v>
      </c>
      <c r="S770" s="26" t="s">
        <v>488</v>
      </c>
      <c r="T770" s="27">
        <v>42626</v>
      </c>
    </row>
    <row r="771" spans="1:20" s="16" customFormat="1" ht="18.75" customHeight="1" x14ac:dyDescent="0.2">
      <c r="A771" s="146">
        <v>7618</v>
      </c>
      <c r="B771" s="24" t="s">
        <v>2669</v>
      </c>
      <c r="C771" s="129">
        <v>653380682</v>
      </c>
      <c r="D771" s="22" t="s">
        <v>1566</v>
      </c>
      <c r="E771" s="22" t="s">
        <v>2670</v>
      </c>
      <c r="F771" s="23" t="s">
        <v>2671</v>
      </c>
      <c r="G771" s="23" t="s">
        <v>2672</v>
      </c>
      <c r="H771" s="23" t="s">
        <v>6792</v>
      </c>
      <c r="I771" s="22" t="s">
        <v>2069</v>
      </c>
      <c r="J771" s="32">
        <v>43556</v>
      </c>
      <c r="K771" s="22" t="s">
        <v>2673</v>
      </c>
      <c r="L771" s="22" t="s">
        <v>2675</v>
      </c>
      <c r="M771" s="24" t="s">
        <v>50</v>
      </c>
      <c r="N771" s="25" t="s">
        <v>2369</v>
      </c>
      <c r="O771" s="25" t="s">
        <v>2676</v>
      </c>
      <c r="P771" s="26" t="s">
        <v>2674</v>
      </c>
      <c r="Q771" s="25"/>
      <c r="R771" s="26">
        <v>93401</v>
      </c>
      <c r="S771" s="26" t="s">
        <v>2677</v>
      </c>
      <c r="T771" s="27">
        <v>42646</v>
      </c>
    </row>
    <row r="772" spans="1:20" s="16" customFormat="1" ht="18.75" customHeight="1" x14ac:dyDescent="0.2">
      <c r="A772" s="146">
        <v>7619</v>
      </c>
      <c r="B772" s="24" t="s">
        <v>6150</v>
      </c>
      <c r="C772" s="129">
        <v>692646002</v>
      </c>
      <c r="D772" s="22" t="s">
        <v>2854</v>
      </c>
      <c r="E772" s="22" t="s">
        <v>2871</v>
      </c>
      <c r="F772" s="23" t="s">
        <v>27</v>
      </c>
      <c r="G772" s="23" t="s">
        <v>2872</v>
      </c>
      <c r="H772" s="23" t="s">
        <v>29</v>
      </c>
      <c r="I772" s="22"/>
      <c r="J772" s="22"/>
      <c r="K772" s="22" t="s">
        <v>2876</v>
      </c>
      <c r="L772" s="22" t="s">
        <v>2877</v>
      </c>
      <c r="M772" s="24" t="s">
        <v>344</v>
      </c>
      <c r="N772" s="25" t="s">
        <v>2878</v>
      </c>
      <c r="O772" s="25" t="s">
        <v>2879</v>
      </c>
      <c r="P772" s="26" t="s">
        <v>2880</v>
      </c>
      <c r="Q772" s="25"/>
      <c r="R772" s="26">
        <v>91001</v>
      </c>
      <c r="S772" s="26" t="s">
        <v>2875</v>
      </c>
      <c r="T772" s="27">
        <v>42650</v>
      </c>
    </row>
    <row r="773" spans="1:20" s="16" customFormat="1" ht="18.75" customHeight="1" x14ac:dyDescent="0.2">
      <c r="A773" s="146">
        <v>7620</v>
      </c>
      <c r="B773" s="24" t="s">
        <v>2254</v>
      </c>
      <c r="C773" s="129">
        <v>732384006</v>
      </c>
      <c r="D773" s="22" t="s">
        <v>1566</v>
      </c>
      <c r="E773" s="22" t="s">
        <v>2255</v>
      </c>
      <c r="F773" s="29" t="s">
        <v>7580</v>
      </c>
      <c r="G773" s="23" t="s">
        <v>2256</v>
      </c>
      <c r="H773" s="29" t="s">
        <v>7581</v>
      </c>
      <c r="I773" s="22" t="s">
        <v>7582</v>
      </c>
      <c r="J773" s="22" t="s">
        <v>7583</v>
      </c>
      <c r="K773" s="22" t="s">
        <v>2258</v>
      </c>
      <c r="L773" s="22" t="s">
        <v>2259</v>
      </c>
      <c r="M773" s="24" t="s">
        <v>50</v>
      </c>
      <c r="N773" s="25" t="s">
        <v>2260</v>
      </c>
      <c r="O773" s="36" t="s">
        <v>7552</v>
      </c>
      <c r="P773" s="31" t="s">
        <v>7553</v>
      </c>
      <c r="Q773" s="25"/>
      <c r="R773" s="26" t="s">
        <v>647</v>
      </c>
      <c r="S773" s="31" t="s">
        <v>7588</v>
      </c>
      <c r="T773" s="27">
        <v>42688</v>
      </c>
    </row>
    <row r="774" spans="1:20" s="16" customFormat="1" ht="18.75" customHeight="1" x14ac:dyDescent="0.2">
      <c r="A774" s="146">
        <v>7621</v>
      </c>
      <c r="B774" s="24" t="s">
        <v>5209</v>
      </c>
      <c r="C774" s="129">
        <v>650464451</v>
      </c>
      <c r="D774" s="22" t="s">
        <v>81</v>
      </c>
      <c r="E774" s="22" t="s">
        <v>5210</v>
      </c>
      <c r="F774" s="23" t="s">
        <v>5211</v>
      </c>
      <c r="G774" s="23" t="s">
        <v>5212</v>
      </c>
      <c r="H774" s="23" t="s">
        <v>5213</v>
      </c>
      <c r="I774" s="22" t="s">
        <v>5214</v>
      </c>
      <c r="J774" s="22" t="s">
        <v>5215</v>
      </c>
      <c r="K774" s="22" t="s">
        <v>5216</v>
      </c>
      <c r="L774" s="22" t="s">
        <v>5217</v>
      </c>
      <c r="M774" s="24" t="s">
        <v>50</v>
      </c>
      <c r="N774" s="25" t="s">
        <v>852</v>
      </c>
      <c r="O774" s="25"/>
      <c r="P774" s="26" t="s">
        <v>5218</v>
      </c>
      <c r="Q774" s="25"/>
      <c r="R774" s="26" t="s">
        <v>647</v>
      </c>
      <c r="S774" s="26" t="s">
        <v>2261</v>
      </c>
      <c r="T774" s="27">
        <v>42702</v>
      </c>
    </row>
    <row r="775" spans="1:20" s="16" customFormat="1" ht="18.75" customHeight="1" x14ac:dyDescent="0.2">
      <c r="A775" s="146">
        <v>7622</v>
      </c>
      <c r="B775" s="24" t="s">
        <v>5614</v>
      </c>
      <c r="C775" s="129">
        <v>650345029</v>
      </c>
      <c r="D775" s="22" t="s">
        <v>81</v>
      </c>
      <c r="E775" s="22" t="s">
        <v>5615</v>
      </c>
      <c r="F775" s="23" t="s">
        <v>5616</v>
      </c>
      <c r="G775" s="23" t="s">
        <v>5617</v>
      </c>
      <c r="H775" s="23" t="s">
        <v>5618</v>
      </c>
      <c r="I775" s="22" t="s">
        <v>961</v>
      </c>
      <c r="J775" s="22" t="s">
        <v>5619</v>
      </c>
      <c r="K775" s="22" t="s">
        <v>5620</v>
      </c>
      <c r="L775" s="22" t="s">
        <v>5621</v>
      </c>
      <c r="M775" s="24" t="s">
        <v>50</v>
      </c>
      <c r="N775" s="25" t="s">
        <v>5622</v>
      </c>
      <c r="O775" s="25"/>
      <c r="P775" s="26"/>
      <c r="Q775" s="25"/>
      <c r="R775" s="26" t="s">
        <v>647</v>
      </c>
      <c r="S775" s="26" t="s">
        <v>5623</v>
      </c>
      <c r="T775" s="27">
        <v>42720</v>
      </c>
    </row>
    <row r="776" spans="1:20" s="16" customFormat="1" ht="18.75" customHeight="1" x14ac:dyDescent="0.2">
      <c r="A776" s="146">
        <v>7623</v>
      </c>
      <c r="B776" s="24" t="s">
        <v>4878</v>
      </c>
      <c r="C776" s="129">
        <v>651265479</v>
      </c>
      <c r="D776" s="22" t="s">
        <v>81</v>
      </c>
      <c r="E776" s="22" t="s">
        <v>4879</v>
      </c>
      <c r="F776" s="23" t="s">
        <v>4880</v>
      </c>
      <c r="G776" s="23" t="s">
        <v>4881</v>
      </c>
      <c r="H776" s="23" t="s">
        <v>4882</v>
      </c>
      <c r="I776" s="22" t="s">
        <v>4883</v>
      </c>
      <c r="J776" s="22" t="s">
        <v>4884</v>
      </c>
      <c r="K776" s="22" t="s">
        <v>4885</v>
      </c>
      <c r="L776" s="22" t="s">
        <v>4887</v>
      </c>
      <c r="M776" s="24" t="s">
        <v>6172</v>
      </c>
      <c r="N776" s="25" t="s">
        <v>1113</v>
      </c>
      <c r="O776" s="25" t="s">
        <v>4888</v>
      </c>
      <c r="P776" s="26" t="s">
        <v>4886</v>
      </c>
      <c r="Q776" s="25"/>
      <c r="R776" s="26" t="s">
        <v>92</v>
      </c>
      <c r="S776" s="23" t="s">
        <v>4889</v>
      </c>
      <c r="T776" s="27">
        <v>42730</v>
      </c>
    </row>
    <row r="777" spans="1:20" s="16" customFormat="1" ht="18.75" customHeight="1" x14ac:dyDescent="0.2">
      <c r="A777" s="147">
        <v>7624</v>
      </c>
      <c r="B777" s="17" t="s">
        <v>3549</v>
      </c>
      <c r="C777" s="130">
        <v>690606003</v>
      </c>
      <c r="D777" s="15" t="s">
        <v>2854</v>
      </c>
      <c r="E777" s="15" t="s">
        <v>2871</v>
      </c>
      <c r="F777" s="14" t="s">
        <v>27</v>
      </c>
      <c r="G777" s="14" t="s">
        <v>2872</v>
      </c>
      <c r="H777" s="14" t="s">
        <v>29</v>
      </c>
      <c r="I777" s="15"/>
      <c r="J777" s="15"/>
      <c r="K777" s="15" t="s">
        <v>3550</v>
      </c>
      <c r="L777" s="15" t="s">
        <v>3551</v>
      </c>
      <c r="M777" s="17" t="s">
        <v>630</v>
      </c>
      <c r="N777" s="18" t="s">
        <v>3552</v>
      </c>
      <c r="O777" s="18"/>
      <c r="P777" s="19"/>
      <c r="Q777" s="18"/>
      <c r="R777" s="19">
        <v>91001</v>
      </c>
      <c r="S777" s="19" t="s">
        <v>2875</v>
      </c>
      <c r="T777" s="20">
        <v>42739</v>
      </c>
    </row>
    <row r="778" spans="1:20" s="16" customFormat="1" ht="18.75" customHeight="1" x14ac:dyDescent="0.2">
      <c r="A778" s="146">
        <v>7625</v>
      </c>
      <c r="B778" s="24" t="s">
        <v>4655</v>
      </c>
      <c r="C778" s="129">
        <v>650199650</v>
      </c>
      <c r="D778" s="22" t="s">
        <v>4656</v>
      </c>
      <c r="E778" s="22" t="s">
        <v>4657</v>
      </c>
      <c r="F778" s="23" t="s">
        <v>4658</v>
      </c>
      <c r="G778" s="23" t="s">
        <v>4659</v>
      </c>
      <c r="H778" s="23" t="s">
        <v>4660</v>
      </c>
      <c r="I778" s="22" t="s">
        <v>961</v>
      </c>
      <c r="J778" s="22" t="s">
        <v>4661</v>
      </c>
      <c r="K778" s="22" t="s">
        <v>4662</v>
      </c>
      <c r="L778" s="22" t="s">
        <v>4664</v>
      </c>
      <c r="M778" s="24" t="s">
        <v>630</v>
      </c>
      <c r="N778" s="25" t="s">
        <v>4666</v>
      </c>
      <c r="O778" s="25" t="s">
        <v>4665</v>
      </c>
      <c r="P778" s="26" t="s">
        <v>4663</v>
      </c>
      <c r="Q778" s="25"/>
      <c r="R778" s="26">
        <v>93401</v>
      </c>
      <c r="S778" s="26" t="s">
        <v>4667</v>
      </c>
      <c r="T778" s="27">
        <v>42762</v>
      </c>
    </row>
    <row r="779" spans="1:20" s="16" customFormat="1" ht="18.75" customHeight="1" x14ac:dyDescent="0.2">
      <c r="A779" s="146">
        <v>7626</v>
      </c>
      <c r="B779" s="24" t="s">
        <v>4936</v>
      </c>
      <c r="C779" s="129" t="s">
        <v>7861</v>
      </c>
      <c r="D779" s="22" t="s">
        <v>81</v>
      </c>
      <c r="E779" s="22" t="s">
        <v>4937</v>
      </c>
      <c r="F779" s="29" t="s">
        <v>7036</v>
      </c>
      <c r="G779" s="23" t="s">
        <v>4938</v>
      </c>
      <c r="H779" s="23" t="s">
        <v>4939</v>
      </c>
      <c r="I779" s="30" t="s">
        <v>2069</v>
      </c>
      <c r="J779" s="30" t="s">
        <v>7145</v>
      </c>
      <c r="K779" s="22" t="s">
        <v>4940</v>
      </c>
      <c r="L779" s="22" t="s">
        <v>4941</v>
      </c>
      <c r="M779" s="24" t="s">
        <v>344</v>
      </c>
      <c r="N779" s="25" t="s">
        <v>4942</v>
      </c>
      <c r="O779" s="25" t="s">
        <v>4943</v>
      </c>
      <c r="P779" s="31" t="s">
        <v>7037</v>
      </c>
      <c r="Q779" s="25"/>
      <c r="R779" s="26" t="s">
        <v>647</v>
      </c>
      <c r="S779" s="31" t="s">
        <v>7038</v>
      </c>
      <c r="T779" s="27">
        <v>42762</v>
      </c>
    </row>
    <row r="780" spans="1:20" s="16" customFormat="1" ht="18.75" customHeight="1" x14ac:dyDescent="0.2">
      <c r="A780" s="147">
        <v>7627</v>
      </c>
      <c r="B780" s="15" t="s">
        <v>24</v>
      </c>
      <c r="C780" s="130">
        <v>650548949</v>
      </c>
      <c r="D780" s="15" t="s">
        <v>25</v>
      </c>
      <c r="E780" s="14" t="s">
        <v>26</v>
      </c>
      <c r="F780" s="15" t="s">
        <v>27</v>
      </c>
      <c r="G780" s="14" t="s">
        <v>28</v>
      </c>
      <c r="H780" s="14" t="s">
        <v>29</v>
      </c>
      <c r="I780" s="15" t="s">
        <v>29</v>
      </c>
      <c r="J780" s="15" t="s">
        <v>29</v>
      </c>
      <c r="K780" s="15" t="s">
        <v>30</v>
      </c>
      <c r="L780" s="15" t="s">
        <v>33</v>
      </c>
      <c r="M780" s="17" t="s">
        <v>50</v>
      </c>
      <c r="N780" s="18" t="s">
        <v>31</v>
      </c>
      <c r="O780" s="18" t="s">
        <v>32</v>
      </c>
      <c r="P780" s="19" t="s">
        <v>34</v>
      </c>
      <c r="Q780" s="18"/>
      <c r="R780" s="19">
        <v>93401</v>
      </c>
      <c r="S780" s="19" t="s">
        <v>6993</v>
      </c>
      <c r="T780" s="20">
        <v>42772</v>
      </c>
    </row>
    <row r="781" spans="1:20" s="16" customFormat="1" ht="18.75" customHeight="1" x14ac:dyDescent="0.2">
      <c r="A781" s="146">
        <v>7628</v>
      </c>
      <c r="B781" s="24" t="s">
        <v>4916</v>
      </c>
      <c r="C781" s="129">
        <v>736521008</v>
      </c>
      <c r="D781" s="22" t="s">
        <v>594</v>
      </c>
      <c r="E781" s="22" t="s">
        <v>4917</v>
      </c>
      <c r="F781" s="23" t="s">
        <v>4918</v>
      </c>
      <c r="G781" s="23" t="s">
        <v>4919</v>
      </c>
      <c r="H781" s="23" t="s">
        <v>4920</v>
      </c>
      <c r="I781" s="22" t="s">
        <v>4921</v>
      </c>
      <c r="J781" s="22" t="s">
        <v>4922</v>
      </c>
      <c r="K781" s="22" t="s">
        <v>4923</v>
      </c>
      <c r="L781" s="22" t="s">
        <v>4924</v>
      </c>
      <c r="M781" s="24" t="s">
        <v>50</v>
      </c>
      <c r="N781" s="25"/>
      <c r="O781" s="25"/>
      <c r="P781" s="26" t="s">
        <v>4925</v>
      </c>
      <c r="Q781" s="25"/>
      <c r="R781" s="26" t="s">
        <v>419</v>
      </c>
      <c r="S781" s="26" t="s">
        <v>4926</v>
      </c>
      <c r="T781" s="27">
        <v>42790</v>
      </c>
    </row>
    <row r="782" spans="1:20" s="16" customFormat="1" ht="18.75" customHeight="1" x14ac:dyDescent="0.2">
      <c r="A782" s="147">
        <v>7629</v>
      </c>
      <c r="B782" s="17" t="s">
        <v>6151</v>
      </c>
      <c r="C782" s="130">
        <v>690512009</v>
      </c>
      <c r="D782" s="15" t="s">
        <v>2854</v>
      </c>
      <c r="E782" s="15" t="s">
        <v>2871</v>
      </c>
      <c r="F782" s="14" t="s">
        <v>27</v>
      </c>
      <c r="G782" s="14" t="s">
        <v>2872</v>
      </c>
      <c r="H782" s="14"/>
      <c r="I782" s="15"/>
      <c r="J782" s="15"/>
      <c r="K782" s="15" t="s">
        <v>2966</v>
      </c>
      <c r="L782" s="15" t="s">
        <v>2967</v>
      </c>
      <c r="M782" s="17" t="s">
        <v>630</v>
      </c>
      <c r="N782" s="18" t="s">
        <v>2968</v>
      </c>
      <c r="O782" s="18"/>
      <c r="P782" s="19"/>
      <c r="Q782" s="18"/>
      <c r="R782" s="19">
        <v>91001</v>
      </c>
      <c r="S782" s="19" t="s">
        <v>2875</v>
      </c>
      <c r="T782" s="20">
        <v>42808</v>
      </c>
    </row>
    <row r="783" spans="1:20" s="16" customFormat="1" ht="18.75" customHeight="1" x14ac:dyDescent="0.2">
      <c r="A783" s="146">
        <v>7630</v>
      </c>
      <c r="B783" s="24" t="s">
        <v>1593</v>
      </c>
      <c r="C783" s="129">
        <v>651023297</v>
      </c>
      <c r="D783" s="22" t="s">
        <v>1579</v>
      </c>
      <c r="E783" s="22" t="s">
        <v>1594</v>
      </c>
      <c r="F783" s="23" t="s">
        <v>1595</v>
      </c>
      <c r="G783" s="23" t="s">
        <v>1596</v>
      </c>
      <c r="H783" s="23" t="s">
        <v>1597</v>
      </c>
      <c r="I783" s="22" t="s">
        <v>1598</v>
      </c>
      <c r="J783" s="22" t="s">
        <v>1599</v>
      </c>
      <c r="K783" s="22" t="s">
        <v>1600</v>
      </c>
      <c r="L783" s="22" t="s">
        <v>1601</v>
      </c>
      <c r="M783" s="24" t="s">
        <v>630</v>
      </c>
      <c r="N783" s="25" t="s">
        <v>1602</v>
      </c>
      <c r="O783" s="25">
        <v>998761252</v>
      </c>
      <c r="P783" s="26" t="s">
        <v>1603</v>
      </c>
      <c r="Q783" s="25"/>
      <c r="R783" s="26" t="s">
        <v>1591</v>
      </c>
      <c r="S783" s="26" t="s">
        <v>1604</v>
      </c>
      <c r="T783" s="27">
        <v>42818</v>
      </c>
    </row>
    <row r="784" spans="1:20" s="16" customFormat="1" ht="18.75" customHeight="1" x14ac:dyDescent="0.2">
      <c r="A784" s="146">
        <v>7631</v>
      </c>
      <c r="B784" s="24" t="s">
        <v>4849</v>
      </c>
      <c r="C784" s="129">
        <v>650987497</v>
      </c>
      <c r="D784" s="22" t="s">
        <v>405</v>
      </c>
      <c r="E784" s="22" t="s">
        <v>4850</v>
      </c>
      <c r="F784" s="23" t="s">
        <v>4851</v>
      </c>
      <c r="G784" s="23" t="s">
        <v>4852</v>
      </c>
      <c r="H784" s="23" t="s">
        <v>4853</v>
      </c>
      <c r="I784" s="22" t="s">
        <v>4854</v>
      </c>
      <c r="J784" s="22" t="s">
        <v>4855</v>
      </c>
      <c r="K784" s="22" t="s">
        <v>4856</v>
      </c>
      <c r="L784" s="24" t="s">
        <v>4858</v>
      </c>
      <c r="M784" s="24" t="s">
        <v>630</v>
      </c>
      <c r="N784" s="25" t="s">
        <v>4860</v>
      </c>
      <c r="O784" s="25" t="s">
        <v>4859</v>
      </c>
      <c r="P784" s="26" t="s">
        <v>4857</v>
      </c>
      <c r="Q784" s="25"/>
      <c r="R784" s="26" t="s">
        <v>92</v>
      </c>
      <c r="S784" s="26" t="s">
        <v>4861</v>
      </c>
      <c r="T784" s="27">
        <v>42850</v>
      </c>
    </row>
    <row r="785" spans="1:20" s="16" customFormat="1" ht="18.75" customHeight="1" x14ac:dyDescent="0.2">
      <c r="A785" s="146">
        <v>7632</v>
      </c>
      <c r="B785" s="24" t="s">
        <v>2010</v>
      </c>
      <c r="C785" s="129" t="s">
        <v>7811</v>
      </c>
      <c r="D785" s="22" t="s">
        <v>1579</v>
      </c>
      <c r="E785" s="22" t="s">
        <v>2011</v>
      </c>
      <c r="F785" s="29" t="s">
        <v>8199</v>
      </c>
      <c r="G785" s="23" t="s">
        <v>2012</v>
      </c>
      <c r="H785" s="23" t="s">
        <v>2013</v>
      </c>
      <c r="I785" s="30" t="s">
        <v>1571</v>
      </c>
      <c r="J785" s="30" t="s">
        <v>8200</v>
      </c>
      <c r="K785" s="30" t="s">
        <v>8201</v>
      </c>
      <c r="L785" s="30" t="s">
        <v>8202</v>
      </c>
      <c r="M785" s="24" t="s">
        <v>630</v>
      </c>
      <c r="N785" s="25" t="s">
        <v>205</v>
      </c>
      <c r="O785" s="36" t="s">
        <v>8203</v>
      </c>
      <c r="P785" s="26" t="s">
        <v>2014</v>
      </c>
      <c r="Q785" s="25"/>
      <c r="R785" s="26" t="s">
        <v>1591</v>
      </c>
      <c r="S785" s="31" t="s">
        <v>8204</v>
      </c>
      <c r="T785" s="27">
        <v>42902</v>
      </c>
    </row>
    <row r="786" spans="1:20" s="16" customFormat="1" ht="18.75" customHeight="1" x14ac:dyDescent="0.2">
      <c r="A786" s="146">
        <v>7633</v>
      </c>
      <c r="B786" s="24" t="s">
        <v>4927</v>
      </c>
      <c r="C786" s="129">
        <v>653057709</v>
      </c>
      <c r="D786" s="22" t="s">
        <v>81</v>
      </c>
      <c r="E786" s="22" t="s">
        <v>4928</v>
      </c>
      <c r="F786" s="23" t="s">
        <v>6679</v>
      </c>
      <c r="G786" s="23" t="s">
        <v>4929</v>
      </c>
      <c r="H786" s="23" t="s">
        <v>4930</v>
      </c>
      <c r="I786" s="22" t="s">
        <v>4931</v>
      </c>
      <c r="J786" s="22" t="s">
        <v>4932</v>
      </c>
      <c r="K786" s="22" t="s">
        <v>4933</v>
      </c>
      <c r="L786" s="22" t="s">
        <v>6680</v>
      </c>
      <c r="M786" s="24" t="s">
        <v>6167</v>
      </c>
      <c r="N786" s="25" t="s">
        <v>4934</v>
      </c>
      <c r="O786" s="25">
        <v>994420699</v>
      </c>
      <c r="P786" s="26" t="s">
        <v>4935</v>
      </c>
      <c r="Q786" s="25"/>
      <c r="R786" s="26" t="s">
        <v>704</v>
      </c>
      <c r="S786" s="26" t="s">
        <v>1822</v>
      </c>
      <c r="T786" s="27">
        <v>42968</v>
      </c>
    </row>
    <row r="787" spans="1:20" s="16" customFormat="1" ht="18.75" customHeight="1" x14ac:dyDescent="0.2">
      <c r="A787" s="146">
        <v>7634</v>
      </c>
      <c r="B787" s="24" t="s">
        <v>2808</v>
      </c>
      <c r="C787" s="129">
        <v>605110215</v>
      </c>
      <c r="D787" s="22" t="s">
        <v>2752</v>
      </c>
      <c r="E787" s="22" t="s">
        <v>2753</v>
      </c>
      <c r="F787" s="23" t="s">
        <v>27</v>
      </c>
      <c r="G787" s="23" t="s">
        <v>2754</v>
      </c>
      <c r="H787" s="23" t="s">
        <v>29</v>
      </c>
      <c r="I787" s="22"/>
      <c r="J787" s="22"/>
      <c r="K787" s="22" t="s">
        <v>2809</v>
      </c>
      <c r="L787" s="22" t="s">
        <v>2811</v>
      </c>
      <c r="M787" s="24" t="s">
        <v>6167</v>
      </c>
      <c r="N787" s="25" t="s">
        <v>2813</v>
      </c>
      <c r="O787" s="25" t="s">
        <v>2812</v>
      </c>
      <c r="P787" s="26" t="s">
        <v>2810</v>
      </c>
      <c r="Q787" s="25"/>
      <c r="R787" s="26">
        <v>91001</v>
      </c>
      <c r="S787" s="26" t="s">
        <v>607</v>
      </c>
      <c r="T787" s="27">
        <v>42971</v>
      </c>
    </row>
    <row r="788" spans="1:20" s="16" customFormat="1" ht="18.75" customHeight="1" x14ac:dyDescent="0.2">
      <c r="A788" s="146">
        <v>7635</v>
      </c>
      <c r="B788" s="24" t="s">
        <v>1578</v>
      </c>
      <c r="C788" s="129" t="s">
        <v>7804</v>
      </c>
      <c r="D788" s="22" t="s">
        <v>1579</v>
      </c>
      <c r="E788" s="22" t="s">
        <v>1580</v>
      </c>
      <c r="F788" s="23" t="s">
        <v>1581</v>
      </c>
      <c r="G788" s="23" t="s">
        <v>1582</v>
      </c>
      <c r="H788" s="23" t="s">
        <v>1583</v>
      </c>
      <c r="I788" s="22" t="s">
        <v>1584</v>
      </c>
      <c r="J788" s="22" t="s">
        <v>1585</v>
      </c>
      <c r="K788" s="22" t="s">
        <v>1586</v>
      </c>
      <c r="L788" s="22" t="s">
        <v>1587</v>
      </c>
      <c r="M788" s="24" t="s">
        <v>6169</v>
      </c>
      <c r="N788" s="25" t="s">
        <v>1588</v>
      </c>
      <c r="O788" s="25" t="s">
        <v>1589</v>
      </c>
      <c r="P788" s="26" t="s">
        <v>1590</v>
      </c>
      <c r="Q788" s="25"/>
      <c r="R788" s="26" t="s">
        <v>1591</v>
      </c>
      <c r="S788" s="26" t="s">
        <v>1592</v>
      </c>
      <c r="T788" s="27">
        <v>42982</v>
      </c>
    </row>
    <row r="789" spans="1:20" s="16" customFormat="1" ht="18.75" customHeight="1" x14ac:dyDescent="0.2">
      <c r="A789" s="147">
        <v>7636</v>
      </c>
      <c r="B789" s="17" t="s">
        <v>3450</v>
      </c>
      <c r="C789" s="130">
        <v>692006003</v>
      </c>
      <c r="D789" s="15" t="s">
        <v>2854</v>
      </c>
      <c r="E789" s="15" t="s">
        <v>2871</v>
      </c>
      <c r="F789" s="14" t="s">
        <v>27</v>
      </c>
      <c r="G789" s="14" t="s">
        <v>2872</v>
      </c>
      <c r="H789" s="14" t="s">
        <v>29</v>
      </c>
      <c r="I789" s="15"/>
      <c r="J789" s="15"/>
      <c r="K789" s="15" t="s">
        <v>3451</v>
      </c>
      <c r="L789" s="15" t="s">
        <v>3452</v>
      </c>
      <c r="M789" s="17" t="s">
        <v>6172</v>
      </c>
      <c r="N789" s="18" t="s">
        <v>1236</v>
      </c>
      <c r="O789" s="18" t="s">
        <v>6379</v>
      </c>
      <c r="P789" s="19" t="s">
        <v>6380</v>
      </c>
      <c r="Q789" s="18"/>
      <c r="R789" s="19">
        <v>91001</v>
      </c>
      <c r="S789" s="19" t="s">
        <v>2875</v>
      </c>
      <c r="T789" s="20">
        <v>42991</v>
      </c>
    </row>
    <row r="790" spans="1:20" s="16" customFormat="1" ht="18.75" customHeight="1" x14ac:dyDescent="0.2">
      <c r="A790" s="146">
        <v>7637</v>
      </c>
      <c r="B790" s="24" t="s">
        <v>5118</v>
      </c>
      <c r="C790" s="129">
        <v>651271738</v>
      </c>
      <c r="D790" s="22" t="s">
        <v>5119</v>
      </c>
      <c r="E790" s="22" t="s">
        <v>2670</v>
      </c>
      <c r="F790" s="23" t="s">
        <v>5120</v>
      </c>
      <c r="G790" s="23" t="s">
        <v>5121</v>
      </c>
      <c r="H790" s="23" t="s">
        <v>5122</v>
      </c>
      <c r="I790" s="22" t="s">
        <v>2069</v>
      </c>
      <c r="J790" s="22" t="s">
        <v>5123</v>
      </c>
      <c r="K790" s="22" t="s">
        <v>5124</v>
      </c>
      <c r="L790" s="22" t="s">
        <v>5126</v>
      </c>
      <c r="M790" s="24" t="s">
        <v>6171</v>
      </c>
      <c r="N790" s="25" t="s">
        <v>1626</v>
      </c>
      <c r="O790" s="25" t="s">
        <v>5127</v>
      </c>
      <c r="P790" s="26" t="s">
        <v>5125</v>
      </c>
      <c r="Q790" s="25"/>
      <c r="R790" s="26">
        <v>93401</v>
      </c>
      <c r="S790" s="26" t="s">
        <v>5128</v>
      </c>
      <c r="T790" s="27">
        <v>43003</v>
      </c>
    </row>
    <row r="791" spans="1:20" s="16" customFormat="1" ht="18.75" customHeight="1" x14ac:dyDescent="0.2">
      <c r="A791" s="147">
        <v>7638</v>
      </c>
      <c r="B791" s="17" t="s">
        <v>957</v>
      </c>
      <c r="C791" s="130" t="s">
        <v>7800</v>
      </c>
      <c r="D791" s="15" t="s">
        <v>958</v>
      </c>
      <c r="E791" s="15" t="s">
        <v>959</v>
      </c>
      <c r="F791" s="14" t="s">
        <v>7677</v>
      </c>
      <c r="G791" s="14" t="s">
        <v>960</v>
      </c>
      <c r="H791" s="14" t="s">
        <v>7678</v>
      </c>
      <c r="I791" s="15" t="s">
        <v>961</v>
      </c>
      <c r="J791" s="15" t="s">
        <v>7679</v>
      </c>
      <c r="K791" s="15" t="s">
        <v>7680</v>
      </c>
      <c r="L791" s="15" t="s">
        <v>963</v>
      </c>
      <c r="M791" s="17" t="s">
        <v>6171</v>
      </c>
      <c r="N791" s="18" t="s">
        <v>965</v>
      </c>
      <c r="O791" s="18" t="s">
        <v>964</v>
      </c>
      <c r="P791" s="19" t="s">
        <v>962</v>
      </c>
      <c r="Q791" s="18"/>
      <c r="R791" s="19">
        <v>93401</v>
      </c>
      <c r="S791" s="19" t="s">
        <v>7693</v>
      </c>
      <c r="T791" s="20">
        <v>43014</v>
      </c>
    </row>
    <row r="792" spans="1:20" s="16" customFormat="1" ht="18.75" customHeight="1" x14ac:dyDescent="0.2">
      <c r="A792" s="146">
        <v>7639</v>
      </c>
      <c r="B792" s="24" t="s">
        <v>694</v>
      </c>
      <c r="C792" s="129">
        <v>650926250</v>
      </c>
      <c r="D792" s="22" t="s">
        <v>81</v>
      </c>
      <c r="E792" s="22" t="s">
        <v>695</v>
      </c>
      <c r="F792" s="23" t="s">
        <v>696</v>
      </c>
      <c r="G792" s="23" t="s">
        <v>697</v>
      </c>
      <c r="H792" s="23" t="s">
        <v>698</v>
      </c>
      <c r="I792" s="22" t="s">
        <v>699</v>
      </c>
      <c r="J792" s="22" t="s">
        <v>700</v>
      </c>
      <c r="K792" s="22" t="s">
        <v>701</v>
      </c>
      <c r="L792" s="22" t="s">
        <v>702</v>
      </c>
      <c r="M792" s="24" t="s">
        <v>344</v>
      </c>
      <c r="N792" s="25" t="s">
        <v>703</v>
      </c>
      <c r="O792" s="25"/>
      <c r="P792" s="26"/>
      <c r="Q792" s="25"/>
      <c r="R792" s="26" t="s">
        <v>704</v>
      </c>
      <c r="S792" s="26" t="s">
        <v>705</v>
      </c>
      <c r="T792" s="27">
        <v>43048</v>
      </c>
    </row>
    <row r="793" spans="1:20" s="16" customFormat="1" ht="18.75" customHeight="1" x14ac:dyDescent="0.2">
      <c r="A793" s="146">
        <v>7640</v>
      </c>
      <c r="B793" s="24" t="s">
        <v>4873</v>
      </c>
      <c r="C793" s="129">
        <v>651203732</v>
      </c>
      <c r="D793" s="22" t="s">
        <v>81</v>
      </c>
      <c r="E793" s="22" t="s">
        <v>6639</v>
      </c>
      <c r="F793" s="23" t="s">
        <v>6640</v>
      </c>
      <c r="G793" s="23" t="s">
        <v>6638</v>
      </c>
      <c r="H793" s="23" t="s">
        <v>6641</v>
      </c>
      <c r="I793" s="22" t="s">
        <v>5599</v>
      </c>
      <c r="J793" s="22" t="s">
        <v>6642</v>
      </c>
      <c r="K793" s="22" t="s">
        <v>4874</v>
      </c>
      <c r="L793" s="22" t="s">
        <v>4875</v>
      </c>
      <c r="M793" s="24" t="s">
        <v>50</v>
      </c>
      <c r="N793" s="25" t="s">
        <v>4876</v>
      </c>
      <c r="O793" s="25">
        <f>56964313880</f>
        <v>56964313880</v>
      </c>
      <c r="P793" s="26" t="s">
        <v>4877</v>
      </c>
      <c r="Q793" s="25"/>
      <c r="R793" s="26" t="s">
        <v>704</v>
      </c>
      <c r="S793" s="26" t="s">
        <v>6677</v>
      </c>
      <c r="T793" s="27">
        <v>43048</v>
      </c>
    </row>
    <row r="794" spans="1:20" s="16" customFormat="1" ht="18.75" customHeight="1" x14ac:dyDescent="0.2">
      <c r="A794" s="146">
        <v>7641</v>
      </c>
      <c r="B794" s="24" t="s">
        <v>5562</v>
      </c>
      <c r="C794" s="129">
        <v>650206193</v>
      </c>
      <c r="D794" s="22" t="s">
        <v>81</v>
      </c>
      <c r="E794" s="22" t="s">
        <v>5563</v>
      </c>
      <c r="F794" s="23" t="s">
        <v>5564</v>
      </c>
      <c r="G794" s="23" t="s">
        <v>5565</v>
      </c>
      <c r="H794" s="23" t="s">
        <v>5566</v>
      </c>
      <c r="I794" s="22" t="s">
        <v>5567</v>
      </c>
      <c r="J794" s="22" t="s">
        <v>5568</v>
      </c>
      <c r="K794" s="22" t="s">
        <v>5569</v>
      </c>
      <c r="L794" s="22" t="s">
        <v>5570</v>
      </c>
      <c r="M794" s="24" t="s">
        <v>50</v>
      </c>
      <c r="N794" s="22" t="s">
        <v>5571</v>
      </c>
      <c r="O794" s="25" t="s">
        <v>5572</v>
      </c>
      <c r="P794" s="38" t="s">
        <v>5573</v>
      </c>
      <c r="Q794" s="25"/>
      <c r="R794" s="26" t="s">
        <v>647</v>
      </c>
      <c r="S794" s="26" t="s">
        <v>5574</v>
      </c>
      <c r="T794" s="27">
        <v>43062</v>
      </c>
    </row>
    <row r="795" spans="1:20" s="16" customFormat="1" ht="18.75" customHeight="1" x14ac:dyDescent="0.2">
      <c r="A795" s="147">
        <v>7642</v>
      </c>
      <c r="B795" s="17" t="s">
        <v>1819</v>
      </c>
      <c r="C795" s="130">
        <v>650847326</v>
      </c>
      <c r="D795" s="15" t="s">
        <v>1566</v>
      </c>
      <c r="E795" s="15" t="s">
        <v>7218</v>
      </c>
      <c r="F795" s="14" t="s">
        <v>7219</v>
      </c>
      <c r="G795" s="14" t="s">
        <v>1820</v>
      </c>
      <c r="H795" s="14" t="s">
        <v>7220</v>
      </c>
      <c r="I795" s="15" t="s">
        <v>855</v>
      </c>
      <c r="J795" s="15" t="s">
        <v>7221</v>
      </c>
      <c r="K795" s="15" t="s">
        <v>7222</v>
      </c>
      <c r="L795" s="15" t="s">
        <v>7223</v>
      </c>
      <c r="M795" s="17" t="s">
        <v>50</v>
      </c>
      <c r="N795" s="18" t="s">
        <v>1821</v>
      </c>
      <c r="O795" s="18" t="s">
        <v>7224</v>
      </c>
      <c r="P795" s="19" t="s">
        <v>7225</v>
      </c>
      <c r="Q795" s="18"/>
      <c r="R795" s="19" t="s">
        <v>704</v>
      </c>
      <c r="S795" s="19" t="s">
        <v>7374</v>
      </c>
      <c r="T795" s="20">
        <v>43063</v>
      </c>
    </row>
    <row r="796" spans="1:20" s="16" customFormat="1" ht="18.75" customHeight="1" x14ac:dyDescent="0.2">
      <c r="A796" s="147">
        <v>7643</v>
      </c>
      <c r="B796" s="17" t="s">
        <v>3922</v>
      </c>
      <c r="C796" s="130">
        <v>691407004</v>
      </c>
      <c r="D796" s="15" t="s">
        <v>2854</v>
      </c>
      <c r="E796" s="15" t="s">
        <v>2871</v>
      </c>
      <c r="F796" s="14" t="s">
        <v>27</v>
      </c>
      <c r="G796" s="14" t="s">
        <v>2872</v>
      </c>
      <c r="H796" s="14" t="s">
        <v>29</v>
      </c>
      <c r="I796" s="15"/>
      <c r="J796" s="15"/>
      <c r="K796" s="15" t="s">
        <v>3923</v>
      </c>
      <c r="L796" s="15" t="s">
        <v>3924</v>
      </c>
      <c r="M796" s="17" t="s">
        <v>344</v>
      </c>
      <c r="N796" s="18" t="s">
        <v>3925</v>
      </c>
      <c r="O796" s="18" t="s">
        <v>6576</v>
      </c>
      <c r="P796" s="19" t="s">
        <v>6577</v>
      </c>
      <c r="Q796" s="18"/>
      <c r="R796" s="19">
        <v>91001</v>
      </c>
      <c r="S796" s="19" t="s">
        <v>2875</v>
      </c>
      <c r="T796" s="20">
        <v>43165</v>
      </c>
    </row>
    <row r="797" spans="1:20" s="16" customFormat="1" ht="18.75" customHeight="1" x14ac:dyDescent="0.2">
      <c r="A797" s="146">
        <v>7644</v>
      </c>
      <c r="B797" s="24" t="s">
        <v>5595</v>
      </c>
      <c r="C797" s="129">
        <v>651519810</v>
      </c>
      <c r="D797" s="22" t="s">
        <v>405</v>
      </c>
      <c r="E797" s="22" t="s">
        <v>5596</v>
      </c>
      <c r="F797" s="23" t="s">
        <v>5597</v>
      </c>
      <c r="G797" s="23" t="s">
        <v>6117</v>
      </c>
      <c r="H797" s="23" t="s">
        <v>5598</v>
      </c>
      <c r="I797" s="22" t="s">
        <v>5599</v>
      </c>
      <c r="J797" s="22" t="s">
        <v>5600</v>
      </c>
      <c r="K797" s="22" t="s">
        <v>5601</v>
      </c>
      <c r="L797" s="22" t="s">
        <v>5602</v>
      </c>
      <c r="M797" s="24" t="s">
        <v>344</v>
      </c>
      <c r="N797" s="25" t="s">
        <v>5603</v>
      </c>
      <c r="O797" s="25"/>
      <c r="P797" s="26"/>
      <c r="Q797" s="25"/>
      <c r="R797" s="26" t="s">
        <v>704</v>
      </c>
      <c r="S797" s="31" t="s">
        <v>6932</v>
      </c>
      <c r="T797" s="27">
        <v>43165</v>
      </c>
    </row>
    <row r="798" spans="1:20" s="16" customFormat="1" ht="18.75" customHeight="1" x14ac:dyDescent="0.2">
      <c r="A798" s="146">
        <v>7645</v>
      </c>
      <c r="B798" s="24" t="s">
        <v>2716</v>
      </c>
      <c r="C798" s="129">
        <v>651539161</v>
      </c>
      <c r="D798" s="22" t="s">
        <v>1579</v>
      </c>
      <c r="E798" s="22" t="s">
        <v>6144</v>
      </c>
      <c r="F798" s="29" t="s">
        <v>7060</v>
      </c>
      <c r="G798" s="23" t="s">
        <v>2717</v>
      </c>
      <c r="H798" s="23" t="s">
        <v>7061</v>
      </c>
      <c r="I798" s="22" t="s">
        <v>2718</v>
      </c>
      <c r="J798" s="22" t="s">
        <v>2719</v>
      </c>
      <c r="K798" s="35" t="s">
        <v>7062</v>
      </c>
      <c r="L798" s="22" t="s">
        <v>6501</v>
      </c>
      <c r="M798" s="24" t="s">
        <v>630</v>
      </c>
      <c r="N798" s="25" t="s">
        <v>462</v>
      </c>
      <c r="O798" s="25" t="s">
        <v>6500</v>
      </c>
      <c r="P798" s="26" t="s">
        <v>6502</v>
      </c>
      <c r="Q798" s="25"/>
      <c r="R798" s="26" t="s">
        <v>1591</v>
      </c>
      <c r="S798" s="31" t="s">
        <v>7071</v>
      </c>
      <c r="T798" s="27">
        <v>43180</v>
      </c>
    </row>
    <row r="799" spans="1:20" s="16" customFormat="1" ht="18.75" customHeight="1" x14ac:dyDescent="0.2">
      <c r="A799" s="146">
        <v>7646</v>
      </c>
      <c r="B799" s="24" t="s">
        <v>5740</v>
      </c>
      <c r="C799" s="129">
        <v>651062020</v>
      </c>
      <c r="D799" s="22" t="s">
        <v>970</v>
      </c>
      <c r="E799" s="22" t="s">
        <v>5741</v>
      </c>
      <c r="F799" s="29" t="s">
        <v>7108</v>
      </c>
      <c r="G799" s="23" t="s">
        <v>5742</v>
      </c>
      <c r="H799" s="29" t="s">
        <v>7109</v>
      </c>
      <c r="I799" s="22" t="s">
        <v>975</v>
      </c>
      <c r="J799" s="30" t="s">
        <v>7110</v>
      </c>
      <c r="K799" s="22" t="s">
        <v>5743</v>
      </c>
      <c r="L799" s="22" t="s">
        <v>5745</v>
      </c>
      <c r="M799" s="24" t="s">
        <v>630</v>
      </c>
      <c r="N799" s="25" t="s">
        <v>5747</v>
      </c>
      <c r="O799" s="25" t="s">
        <v>5746</v>
      </c>
      <c r="P799" s="26" t="s">
        <v>5744</v>
      </c>
      <c r="Q799" s="25"/>
      <c r="R799" s="26" t="s">
        <v>92</v>
      </c>
      <c r="S799" s="31" t="s">
        <v>7111</v>
      </c>
      <c r="T799" s="27">
        <v>43182</v>
      </c>
    </row>
    <row r="800" spans="1:20" s="16" customFormat="1" ht="18.75" customHeight="1" x14ac:dyDescent="0.2">
      <c r="A800" s="146">
        <v>7647</v>
      </c>
      <c r="B800" s="24" t="s">
        <v>2564</v>
      </c>
      <c r="C800" s="129" t="s">
        <v>7818</v>
      </c>
      <c r="D800" s="22" t="s">
        <v>1579</v>
      </c>
      <c r="E800" s="22" t="s">
        <v>2565</v>
      </c>
      <c r="F800" s="23" t="s">
        <v>2566</v>
      </c>
      <c r="G800" s="23" t="s">
        <v>2567</v>
      </c>
      <c r="H800" s="23" t="s">
        <v>2568</v>
      </c>
      <c r="I800" s="22" t="s">
        <v>1584</v>
      </c>
      <c r="J800" s="22" t="s">
        <v>2569</v>
      </c>
      <c r="K800" s="22" t="s">
        <v>2570</v>
      </c>
      <c r="L800" s="22" t="s">
        <v>2571</v>
      </c>
      <c r="M800" s="24" t="s">
        <v>618</v>
      </c>
      <c r="N800" s="25" t="s">
        <v>2572</v>
      </c>
      <c r="O800" s="25" t="s">
        <v>2574</v>
      </c>
      <c r="P800" s="26" t="s">
        <v>2573</v>
      </c>
      <c r="Q800" s="25"/>
      <c r="R800" s="26" t="s">
        <v>1591</v>
      </c>
      <c r="S800" s="26" t="s">
        <v>2575</v>
      </c>
      <c r="T800" s="27">
        <v>43196</v>
      </c>
    </row>
    <row r="801" spans="1:20" s="16" customFormat="1" ht="18.75" customHeight="1" x14ac:dyDescent="0.2">
      <c r="A801" s="147">
        <v>7648</v>
      </c>
      <c r="B801" s="17" t="s">
        <v>2924</v>
      </c>
      <c r="C801" s="130">
        <v>691412008</v>
      </c>
      <c r="D801" s="15" t="s">
        <v>2854</v>
      </c>
      <c r="E801" s="15" t="s">
        <v>2871</v>
      </c>
      <c r="F801" s="14" t="s">
        <v>27</v>
      </c>
      <c r="G801" s="14" t="s">
        <v>2872</v>
      </c>
      <c r="H801" s="14" t="s">
        <v>29</v>
      </c>
      <c r="I801" s="15"/>
      <c r="J801" s="15"/>
      <c r="K801" s="15" t="s">
        <v>2925</v>
      </c>
      <c r="L801" s="15" t="s">
        <v>2926</v>
      </c>
      <c r="M801" s="17" t="s">
        <v>6168</v>
      </c>
      <c r="N801" s="18" t="s">
        <v>2927</v>
      </c>
      <c r="O801" s="18">
        <v>422204002</v>
      </c>
      <c r="P801" s="19"/>
      <c r="Q801" s="18"/>
      <c r="R801" s="19">
        <v>91001</v>
      </c>
      <c r="S801" s="19" t="s">
        <v>2875</v>
      </c>
      <c r="T801" s="20">
        <v>43209</v>
      </c>
    </row>
    <row r="802" spans="1:20" s="16" customFormat="1" ht="18.75" customHeight="1" x14ac:dyDescent="0.2">
      <c r="A802" s="146">
        <v>7649</v>
      </c>
      <c r="B802" s="24" t="s">
        <v>1518</v>
      </c>
      <c r="C802" s="129">
        <v>651559219</v>
      </c>
      <c r="D802" s="22" t="s">
        <v>640</v>
      </c>
      <c r="E802" s="22" t="s">
        <v>1519</v>
      </c>
      <c r="F802" s="23" t="s">
        <v>1520</v>
      </c>
      <c r="G802" s="23" t="s">
        <v>1521</v>
      </c>
      <c r="H802" s="23" t="s">
        <v>1522</v>
      </c>
      <c r="I802" s="22" t="s">
        <v>1523</v>
      </c>
      <c r="J802" s="22" t="s">
        <v>1524</v>
      </c>
      <c r="K802" s="22" t="s">
        <v>1525</v>
      </c>
      <c r="L802" s="22" t="s">
        <v>1526</v>
      </c>
      <c r="M802" s="24" t="s">
        <v>50</v>
      </c>
      <c r="N802" s="25" t="s">
        <v>1153</v>
      </c>
      <c r="O802" s="25">
        <v>56930800728</v>
      </c>
      <c r="P802" s="26" t="s">
        <v>1527</v>
      </c>
      <c r="Q802" s="25"/>
      <c r="R802" s="26" t="s">
        <v>704</v>
      </c>
      <c r="S802" s="26" t="s">
        <v>1528</v>
      </c>
      <c r="T802" s="27">
        <v>43227</v>
      </c>
    </row>
    <row r="803" spans="1:20" s="16" customFormat="1" ht="18.75" customHeight="1" x14ac:dyDescent="0.2">
      <c r="A803" s="147">
        <v>7650</v>
      </c>
      <c r="B803" s="17" t="s">
        <v>7670</v>
      </c>
      <c r="C803" s="130">
        <v>651589657</v>
      </c>
      <c r="D803" s="15" t="s">
        <v>970</v>
      </c>
      <c r="E803" s="15" t="s">
        <v>971</v>
      </c>
      <c r="F803" s="14" t="s">
        <v>7681</v>
      </c>
      <c r="G803" s="14" t="s">
        <v>972</v>
      </c>
      <c r="H803" s="14" t="s">
        <v>7707</v>
      </c>
      <c r="I803" s="15" t="s">
        <v>973</v>
      </c>
      <c r="J803" s="15" t="s">
        <v>7708</v>
      </c>
      <c r="K803" s="15" t="s">
        <v>974</v>
      </c>
      <c r="L803" s="15" t="s">
        <v>7682</v>
      </c>
      <c r="M803" s="17" t="s">
        <v>50</v>
      </c>
      <c r="N803" s="18" t="s">
        <v>1489</v>
      </c>
      <c r="O803" s="18" t="s">
        <v>7683</v>
      </c>
      <c r="P803" s="39" t="s">
        <v>7684</v>
      </c>
      <c r="Q803" s="18"/>
      <c r="R803" s="19" t="s">
        <v>92</v>
      </c>
      <c r="S803" s="19" t="s">
        <v>7692</v>
      </c>
      <c r="T803" s="20">
        <v>43276</v>
      </c>
    </row>
    <row r="804" spans="1:20" s="16" customFormat="1" ht="18.75" customHeight="1" x14ac:dyDescent="0.2">
      <c r="A804" s="146">
        <v>7651</v>
      </c>
      <c r="B804" s="24" t="s">
        <v>4740</v>
      </c>
      <c r="C804" s="129">
        <v>651121620</v>
      </c>
      <c r="D804" s="22" t="s">
        <v>81</v>
      </c>
      <c r="E804" s="22" t="s">
        <v>4741</v>
      </c>
      <c r="F804" s="23" t="s">
        <v>4742</v>
      </c>
      <c r="G804" s="23" t="s">
        <v>4743</v>
      </c>
      <c r="H804" s="23" t="s">
        <v>4744</v>
      </c>
      <c r="I804" s="22" t="s">
        <v>961</v>
      </c>
      <c r="J804" s="22" t="s">
        <v>4745</v>
      </c>
      <c r="K804" s="22" t="s">
        <v>4746</v>
      </c>
      <c r="L804" s="22" t="s">
        <v>4747</v>
      </c>
      <c r="M804" s="24" t="s">
        <v>630</v>
      </c>
      <c r="N804" s="25" t="s">
        <v>4748</v>
      </c>
      <c r="O804" s="25" t="s">
        <v>4749</v>
      </c>
      <c r="P804" s="26" t="s">
        <v>4750</v>
      </c>
      <c r="Q804" s="25"/>
      <c r="R804" s="26" t="s">
        <v>704</v>
      </c>
      <c r="S804" s="26" t="s">
        <v>860</v>
      </c>
      <c r="T804" s="27">
        <v>43299</v>
      </c>
    </row>
    <row r="805" spans="1:20" s="16" customFormat="1" ht="18.75" customHeight="1" x14ac:dyDescent="0.2">
      <c r="A805" s="146">
        <v>7652</v>
      </c>
      <c r="B805" s="24" t="s">
        <v>639</v>
      </c>
      <c r="C805" s="129">
        <v>659070006</v>
      </c>
      <c r="D805" s="22" t="s">
        <v>640</v>
      </c>
      <c r="E805" s="22" t="s">
        <v>641</v>
      </c>
      <c r="F805" s="23" t="s">
        <v>642</v>
      </c>
      <c r="G805" s="23" t="s">
        <v>643</v>
      </c>
      <c r="H805" s="23" t="s">
        <v>644</v>
      </c>
      <c r="I805" s="22" t="s">
        <v>645</v>
      </c>
      <c r="J805" s="30" t="s">
        <v>7063</v>
      </c>
      <c r="K805" s="22" t="s">
        <v>6650</v>
      </c>
      <c r="L805" s="22" t="s">
        <v>7066</v>
      </c>
      <c r="M805" s="24" t="s">
        <v>6169</v>
      </c>
      <c r="N805" s="25" t="s">
        <v>646</v>
      </c>
      <c r="O805" s="25" t="s">
        <v>7064</v>
      </c>
      <c r="P805" s="26" t="s">
        <v>7065</v>
      </c>
      <c r="Q805" s="25" t="s">
        <v>6649</v>
      </c>
      <c r="R805" s="26" t="s">
        <v>647</v>
      </c>
      <c r="S805" s="31" t="s">
        <v>6925</v>
      </c>
      <c r="T805" s="27">
        <v>43307</v>
      </c>
    </row>
    <row r="806" spans="1:20" s="16" customFormat="1" ht="18.75" customHeight="1" x14ac:dyDescent="0.2">
      <c r="A806" s="146">
        <v>7653</v>
      </c>
      <c r="B806" s="24" t="s">
        <v>4837</v>
      </c>
      <c r="C806" s="129">
        <v>651482887</v>
      </c>
      <c r="D806" s="22" t="s">
        <v>4838</v>
      </c>
      <c r="E806" s="22" t="s">
        <v>4839</v>
      </c>
      <c r="F806" s="23" t="s">
        <v>4840</v>
      </c>
      <c r="G806" s="23" t="s">
        <v>4841</v>
      </c>
      <c r="H806" s="23" t="s">
        <v>4842</v>
      </c>
      <c r="I806" s="22" t="s">
        <v>855</v>
      </c>
      <c r="J806" s="22" t="s">
        <v>4843</v>
      </c>
      <c r="K806" s="22" t="s">
        <v>4844</v>
      </c>
      <c r="L806" s="22" t="s">
        <v>4846</v>
      </c>
      <c r="M806" s="24" t="s">
        <v>344</v>
      </c>
      <c r="N806" s="25" t="s">
        <v>4848</v>
      </c>
      <c r="O806" s="25" t="s">
        <v>4845</v>
      </c>
      <c r="P806" s="26" t="s">
        <v>4847</v>
      </c>
      <c r="Q806" s="25"/>
      <c r="R806" s="26">
        <v>93401</v>
      </c>
      <c r="S806" s="26" t="s">
        <v>4667</v>
      </c>
      <c r="T806" s="27">
        <v>43311</v>
      </c>
    </row>
    <row r="807" spans="1:20" s="16" customFormat="1" ht="18.75" customHeight="1" x14ac:dyDescent="0.2">
      <c r="A807" s="147">
        <v>7654</v>
      </c>
      <c r="B807" s="17" t="s">
        <v>853</v>
      </c>
      <c r="C807" s="130">
        <v>651578310</v>
      </c>
      <c r="D807" s="15" t="s">
        <v>81</v>
      </c>
      <c r="E807" s="15" t="s">
        <v>7785</v>
      </c>
      <c r="F807" s="14" t="s">
        <v>7786</v>
      </c>
      <c r="G807" s="14" t="s">
        <v>854</v>
      </c>
      <c r="H807" s="14" t="s">
        <v>7787</v>
      </c>
      <c r="I807" s="15" t="s">
        <v>7789</v>
      </c>
      <c r="J807" s="15" t="s">
        <v>6748</v>
      </c>
      <c r="K807" s="15" t="s">
        <v>856</v>
      </c>
      <c r="L807" s="15" t="s">
        <v>7788</v>
      </c>
      <c r="M807" s="17" t="s">
        <v>630</v>
      </c>
      <c r="N807" s="18" t="s">
        <v>857</v>
      </c>
      <c r="O807" s="18" t="s">
        <v>858</v>
      </c>
      <c r="P807" s="19" t="s">
        <v>859</v>
      </c>
      <c r="Q807" s="18"/>
      <c r="R807" s="19" t="s">
        <v>704</v>
      </c>
      <c r="S807" s="19" t="s">
        <v>7621</v>
      </c>
      <c r="T807" s="20">
        <v>43343</v>
      </c>
    </row>
    <row r="808" spans="1:20" s="16" customFormat="1" ht="18.75" customHeight="1" x14ac:dyDescent="0.2">
      <c r="A808" s="146">
        <v>7655</v>
      </c>
      <c r="B808" s="24" t="s">
        <v>2556</v>
      </c>
      <c r="C808" s="129">
        <v>652942806</v>
      </c>
      <c r="D808" s="22" t="s">
        <v>1579</v>
      </c>
      <c r="E808" s="22" t="s">
        <v>2557</v>
      </c>
      <c r="F808" s="29" t="s">
        <v>7661</v>
      </c>
      <c r="G808" s="23" t="s">
        <v>2558</v>
      </c>
      <c r="H808" s="29" t="s">
        <v>7662</v>
      </c>
      <c r="I808" s="22" t="s">
        <v>2559</v>
      </c>
      <c r="J808" s="30" t="s">
        <v>7663</v>
      </c>
      <c r="K808" s="30" t="s">
        <v>7664</v>
      </c>
      <c r="L808" s="22" t="s">
        <v>2560</v>
      </c>
      <c r="M808" s="24" t="s">
        <v>50</v>
      </c>
      <c r="N808" s="25" t="s">
        <v>2561</v>
      </c>
      <c r="O808" s="25" t="s">
        <v>2562</v>
      </c>
      <c r="P808" s="26" t="s">
        <v>2563</v>
      </c>
      <c r="Q808" s="25"/>
      <c r="R808" s="26" t="s">
        <v>1591</v>
      </c>
      <c r="S808" s="31" t="s">
        <v>7517</v>
      </c>
      <c r="T808" s="27">
        <v>43353</v>
      </c>
    </row>
    <row r="809" spans="1:20" s="16" customFormat="1" ht="18.75" customHeight="1" x14ac:dyDescent="0.2">
      <c r="A809" s="146">
        <v>7656</v>
      </c>
      <c r="B809" s="24" t="s">
        <v>2419</v>
      </c>
      <c r="C809" s="129">
        <v>651086930</v>
      </c>
      <c r="D809" s="22" t="s">
        <v>1566</v>
      </c>
      <c r="E809" s="22" t="s">
        <v>2420</v>
      </c>
      <c r="F809" s="23" t="s">
        <v>2421</v>
      </c>
      <c r="G809" s="23" t="s">
        <v>6109</v>
      </c>
      <c r="H809" s="23" t="s">
        <v>2422</v>
      </c>
      <c r="I809" s="22" t="s">
        <v>2423</v>
      </c>
      <c r="J809" s="22" t="s">
        <v>2424</v>
      </c>
      <c r="K809" s="22" t="s">
        <v>2425</v>
      </c>
      <c r="L809" s="22" t="s">
        <v>2426</v>
      </c>
      <c r="M809" s="24" t="s">
        <v>50</v>
      </c>
      <c r="N809" s="25" t="s">
        <v>2427</v>
      </c>
      <c r="O809" s="25" t="s">
        <v>2428</v>
      </c>
      <c r="P809" s="26" t="s">
        <v>2429</v>
      </c>
      <c r="Q809" s="25"/>
      <c r="R809" s="26" t="s">
        <v>704</v>
      </c>
      <c r="S809" s="26" t="s">
        <v>654</v>
      </c>
      <c r="T809" s="27">
        <v>43357</v>
      </c>
    </row>
    <row r="810" spans="1:20" s="16" customFormat="1" ht="18.75" customHeight="1" x14ac:dyDescent="0.2">
      <c r="A810" s="146">
        <v>7657</v>
      </c>
      <c r="B810" s="24" t="s">
        <v>404</v>
      </c>
      <c r="C810" s="129">
        <v>651354765</v>
      </c>
      <c r="D810" s="22" t="s">
        <v>405</v>
      </c>
      <c r="E810" s="22" t="s">
        <v>406</v>
      </c>
      <c r="F810" s="23" t="s">
        <v>6647</v>
      </c>
      <c r="G810" s="23" t="s">
        <v>407</v>
      </c>
      <c r="H810" s="29" t="s">
        <v>7007</v>
      </c>
      <c r="I810" s="22" t="s">
        <v>408</v>
      </c>
      <c r="J810" s="30" t="s">
        <v>7008</v>
      </c>
      <c r="K810" s="22" t="s">
        <v>409</v>
      </c>
      <c r="L810" s="22" t="s">
        <v>6794</v>
      </c>
      <c r="M810" s="24" t="s">
        <v>630</v>
      </c>
      <c r="N810" s="25" t="s">
        <v>387</v>
      </c>
      <c r="O810" s="25">
        <v>984478316</v>
      </c>
      <c r="P810" s="38" t="s">
        <v>6648</v>
      </c>
      <c r="Q810" s="25"/>
      <c r="R810" s="26" t="s">
        <v>92</v>
      </c>
      <c r="S810" s="31" t="s">
        <v>7022</v>
      </c>
      <c r="T810" s="27">
        <v>43374</v>
      </c>
    </row>
    <row r="811" spans="1:20" s="16" customFormat="1" ht="18.75" customHeight="1" x14ac:dyDescent="0.2">
      <c r="A811" s="146">
        <v>7658</v>
      </c>
      <c r="B811" s="24" t="s">
        <v>2320</v>
      </c>
      <c r="C811" s="129">
        <v>650964950</v>
      </c>
      <c r="D811" s="22" t="s">
        <v>1566</v>
      </c>
      <c r="E811" s="22" t="s">
        <v>2321</v>
      </c>
      <c r="F811" s="23" t="s">
        <v>2322</v>
      </c>
      <c r="G811" s="23" t="s">
        <v>2323</v>
      </c>
      <c r="H811" s="23" t="s">
        <v>2324</v>
      </c>
      <c r="I811" s="22" t="s">
        <v>2325</v>
      </c>
      <c r="J811" s="22" t="s">
        <v>2326</v>
      </c>
      <c r="K811" s="22" t="s">
        <v>2327</v>
      </c>
      <c r="L811" s="22" t="s">
        <v>6193</v>
      </c>
      <c r="M811" s="24" t="s">
        <v>6168</v>
      </c>
      <c r="N811" s="25" t="s">
        <v>2329</v>
      </c>
      <c r="O811" s="25"/>
      <c r="P811" s="26" t="s">
        <v>2328</v>
      </c>
      <c r="Q811" s="25"/>
      <c r="R811" s="26" t="s">
        <v>92</v>
      </c>
      <c r="S811" s="31" t="s">
        <v>6977</v>
      </c>
      <c r="T811" s="27">
        <v>43374</v>
      </c>
    </row>
    <row r="812" spans="1:20" s="16" customFormat="1" ht="18.75" customHeight="1" x14ac:dyDescent="0.2">
      <c r="A812" s="146">
        <v>7659</v>
      </c>
      <c r="B812" s="24" t="s">
        <v>4702</v>
      </c>
      <c r="C812" s="129" t="s">
        <v>7857</v>
      </c>
      <c r="D812" s="22" t="s">
        <v>4656</v>
      </c>
      <c r="E812" s="22" t="s">
        <v>4703</v>
      </c>
      <c r="F812" s="23" t="s">
        <v>4704</v>
      </c>
      <c r="G812" s="23" t="s">
        <v>4705</v>
      </c>
      <c r="H812" s="23" t="s">
        <v>4706</v>
      </c>
      <c r="I812" s="22" t="s">
        <v>2069</v>
      </c>
      <c r="J812" s="22" t="s">
        <v>4707</v>
      </c>
      <c r="K812" s="22" t="s">
        <v>4708</v>
      </c>
      <c r="L812" s="22" t="s">
        <v>4710</v>
      </c>
      <c r="M812" s="24" t="s">
        <v>6167</v>
      </c>
      <c r="N812" s="25" t="s">
        <v>4712</v>
      </c>
      <c r="O812" s="25" t="s">
        <v>4711</v>
      </c>
      <c r="P812" s="26" t="s">
        <v>4709</v>
      </c>
      <c r="Q812" s="25"/>
      <c r="R812" s="26">
        <v>93401</v>
      </c>
      <c r="S812" s="26" t="s">
        <v>4667</v>
      </c>
      <c r="T812" s="27">
        <v>43376</v>
      </c>
    </row>
    <row r="813" spans="1:20" s="16" customFormat="1" ht="18.75" customHeight="1" x14ac:dyDescent="0.2">
      <c r="A813" s="146">
        <v>7660</v>
      </c>
      <c r="B813" s="24" t="s">
        <v>6192</v>
      </c>
      <c r="C813" s="129">
        <v>651619912</v>
      </c>
      <c r="D813" s="22" t="s">
        <v>1964</v>
      </c>
      <c r="E813" s="22" t="s">
        <v>1965</v>
      </c>
      <c r="F813" s="23" t="s">
        <v>1966</v>
      </c>
      <c r="G813" s="23" t="s">
        <v>1967</v>
      </c>
      <c r="H813" s="23" t="s">
        <v>1968</v>
      </c>
      <c r="I813" s="22" t="s">
        <v>1969</v>
      </c>
      <c r="J813" s="22"/>
      <c r="K813" s="22" t="s">
        <v>1970</v>
      </c>
      <c r="L813" s="22" t="s">
        <v>1972</v>
      </c>
      <c r="M813" s="24" t="s">
        <v>630</v>
      </c>
      <c r="N813" s="25" t="s">
        <v>462</v>
      </c>
      <c r="O813" s="25" t="s">
        <v>1973</v>
      </c>
      <c r="P813" s="26" t="s">
        <v>1971</v>
      </c>
      <c r="Q813" s="25"/>
      <c r="R813" s="26">
        <v>93401</v>
      </c>
      <c r="S813" s="26" t="s">
        <v>1974</v>
      </c>
      <c r="T813" s="27">
        <v>43395</v>
      </c>
    </row>
    <row r="814" spans="1:20" s="16" customFormat="1" ht="18.75" customHeight="1" x14ac:dyDescent="0.2">
      <c r="A814" s="146">
        <v>7662</v>
      </c>
      <c r="B814" s="24" t="s">
        <v>5063</v>
      </c>
      <c r="C814" s="129">
        <v>651685265</v>
      </c>
      <c r="D814" s="22" t="s">
        <v>422</v>
      </c>
      <c r="E814" s="22" t="s">
        <v>5064</v>
      </c>
      <c r="F814" s="23" t="s">
        <v>5065</v>
      </c>
      <c r="G814" s="23" t="s">
        <v>5066</v>
      </c>
      <c r="H814" s="23" t="s">
        <v>5067</v>
      </c>
      <c r="I814" s="22" t="s">
        <v>5068</v>
      </c>
      <c r="J814" s="22" t="s">
        <v>5069</v>
      </c>
      <c r="K814" s="22" t="s">
        <v>5070</v>
      </c>
      <c r="L814" s="22" t="s">
        <v>5072</v>
      </c>
      <c r="M814" s="24" t="s">
        <v>50</v>
      </c>
      <c r="N814" s="25" t="s">
        <v>1076</v>
      </c>
      <c r="O814" s="25" t="s">
        <v>5073</v>
      </c>
      <c r="P814" s="26" t="s">
        <v>5071</v>
      </c>
      <c r="Q814" s="25"/>
      <c r="R814" s="26" t="s">
        <v>92</v>
      </c>
      <c r="S814" s="26" t="s">
        <v>5074</v>
      </c>
      <c r="T814" s="27">
        <v>39764</v>
      </c>
    </row>
    <row r="815" spans="1:20" s="16" customFormat="1" ht="18.75" customHeight="1" x14ac:dyDescent="0.2">
      <c r="A815" s="146">
        <v>7663</v>
      </c>
      <c r="B815" s="24" t="s">
        <v>6831</v>
      </c>
      <c r="C815" s="129">
        <v>651018846</v>
      </c>
      <c r="D815" s="22" t="s">
        <v>1566</v>
      </c>
      <c r="E815" s="22" t="s">
        <v>2548</v>
      </c>
      <c r="F815" s="23" t="s">
        <v>2549</v>
      </c>
      <c r="G815" s="23" t="s">
        <v>6110</v>
      </c>
      <c r="H815" s="23" t="s">
        <v>2550</v>
      </c>
      <c r="I815" s="22" t="s">
        <v>855</v>
      </c>
      <c r="J815" s="22" t="s">
        <v>2551</v>
      </c>
      <c r="K815" s="22" t="s">
        <v>2552</v>
      </c>
      <c r="L815" s="22" t="s">
        <v>2553</v>
      </c>
      <c r="M815" s="24" t="s">
        <v>50</v>
      </c>
      <c r="N815" s="25" t="s">
        <v>730</v>
      </c>
      <c r="O815" s="25" t="s">
        <v>2554</v>
      </c>
      <c r="P815" s="26" t="s">
        <v>2555</v>
      </c>
      <c r="Q815" s="25"/>
      <c r="R815" s="26" t="s">
        <v>704</v>
      </c>
      <c r="S815" s="26" t="s">
        <v>6506</v>
      </c>
      <c r="T815" s="27">
        <v>43416</v>
      </c>
    </row>
    <row r="816" spans="1:20" s="16" customFormat="1" ht="18.75" customHeight="1" x14ac:dyDescent="0.2">
      <c r="A816" s="146">
        <v>7664</v>
      </c>
      <c r="B816" s="24" t="s">
        <v>421</v>
      </c>
      <c r="C816" s="129">
        <v>650797612</v>
      </c>
      <c r="D816" s="22" t="s">
        <v>422</v>
      </c>
      <c r="E816" s="22" t="s">
        <v>423</v>
      </c>
      <c r="F816" s="23" t="s">
        <v>424</v>
      </c>
      <c r="G816" s="23" t="s">
        <v>425</v>
      </c>
      <c r="H816" s="23" t="s">
        <v>426</v>
      </c>
      <c r="I816" s="22" t="s">
        <v>427</v>
      </c>
      <c r="J816" s="22" t="s">
        <v>428</v>
      </c>
      <c r="K816" s="22" t="s">
        <v>429</v>
      </c>
      <c r="L816" s="22" t="s">
        <v>431</v>
      </c>
      <c r="M816" s="24" t="s">
        <v>6172</v>
      </c>
      <c r="N816" s="25" t="s">
        <v>433</v>
      </c>
      <c r="O816" s="25" t="s">
        <v>432</v>
      </c>
      <c r="P816" s="26" t="s">
        <v>430</v>
      </c>
      <c r="Q816" s="25"/>
      <c r="R816" s="26" t="s">
        <v>92</v>
      </c>
      <c r="S816" s="26" t="s">
        <v>434</v>
      </c>
      <c r="T816" s="27">
        <v>43453</v>
      </c>
    </row>
    <row r="817" spans="1:20" s="16" customFormat="1" ht="18.75" customHeight="1" x14ac:dyDescent="0.2">
      <c r="A817" s="146">
        <v>7665</v>
      </c>
      <c r="B817" s="24" t="s">
        <v>5671</v>
      </c>
      <c r="C817" s="129">
        <v>651667038</v>
      </c>
      <c r="D817" s="22" t="s">
        <v>405</v>
      </c>
      <c r="E817" s="22" t="s">
        <v>5672</v>
      </c>
      <c r="F817" s="23" t="s">
        <v>5673</v>
      </c>
      <c r="G817" s="23" t="s">
        <v>5674</v>
      </c>
      <c r="H817" s="23" t="s">
        <v>5675</v>
      </c>
      <c r="I817" s="22" t="s">
        <v>5676</v>
      </c>
      <c r="J817" s="22" t="s">
        <v>5677</v>
      </c>
      <c r="K817" s="22" t="s">
        <v>5678</v>
      </c>
      <c r="L817" s="22" t="s">
        <v>5679</v>
      </c>
      <c r="M817" s="24" t="s">
        <v>6166</v>
      </c>
      <c r="N817" s="25" t="s">
        <v>5680</v>
      </c>
      <c r="O817" s="25">
        <f>996457485 - 997756020</f>
        <v>-1298535</v>
      </c>
      <c r="P817" s="38" t="s">
        <v>5681</v>
      </c>
      <c r="Q817" s="25"/>
      <c r="R817" s="26" t="s">
        <v>139</v>
      </c>
      <c r="S817" s="26" t="s">
        <v>654</v>
      </c>
      <c r="T817" s="27">
        <v>43455</v>
      </c>
    </row>
    <row r="818" spans="1:20" s="16" customFormat="1" ht="18.75" customHeight="1" x14ac:dyDescent="0.2">
      <c r="A818" s="146">
        <v>7666</v>
      </c>
      <c r="B818" s="24" t="s">
        <v>6833</v>
      </c>
      <c r="C818" s="129">
        <v>651746019</v>
      </c>
      <c r="D818" s="22" t="s">
        <v>81</v>
      </c>
      <c r="E818" s="22" t="s">
        <v>5662</v>
      </c>
      <c r="F818" s="23" t="s">
        <v>5663</v>
      </c>
      <c r="G818" s="23" t="s">
        <v>6118</v>
      </c>
      <c r="H818" s="23" t="s">
        <v>5664</v>
      </c>
      <c r="I818" s="22" t="s">
        <v>855</v>
      </c>
      <c r="J818" s="22" t="s">
        <v>5665</v>
      </c>
      <c r="K818" s="22" t="s">
        <v>5666</v>
      </c>
      <c r="L818" s="22" t="s">
        <v>5667</v>
      </c>
      <c r="M818" s="24" t="s">
        <v>50</v>
      </c>
      <c r="N818" s="25" t="s">
        <v>2269</v>
      </c>
      <c r="O818" s="25" t="s">
        <v>5668</v>
      </c>
      <c r="P818" s="38" t="s">
        <v>5669</v>
      </c>
      <c r="Q818" s="25"/>
      <c r="R818" s="26" t="s">
        <v>704</v>
      </c>
      <c r="S818" s="26" t="s">
        <v>5670</v>
      </c>
      <c r="T818" s="27">
        <v>43461</v>
      </c>
    </row>
    <row r="819" spans="1:20" s="16" customFormat="1" ht="18.75" customHeight="1" x14ac:dyDescent="0.2">
      <c r="A819" s="146">
        <v>7667</v>
      </c>
      <c r="B819" s="24" t="s">
        <v>6830</v>
      </c>
      <c r="C819" s="129">
        <v>650992660</v>
      </c>
      <c r="D819" s="22" t="s">
        <v>81</v>
      </c>
      <c r="E819" s="22" t="s">
        <v>2262</v>
      </c>
      <c r="F819" s="23" t="s">
        <v>2263</v>
      </c>
      <c r="G819" s="23" t="s">
        <v>2264</v>
      </c>
      <c r="H819" s="23" t="s">
        <v>2265</v>
      </c>
      <c r="I819" s="22" t="s">
        <v>855</v>
      </c>
      <c r="J819" s="22" t="s">
        <v>2266</v>
      </c>
      <c r="K819" s="22" t="s">
        <v>2267</v>
      </c>
      <c r="L819" s="22" t="s">
        <v>2268</v>
      </c>
      <c r="M819" s="24" t="s">
        <v>50</v>
      </c>
      <c r="N819" s="25" t="s">
        <v>2269</v>
      </c>
      <c r="O819" s="25" t="s">
        <v>2270</v>
      </c>
      <c r="P819" s="26" t="s">
        <v>2271</v>
      </c>
      <c r="Q819" s="25"/>
      <c r="R819" s="26" t="s">
        <v>704</v>
      </c>
      <c r="S819" s="26" t="s">
        <v>860</v>
      </c>
      <c r="T819" s="27">
        <v>43472</v>
      </c>
    </row>
    <row r="820" spans="1:20" s="16" customFormat="1" ht="18.75" customHeight="1" x14ac:dyDescent="0.2">
      <c r="A820" s="147">
        <v>7668</v>
      </c>
      <c r="B820" s="17" t="s">
        <v>2065</v>
      </c>
      <c r="C820" s="130">
        <v>651515092</v>
      </c>
      <c r="D820" s="15" t="s">
        <v>1566</v>
      </c>
      <c r="E820" s="15" t="s">
        <v>2066</v>
      </c>
      <c r="F820" s="14" t="s">
        <v>7301</v>
      </c>
      <c r="G820" s="14" t="s">
        <v>2067</v>
      </c>
      <c r="H820" s="14" t="s">
        <v>2068</v>
      </c>
      <c r="I820" s="15" t="s">
        <v>2069</v>
      </c>
      <c r="J820" s="15" t="s">
        <v>7375</v>
      </c>
      <c r="K820" s="15" t="s">
        <v>2070</v>
      </c>
      <c r="L820" s="15" t="s">
        <v>7188</v>
      </c>
      <c r="M820" s="17" t="s">
        <v>630</v>
      </c>
      <c r="N820" s="18" t="s">
        <v>2071</v>
      </c>
      <c r="O820" s="18" t="s">
        <v>7189</v>
      </c>
      <c r="P820" s="19" t="s">
        <v>7190</v>
      </c>
      <c r="Q820" s="18"/>
      <c r="R820" s="19" t="s">
        <v>704</v>
      </c>
      <c r="S820" s="19" t="s">
        <v>7302</v>
      </c>
      <c r="T820" s="20">
        <v>43482</v>
      </c>
    </row>
    <row r="821" spans="1:20" s="16" customFormat="1" ht="18.75" customHeight="1" x14ac:dyDescent="0.2">
      <c r="A821" s="146">
        <v>7669</v>
      </c>
      <c r="B821" s="24" t="s">
        <v>6828</v>
      </c>
      <c r="C821" s="129">
        <v>651384842</v>
      </c>
      <c r="D821" s="22" t="s">
        <v>81</v>
      </c>
      <c r="E821" s="22" t="s">
        <v>1540</v>
      </c>
      <c r="F821" s="23" t="s">
        <v>1541</v>
      </c>
      <c r="G821" s="23" t="s">
        <v>1542</v>
      </c>
      <c r="H821" s="23" t="s">
        <v>1543</v>
      </c>
      <c r="I821" s="22" t="s">
        <v>961</v>
      </c>
      <c r="J821" s="22" t="s">
        <v>1544</v>
      </c>
      <c r="K821" s="22" t="s">
        <v>1545</v>
      </c>
      <c r="L821" s="22" t="s">
        <v>1546</v>
      </c>
      <c r="M821" s="24" t="s">
        <v>6171</v>
      </c>
      <c r="N821" s="25" t="s">
        <v>1325</v>
      </c>
      <c r="O821" s="25" t="s">
        <v>1548</v>
      </c>
      <c r="P821" s="26" t="s">
        <v>1547</v>
      </c>
      <c r="Q821" s="25"/>
      <c r="R821" s="26" t="s">
        <v>704</v>
      </c>
      <c r="S821" s="26" t="s">
        <v>860</v>
      </c>
      <c r="T821" s="27">
        <v>43501</v>
      </c>
    </row>
    <row r="822" spans="1:20" s="16" customFormat="1" ht="18.75" customHeight="1" x14ac:dyDescent="0.2">
      <c r="A822" s="147">
        <v>7670</v>
      </c>
      <c r="B822" s="17" t="s">
        <v>6829</v>
      </c>
      <c r="C822" s="130">
        <v>651747023</v>
      </c>
      <c r="D822" s="15" t="s">
        <v>81</v>
      </c>
      <c r="E822" s="15" t="s">
        <v>6751</v>
      </c>
      <c r="F822" s="14" t="s">
        <v>7338</v>
      </c>
      <c r="G822" s="14" t="s">
        <v>2104</v>
      </c>
      <c r="H822" s="14" t="s">
        <v>2103</v>
      </c>
      <c r="I822" s="15" t="s">
        <v>2069</v>
      </c>
      <c r="J822" s="15" t="s">
        <v>2105</v>
      </c>
      <c r="K822" s="15" t="s">
        <v>2106</v>
      </c>
      <c r="L822" s="15" t="s">
        <v>7339</v>
      </c>
      <c r="M822" s="17" t="s">
        <v>50</v>
      </c>
      <c r="N822" s="18" t="s">
        <v>1489</v>
      </c>
      <c r="O822" s="18">
        <v>226698697</v>
      </c>
      <c r="P822" s="19" t="s">
        <v>2107</v>
      </c>
      <c r="Q822" s="18"/>
      <c r="R822" s="19" t="s">
        <v>704</v>
      </c>
      <c r="S822" s="19" t="s">
        <v>7779</v>
      </c>
      <c r="T822" s="20">
        <v>43503</v>
      </c>
    </row>
    <row r="823" spans="1:20" s="16" customFormat="1" ht="18.75" customHeight="1" x14ac:dyDescent="0.2">
      <c r="A823" s="146">
        <v>7671</v>
      </c>
      <c r="B823" s="24" t="s">
        <v>6119</v>
      </c>
      <c r="C823" s="129">
        <v>651653096</v>
      </c>
      <c r="D823" s="22" t="s">
        <v>81</v>
      </c>
      <c r="E823" s="22" t="s">
        <v>4986</v>
      </c>
      <c r="F823" s="23" t="s">
        <v>648</v>
      </c>
      <c r="G823" s="23" t="s">
        <v>4987</v>
      </c>
      <c r="H823" s="23" t="s">
        <v>4988</v>
      </c>
      <c r="I823" s="22" t="s">
        <v>649</v>
      </c>
      <c r="J823" s="22" t="s">
        <v>4989</v>
      </c>
      <c r="K823" s="22" t="s">
        <v>650</v>
      </c>
      <c r="L823" s="22" t="s">
        <v>4990</v>
      </c>
      <c r="M823" s="24" t="s">
        <v>51</v>
      </c>
      <c r="N823" s="25" t="s">
        <v>651</v>
      </c>
      <c r="O823" s="25" t="s">
        <v>652</v>
      </c>
      <c r="P823" s="26" t="s">
        <v>653</v>
      </c>
      <c r="Q823" s="25"/>
      <c r="R823" s="26" t="s">
        <v>139</v>
      </c>
      <c r="S823" s="26" t="s">
        <v>654</v>
      </c>
      <c r="T823" s="27">
        <v>43516</v>
      </c>
    </row>
    <row r="824" spans="1:20" s="16" customFormat="1" ht="18.75" customHeight="1" x14ac:dyDescent="0.2">
      <c r="A824" s="146">
        <v>7672</v>
      </c>
      <c r="B824" s="24" t="s">
        <v>3029</v>
      </c>
      <c r="C824" s="129">
        <v>605110436</v>
      </c>
      <c r="D824" s="22" t="s">
        <v>2752</v>
      </c>
      <c r="E824" s="22" t="s">
        <v>2753</v>
      </c>
      <c r="F824" s="23" t="s">
        <v>27</v>
      </c>
      <c r="G824" s="23" t="s">
        <v>3030</v>
      </c>
      <c r="H824" s="23" t="s">
        <v>29</v>
      </c>
      <c r="I824" s="22"/>
      <c r="J824" s="22"/>
      <c r="K824" s="22" t="s">
        <v>3031</v>
      </c>
      <c r="L824" s="22" t="s">
        <v>3032</v>
      </c>
      <c r="M824" s="24" t="s">
        <v>6169</v>
      </c>
      <c r="N824" s="25" t="s">
        <v>3034</v>
      </c>
      <c r="O824" s="25" t="s">
        <v>3033</v>
      </c>
      <c r="P824" s="26"/>
      <c r="Q824" s="25"/>
      <c r="R824" s="26">
        <v>91001</v>
      </c>
      <c r="S824" s="26" t="s">
        <v>620</v>
      </c>
      <c r="T824" s="27">
        <v>43553</v>
      </c>
    </row>
    <row r="825" spans="1:20" s="16" customFormat="1" ht="18.75" customHeight="1" x14ac:dyDescent="0.2">
      <c r="A825" s="146">
        <v>7673</v>
      </c>
      <c r="B825" s="24" t="s">
        <v>6123</v>
      </c>
      <c r="C825" s="129" t="s">
        <v>7869</v>
      </c>
      <c r="D825" s="22" t="s">
        <v>632</v>
      </c>
      <c r="E825" s="22" t="s">
        <v>6124</v>
      </c>
      <c r="F825" s="23" t="s">
        <v>6583</v>
      </c>
      <c r="G825" s="23" t="s">
        <v>6125</v>
      </c>
      <c r="H825" s="23" t="s">
        <v>6126</v>
      </c>
      <c r="I825" s="22" t="s">
        <v>1483</v>
      </c>
      <c r="J825" s="32">
        <v>43418</v>
      </c>
      <c r="K825" s="22" t="s">
        <v>6127</v>
      </c>
      <c r="L825" s="22" t="s">
        <v>6129</v>
      </c>
      <c r="M825" s="24" t="s">
        <v>50</v>
      </c>
      <c r="N825" s="25" t="s">
        <v>6131</v>
      </c>
      <c r="O825" s="25" t="s">
        <v>6130</v>
      </c>
      <c r="P825" s="26" t="s">
        <v>6128</v>
      </c>
      <c r="Q825" s="25"/>
      <c r="R825" s="26" t="s">
        <v>1217</v>
      </c>
      <c r="S825" s="26" t="s">
        <v>6132</v>
      </c>
      <c r="T825" s="27">
        <v>43564</v>
      </c>
    </row>
    <row r="826" spans="1:20" s="16" customFormat="1" ht="18.75" customHeight="1" x14ac:dyDescent="0.2">
      <c r="A826" s="147">
        <v>7674</v>
      </c>
      <c r="B826" s="85" t="s">
        <v>6120</v>
      </c>
      <c r="C826" s="136">
        <v>657495808</v>
      </c>
      <c r="D826" s="15" t="s">
        <v>81</v>
      </c>
      <c r="E826" s="15" t="s">
        <v>6186</v>
      </c>
      <c r="F826" s="14" t="s">
        <v>7177</v>
      </c>
      <c r="G826" s="14" t="s">
        <v>6187</v>
      </c>
      <c r="H826" s="14" t="s">
        <v>7178</v>
      </c>
      <c r="I826" s="15" t="s">
        <v>1470</v>
      </c>
      <c r="J826" s="15" t="s">
        <v>7179</v>
      </c>
      <c r="K826" s="15" t="s">
        <v>6188</v>
      </c>
      <c r="L826" s="15" t="s">
        <v>6121</v>
      </c>
      <c r="M826" s="17" t="s">
        <v>6166</v>
      </c>
      <c r="N826" s="18" t="s">
        <v>1725</v>
      </c>
      <c r="O826" s="18" t="s">
        <v>6189</v>
      </c>
      <c r="P826" s="39" t="s">
        <v>6122</v>
      </c>
      <c r="Q826" s="18"/>
      <c r="R826" s="19" t="s">
        <v>419</v>
      </c>
      <c r="S826" s="19" t="s">
        <v>7274</v>
      </c>
      <c r="T826" s="20">
        <v>43567</v>
      </c>
    </row>
    <row r="827" spans="1:20" s="16" customFormat="1" ht="18.75" customHeight="1" x14ac:dyDescent="0.2">
      <c r="A827" s="146">
        <v>7675</v>
      </c>
      <c r="B827" s="24" t="s">
        <v>6133</v>
      </c>
      <c r="C827" s="129" t="s">
        <v>7820</v>
      </c>
      <c r="D827" s="22" t="s">
        <v>6134</v>
      </c>
      <c r="E827" s="22" t="s">
        <v>6135</v>
      </c>
      <c r="F827" s="22" t="s">
        <v>139</v>
      </c>
      <c r="G827" s="23" t="s">
        <v>6136</v>
      </c>
      <c r="H827" s="23" t="s">
        <v>6137</v>
      </c>
      <c r="I827" s="22" t="s">
        <v>1400</v>
      </c>
      <c r="J827" s="22" t="s">
        <v>6138</v>
      </c>
      <c r="K827" s="22" t="s">
        <v>6139</v>
      </c>
      <c r="L827" s="22" t="s">
        <v>6141</v>
      </c>
      <c r="M827" s="24" t="s">
        <v>50</v>
      </c>
      <c r="N827" s="25" t="s">
        <v>1181</v>
      </c>
      <c r="O827" s="25" t="s">
        <v>6142</v>
      </c>
      <c r="P827" s="38" t="s">
        <v>6140</v>
      </c>
      <c r="Q827" s="25"/>
      <c r="R827" s="26" t="s">
        <v>1217</v>
      </c>
      <c r="S827" s="26" t="s">
        <v>6143</v>
      </c>
      <c r="T827" s="27">
        <v>43570</v>
      </c>
    </row>
    <row r="828" spans="1:20" s="16" customFormat="1" ht="18.75" customHeight="1" x14ac:dyDescent="0.2">
      <c r="A828" s="155">
        <v>7676</v>
      </c>
      <c r="B828" s="22" t="s">
        <v>6234</v>
      </c>
      <c r="C828" s="129">
        <v>651705223</v>
      </c>
      <c r="D828" s="22"/>
      <c r="E828" s="22" t="s">
        <v>6235</v>
      </c>
      <c r="F828" s="29" t="s">
        <v>7128</v>
      </c>
      <c r="G828" s="23" t="s">
        <v>6236</v>
      </c>
      <c r="H828" s="23" t="s">
        <v>6246</v>
      </c>
      <c r="I828" s="22" t="s">
        <v>6237</v>
      </c>
      <c r="J828" s="22" t="s">
        <v>6238</v>
      </c>
      <c r="K828" s="22" t="s">
        <v>6239</v>
      </c>
      <c r="L828" s="30" t="s">
        <v>7129</v>
      </c>
      <c r="M828" s="22" t="s">
        <v>6171</v>
      </c>
      <c r="N828" s="26" t="s">
        <v>1013</v>
      </c>
      <c r="O828" s="26" t="s">
        <v>6240</v>
      </c>
      <c r="P828" s="121" t="s">
        <v>6241</v>
      </c>
      <c r="Q828" s="26"/>
      <c r="R828" s="26" t="s">
        <v>48</v>
      </c>
      <c r="S828" s="31" t="s">
        <v>7323</v>
      </c>
      <c r="T828" s="72">
        <v>43595</v>
      </c>
    </row>
    <row r="829" spans="1:20" s="16" customFormat="1" ht="18.75" customHeight="1" x14ac:dyDescent="0.2">
      <c r="A829" s="146">
        <v>7677</v>
      </c>
      <c r="B829" s="24" t="s">
        <v>6359</v>
      </c>
      <c r="C829" s="129">
        <v>651775035</v>
      </c>
      <c r="D829" s="22"/>
      <c r="E829" s="22" t="s">
        <v>6360</v>
      </c>
      <c r="F829" s="108" t="s">
        <v>6361</v>
      </c>
      <c r="G829" s="23" t="s">
        <v>6362</v>
      </c>
      <c r="H829" s="23" t="s">
        <v>6363</v>
      </c>
      <c r="I829" s="22" t="s">
        <v>1483</v>
      </c>
      <c r="J829" s="22" t="s">
        <v>6364</v>
      </c>
      <c r="K829" s="22" t="s">
        <v>6365</v>
      </c>
      <c r="L829" s="22" t="s">
        <v>6367</v>
      </c>
      <c r="M829" s="24" t="s">
        <v>50</v>
      </c>
      <c r="N829" s="25" t="s">
        <v>730</v>
      </c>
      <c r="O829" s="25" t="s">
        <v>6368</v>
      </c>
      <c r="P829" s="26" t="s">
        <v>6366</v>
      </c>
      <c r="Q829" s="25"/>
      <c r="R829" s="26" t="s">
        <v>92</v>
      </c>
      <c r="S829" s="26" t="s">
        <v>6132</v>
      </c>
      <c r="T829" s="27">
        <v>43626</v>
      </c>
    </row>
    <row r="830" spans="1:20" s="16" customFormat="1" ht="18.75" customHeight="1" x14ac:dyDescent="0.2">
      <c r="A830" s="146">
        <v>7678</v>
      </c>
      <c r="B830" s="24" t="s">
        <v>6464</v>
      </c>
      <c r="C830" s="129" t="s">
        <v>7860</v>
      </c>
      <c r="D830" s="22"/>
      <c r="E830" s="22" t="s">
        <v>6466</v>
      </c>
      <c r="F830" s="109" t="s">
        <v>7255</v>
      </c>
      <c r="G830" s="23" t="s">
        <v>6465</v>
      </c>
      <c r="H830" s="23" t="s">
        <v>6467</v>
      </c>
      <c r="I830" s="22" t="s">
        <v>6468</v>
      </c>
      <c r="J830" s="22" t="s">
        <v>6469</v>
      </c>
      <c r="K830" s="22" t="s">
        <v>6470</v>
      </c>
      <c r="L830" s="22" t="s">
        <v>6471</v>
      </c>
      <c r="M830" s="24" t="s">
        <v>6171</v>
      </c>
      <c r="N830" s="25" t="s">
        <v>1325</v>
      </c>
      <c r="O830" s="25">
        <v>91444090</v>
      </c>
      <c r="P830" s="38" t="s">
        <v>6472</v>
      </c>
      <c r="Q830" s="25"/>
      <c r="R830" s="26" t="s">
        <v>92</v>
      </c>
      <c r="S830" s="26" t="s">
        <v>6473</v>
      </c>
      <c r="T830" s="27">
        <v>43627</v>
      </c>
    </row>
    <row r="831" spans="1:20" s="16" customFormat="1" ht="18.75" customHeight="1" x14ac:dyDescent="0.2">
      <c r="A831" s="147">
        <v>7679</v>
      </c>
      <c r="B831" s="17" t="s">
        <v>6427</v>
      </c>
      <c r="C831" s="130" t="s">
        <v>7812</v>
      </c>
      <c r="D831" s="15"/>
      <c r="E831" s="15" t="s">
        <v>6428</v>
      </c>
      <c r="F831" s="14" t="s">
        <v>8205</v>
      </c>
      <c r="G831" s="14" t="s">
        <v>6429</v>
      </c>
      <c r="H831" s="14" t="s">
        <v>6430</v>
      </c>
      <c r="I831" s="15" t="s">
        <v>1483</v>
      </c>
      <c r="J831" s="15" t="s">
        <v>8206</v>
      </c>
      <c r="K831" s="15" t="s">
        <v>6431</v>
      </c>
      <c r="L831" s="15" t="s">
        <v>6432</v>
      </c>
      <c r="M831" s="17" t="s">
        <v>50</v>
      </c>
      <c r="N831" s="18" t="s">
        <v>6433</v>
      </c>
      <c r="O831" s="18">
        <v>56226261423</v>
      </c>
      <c r="P831" s="118" t="s">
        <v>6434</v>
      </c>
      <c r="Q831" s="18"/>
      <c r="R831" s="19">
        <v>93401</v>
      </c>
      <c r="S831" s="19" t="s">
        <v>8207</v>
      </c>
      <c r="T831" s="20">
        <v>43635</v>
      </c>
    </row>
    <row r="832" spans="1:20" s="16" customFormat="1" ht="18.75" customHeight="1" x14ac:dyDescent="0.2">
      <c r="A832" s="146">
        <v>7680</v>
      </c>
      <c r="B832" s="24" t="s">
        <v>6545</v>
      </c>
      <c r="C832" s="129">
        <v>651484367</v>
      </c>
      <c r="D832" s="22"/>
      <c r="E832" s="22" t="s">
        <v>6546</v>
      </c>
      <c r="F832" s="23" t="s">
        <v>6594</v>
      </c>
      <c r="G832" s="23" t="s">
        <v>6547</v>
      </c>
      <c r="H832" s="23" t="s">
        <v>6548</v>
      </c>
      <c r="I832" s="22" t="s">
        <v>1770</v>
      </c>
      <c r="J832" s="22" t="s">
        <v>6595</v>
      </c>
      <c r="K832" s="22" t="s">
        <v>6549</v>
      </c>
      <c r="L832" s="22" t="s">
        <v>6550</v>
      </c>
      <c r="M832" s="24" t="s">
        <v>6551</v>
      </c>
      <c r="N832" s="25" t="s">
        <v>3245</v>
      </c>
      <c r="O832" s="25" t="s">
        <v>6552</v>
      </c>
      <c r="P832" s="26" t="s">
        <v>6553</v>
      </c>
      <c r="Q832" s="25"/>
      <c r="R832" s="26">
        <v>93401</v>
      </c>
      <c r="S832" s="26" t="s">
        <v>6404</v>
      </c>
      <c r="T832" s="27">
        <v>43635</v>
      </c>
    </row>
    <row r="833" spans="1:20" s="16" customFormat="1" ht="18.75" customHeight="1" x14ac:dyDescent="0.2">
      <c r="A833" s="146">
        <v>7681</v>
      </c>
      <c r="B833" s="91" t="s">
        <v>6517</v>
      </c>
      <c r="C833" s="135">
        <v>651773733</v>
      </c>
      <c r="D833" s="22"/>
      <c r="E833" s="22" t="s">
        <v>6518</v>
      </c>
      <c r="F833" s="23" t="s">
        <v>6519</v>
      </c>
      <c r="G833" s="23" t="s">
        <v>6520</v>
      </c>
      <c r="H833" s="23" t="s">
        <v>6521</v>
      </c>
      <c r="I833" s="22" t="s">
        <v>6522</v>
      </c>
      <c r="J833" s="22" t="s">
        <v>6523</v>
      </c>
      <c r="K833" s="22" t="s">
        <v>6524</v>
      </c>
      <c r="L833" s="22" t="s">
        <v>6525</v>
      </c>
      <c r="M833" s="24" t="s">
        <v>6170</v>
      </c>
      <c r="N833" s="25" t="s">
        <v>3673</v>
      </c>
      <c r="O833" s="25" t="s">
        <v>6526</v>
      </c>
      <c r="P833" s="38" t="s">
        <v>6527</v>
      </c>
      <c r="Q833" s="25"/>
      <c r="R833" s="26">
        <v>93401</v>
      </c>
      <c r="S833" s="26" t="s">
        <v>6528</v>
      </c>
      <c r="T833" s="27">
        <v>43643</v>
      </c>
    </row>
    <row r="834" spans="1:20" s="16" customFormat="1" ht="18.75" customHeight="1" x14ac:dyDescent="0.2">
      <c r="A834" s="155">
        <v>7682</v>
      </c>
      <c r="B834" s="22" t="s">
        <v>6554</v>
      </c>
      <c r="C834" s="129">
        <v>651591058</v>
      </c>
      <c r="D834" s="22"/>
      <c r="E834" s="22" t="s">
        <v>6555</v>
      </c>
      <c r="F834" s="23" t="s">
        <v>6556</v>
      </c>
      <c r="G834" s="23" t="s">
        <v>6557</v>
      </c>
      <c r="H834" s="23" t="s">
        <v>6558</v>
      </c>
      <c r="I834" s="22" t="s">
        <v>6522</v>
      </c>
      <c r="J834" s="22" t="s">
        <v>6559</v>
      </c>
      <c r="K834" s="22" t="s">
        <v>6560</v>
      </c>
      <c r="L834" s="22" t="s">
        <v>6562</v>
      </c>
      <c r="M834" s="22" t="s">
        <v>6171</v>
      </c>
      <c r="N834" s="26" t="s">
        <v>2358</v>
      </c>
      <c r="O834" s="26" t="s">
        <v>6561</v>
      </c>
      <c r="P834" s="26" t="s">
        <v>6563</v>
      </c>
      <c r="Q834" s="26"/>
      <c r="R834" s="26">
        <v>93401</v>
      </c>
      <c r="S834" s="26" t="s">
        <v>6564</v>
      </c>
      <c r="T834" s="72">
        <v>43644</v>
      </c>
    </row>
    <row r="835" spans="1:20" s="16" customFormat="1" ht="18.75" customHeight="1" x14ac:dyDescent="0.2">
      <c r="A835" s="146">
        <v>7684</v>
      </c>
      <c r="B835" s="24" t="s">
        <v>6534</v>
      </c>
      <c r="C835" s="129">
        <v>651775523</v>
      </c>
      <c r="D835" s="22"/>
      <c r="E835" s="22" t="s">
        <v>6535</v>
      </c>
      <c r="F835" s="23" t="s">
        <v>6536</v>
      </c>
      <c r="G835" s="23" t="s">
        <v>6537</v>
      </c>
      <c r="H835" s="23" t="s">
        <v>6539</v>
      </c>
      <c r="I835" s="22" t="s">
        <v>1483</v>
      </c>
      <c r="J835" s="22" t="s">
        <v>6540</v>
      </c>
      <c r="K835" s="22" t="s">
        <v>6541</v>
      </c>
      <c r="L835" s="22" t="s">
        <v>6542</v>
      </c>
      <c r="M835" s="24" t="s">
        <v>6167</v>
      </c>
      <c r="N835" s="25" t="s">
        <v>182</v>
      </c>
      <c r="O835" s="25" t="s">
        <v>6543</v>
      </c>
      <c r="P835" s="38" t="s">
        <v>6544</v>
      </c>
      <c r="Q835" s="25"/>
      <c r="R835" s="26">
        <v>93401</v>
      </c>
      <c r="S835" s="26" t="s">
        <v>6190</v>
      </c>
      <c r="T835" s="27">
        <v>43644</v>
      </c>
    </row>
    <row r="836" spans="1:20" s="16" customFormat="1" ht="18.75" customHeight="1" x14ac:dyDescent="0.2">
      <c r="A836" s="147">
        <v>7684</v>
      </c>
      <c r="B836" s="17" t="s">
        <v>6565</v>
      </c>
      <c r="C836" s="130">
        <v>651822580</v>
      </c>
      <c r="D836" s="15"/>
      <c r="E836" s="15" t="s">
        <v>6567</v>
      </c>
      <c r="F836" s="14" t="s">
        <v>7774</v>
      </c>
      <c r="G836" s="14" t="s">
        <v>6566</v>
      </c>
      <c r="H836" s="14" t="s">
        <v>7775</v>
      </c>
      <c r="I836" s="15" t="s">
        <v>6522</v>
      </c>
      <c r="J836" s="15" t="s">
        <v>7776</v>
      </c>
      <c r="K836" s="15" t="s">
        <v>7777</v>
      </c>
      <c r="L836" s="15" t="s">
        <v>6569</v>
      </c>
      <c r="M836" s="17" t="s">
        <v>630</v>
      </c>
      <c r="N836" s="18" t="s">
        <v>1602</v>
      </c>
      <c r="O836" s="18" t="s">
        <v>6568</v>
      </c>
      <c r="P836" s="19" t="s">
        <v>6570</v>
      </c>
      <c r="Q836" s="18"/>
      <c r="R836" s="19">
        <v>93401</v>
      </c>
      <c r="S836" s="19" t="s">
        <v>6888</v>
      </c>
      <c r="T836" s="20">
        <v>43644</v>
      </c>
    </row>
    <row r="837" spans="1:20" s="16" customFormat="1" ht="18.75" customHeight="1" x14ac:dyDescent="0.2">
      <c r="A837" s="146">
        <v>7685</v>
      </c>
      <c r="B837" s="24" t="s">
        <v>6653</v>
      </c>
      <c r="C837" s="129">
        <v>651838118</v>
      </c>
      <c r="D837" s="22"/>
      <c r="E837" s="22" t="s">
        <v>6654</v>
      </c>
      <c r="F837" s="23" t="s">
        <v>6655</v>
      </c>
      <c r="G837" s="23" t="s">
        <v>6656</v>
      </c>
      <c r="H837" s="23" t="s">
        <v>6657</v>
      </c>
      <c r="I837" s="22" t="s">
        <v>1483</v>
      </c>
      <c r="J837" s="22" t="s">
        <v>6658</v>
      </c>
      <c r="K837" s="22" t="s">
        <v>6659</v>
      </c>
      <c r="L837" s="22" t="s">
        <v>6660</v>
      </c>
      <c r="M837" s="24" t="s">
        <v>6167</v>
      </c>
      <c r="N837" s="25" t="s">
        <v>182</v>
      </c>
      <c r="O837" s="25">
        <v>56994420699</v>
      </c>
      <c r="P837" s="38" t="s">
        <v>6661</v>
      </c>
      <c r="Q837" s="25"/>
      <c r="R837" s="26">
        <v>93401</v>
      </c>
      <c r="S837" s="26" t="s">
        <v>6662</v>
      </c>
      <c r="T837" s="27">
        <v>43686</v>
      </c>
    </row>
    <row r="838" spans="1:20" s="16" customFormat="1" ht="18.75" customHeight="1" x14ac:dyDescent="0.2">
      <c r="A838" s="146">
        <v>7686</v>
      </c>
      <c r="B838" s="24" t="s">
        <v>6701</v>
      </c>
      <c r="C838" s="129">
        <v>651753546</v>
      </c>
      <c r="D838" s="22"/>
      <c r="E838" s="22" t="s">
        <v>6702</v>
      </c>
      <c r="F838" s="23" t="s">
        <v>6703</v>
      </c>
      <c r="G838" s="23" t="s">
        <v>6704</v>
      </c>
      <c r="H838" s="23" t="s">
        <v>6705</v>
      </c>
      <c r="I838" s="22" t="s">
        <v>6522</v>
      </c>
      <c r="J838" s="22" t="s">
        <v>6706</v>
      </c>
      <c r="K838" s="22" t="s">
        <v>6707</v>
      </c>
      <c r="L838" s="22" t="s">
        <v>6708</v>
      </c>
      <c r="M838" s="24" t="s">
        <v>618</v>
      </c>
      <c r="N838" s="25" t="s">
        <v>2572</v>
      </c>
      <c r="O838" s="25" t="s">
        <v>6709</v>
      </c>
      <c r="P838" s="38" t="s">
        <v>6710</v>
      </c>
      <c r="Q838" s="25"/>
      <c r="R838" s="26">
        <v>93401</v>
      </c>
      <c r="S838" s="26" t="s">
        <v>6528</v>
      </c>
      <c r="T838" s="27">
        <v>43707</v>
      </c>
    </row>
    <row r="839" spans="1:20" s="16" customFormat="1" ht="18.75" customHeight="1" x14ac:dyDescent="0.2">
      <c r="A839" s="146">
        <v>7687</v>
      </c>
      <c r="B839" s="24" t="s">
        <v>6711</v>
      </c>
      <c r="C839" s="129">
        <v>656700807</v>
      </c>
      <c r="D839" s="22"/>
      <c r="E839" s="22" t="s">
        <v>6712</v>
      </c>
      <c r="F839" s="29" t="s">
        <v>7235</v>
      </c>
      <c r="G839" s="23" t="s">
        <v>6713</v>
      </c>
      <c r="H839" s="23" t="s">
        <v>6714</v>
      </c>
      <c r="I839" s="22" t="s">
        <v>6406</v>
      </c>
      <c r="J839" s="22" t="s">
        <v>6715</v>
      </c>
      <c r="K839" s="22" t="s">
        <v>6716</v>
      </c>
      <c r="L839" s="22" t="s">
        <v>6717</v>
      </c>
      <c r="M839" s="24" t="s">
        <v>50</v>
      </c>
      <c r="N839" s="25" t="s">
        <v>730</v>
      </c>
      <c r="O839" s="25">
        <v>56966462572</v>
      </c>
      <c r="P839" s="38" t="s">
        <v>6718</v>
      </c>
      <c r="Q839" s="25"/>
      <c r="R839" s="26">
        <v>93401</v>
      </c>
      <c r="S839" s="31" t="s">
        <v>7245</v>
      </c>
      <c r="T839" s="27">
        <v>43707</v>
      </c>
    </row>
    <row r="840" spans="1:20" s="16" customFormat="1" ht="18.75" customHeight="1" x14ac:dyDescent="0.2">
      <c r="A840" s="156">
        <v>7688</v>
      </c>
      <c r="B840" s="65" t="s">
        <v>6732</v>
      </c>
      <c r="C840" s="137">
        <v>690814005</v>
      </c>
      <c r="D840" s="63"/>
      <c r="E840" s="63" t="s">
        <v>633</v>
      </c>
      <c r="F840" s="64" t="s">
        <v>27</v>
      </c>
      <c r="G840" s="64" t="s">
        <v>634</v>
      </c>
      <c r="H840" s="64" t="s">
        <v>29</v>
      </c>
      <c r="I840" s="63"/>
      <c r="J840" s="63"/>
      <c r="K840" s="63" t="s">
        <v>6733</v>
      </c>
      <c r="L840" s="63" t="s">
        <v>6734</v>
      </c>
      <c r="M840" s="65" t="s">
        <v>6170</v>
      </c>
      <c r="N840" s="66" t="s">
        <v>6735</v>
      </c>
      <c r="O840" s="66" t="s">
        <v>6736</v>
      </c>
      <c r="P840" s="67" t="s">
        <v>6737</v>
      </c>
      <c r="Q840" s="66"/>
      <c r="R840" s="68">
        <v>91001</v>
      </c>
      <c r="S840" s="68" t="s">
        <v>3269</v>
      </c>
      <c r="T840" s="69">
        <v>43717</v>
      </c>
    </row>
    <row r="841" spans="1:20" s="16" customFormat="1" ht="18.75" customHeight="1" x14ac:dyDescent="0.2">
      <c r="A841" s="146">
        <v>7689</v>
      </c>
      <c r="B841" s="24" t="s">
        <v>6816</v>
      </c>
      <c r="C841" s="129">
        <v>651239339</v>
      </c>
      <c r="D841" s="22"/>
      <c r="E841" s="22" t="s">
        <v>6817</v>
      </c>
      <c r="F841" s="23" t="s">
        <v>6818</v>
      </c>
      <c r="G841" s="23" t="s">
        <v>6819</v>
      </c>
      <c r="H841" s="23" t="s">
        <v>6820</v>
      </c>
      <c r="I841" s="22" t="s">
        <v>1703</v>
      </c>
      <c r="J841" s="22" t="s">
        <v>6821</v>
      </c>
      <c r="K841" s="22" t="s">
        <v>6822</v>
      </c>
      <c r="L841" s="22" t="s">
        <v>6823</v>
      </c>
      <c r="M841" s="24" t="s">
        <v>50</v>
      </c>
      <c r="N841" s="25" t="s">
        <v>2923</v>
      </c>
      <c r="O841" s="25" t="s">
        <v>6824</v>
      </c>
      <c r="P841" s="26" t="s">
        <v>6825</v>
      </c>
      <c r="Q841" s="25"/>
      <c r="R841" s="26">
        <v>93401</v>
      </c>
      <c r="S841" s="26" t="s">
        <v>6662</v>
      </c>
      <c r="T841" s="27">
        <v>43745</v>
      </c>
    </row>
    <row r="842" spans="1:20" s="16" customFormat="1" ht="18.75" customHeight="1" x14ac:dyDescent="0.2">
      <c r="A842" s="146">
        <v>7690</v>
      </c>
      <c r="B842" s="24" t="s">
        <v>6834</v>
      </c>
      <c r="C842" s="129">
        <v>651896223</v>
      </c>
      <c r="D842" s="22"/>
      <c r="E842" s="22" t="s">
        <v>6752</v>
      </c>
      <c r="F842" s="29" t="s">
        <v>7138</v>
      </c>
      <c r="G842" s="23" t="s">
        <v>6753</v>
      </c>
      <c r="H842" s="29" t="s">
        <v>7141</v>
      </c>
      <c r="I842" s="22" t="s">
        <v>6522</v>
      </c>
      <c r="J842" s="61" t="s">
        <v>7142</v>
      </c>
      <c r="K842" s="22" t="s">
        <v>6787</v>
      </c>
      <c r="L842" s="22" t="s">
        <v>6754</v>
      </c>
      <c r="M842" s="24" t="s">
        <v>50</v>
      </c>
      <c r="N842" s="25" t="s">
        <v>3683</v>
      </c>
      <c r="O842" s="36" t="s">
        <v>7139</v>
      </c>
      <c r="P842" s="31" t="s">
        <v>7140</v>
      </c>
      <c r="Q842" s="25"/>
      <c r="R842" s="26">
        <v>93401</v>
      </c>
      <c r="S842" s="31" t="s">
        <v>7143</v>
      </c>
      <c r="T842" s="27">
        <v>43789</v>
      </c>
    </row>
    <row r="843" spans="1:20" s="16" customFormat="1" ht="18.75" customHeight="1" x14ac:dyDescent="0.2">
      <c r="A843" s="146">
        <v>7691</v>
      </c>
      <c r="B843" s="24" t="s">
        <v>6759</v>
      </c>
      <c r="C843" s="129">
        <v>651539544</v>
      </c>
      <c r="D843" s="22"/>
      <c r="E843" s="22" t="s">
        <v>6760</v>
      </c>
      <c r="F843" s="23" t="s">
        <v>6761</v>
      </c>
      <c r="G843" s="23" t="s">
        <v>6762</v>
      </c>
      <c r="H843" s="23" t="s">
        <v>6763</v>
      </c>
      <c r="I843" s="22" t="s">
        <v>1770</v>
      </c>
      <c r="J843" s="32">
        <v>43095</v>
      </c>
      <c r="K843" s="22" t="s">
        <v>6764</v>
      </c>
      <c r="L843" s="22" t="s">
        <v>6765</v>
      </c>
      <c r="M843" s="24" t="s">
        <v>217</v>
      </c>
      <c r="N843" s="25" t="s">
        <v>683</v>
      </c>
      <c r="O843" s="25">
        <v>582262569</v>
      </c>
      <c r="P843" s="38" t="s">
        <v>6766</v>
      </c>
      <c r="Q843" s="25"/>
      <c r="R843" s="26">
        <v>93401</v>
      </c>
      <c r="S843" s="26" t="s">
        <v>6528</v>
      </c>
      <c r="T843" s="27">
        <v>43798</v>
      </c>
    </row>
    <row r="844" spans="1:20" s="16" customFormat="1" ht="18.75" customHeight="1" x14ac:dyDescent="0.2">
      <c r="A844" s="146">
        <v>7692</v>
      </c>
      <c r="B844" s="24" t="s">
        <v>6780</v>
      </c>
      <c r="C844" s="129">
        <v>651883474</v>
      </c>
      <c r="D844" s="22"/>
      <c r="E844" s="22" t="s">
        <v>6848</v>
      </c>
      <c r="F844" s="23" t="s">
        <v>6782</v>
      </c>
      <c r="G844" s="23" t="s">
        <v>6781</v>
      </c>
      <c r="H844" s="23" t="s">
        <v>6849</v>
      </c>
      <c r="I844" s="22" t="s">
        <v>6850</v>
      </c>
      <c r="J844" s="32" t="s">
        <v>6851</v>
      </c>
      <c r="K844" s="22" t="s">
        <v>6784</v>
      </c>
      <c r="L844" s="22" t="s">
        <v>6783</v>
      </c>
      <c r="M844" s="24" t="s">
        <v>630</v>
      </c>
      <c r="N844" s="25" t="s">
        <v>811</v>
      </c>
      <c r="O844" s="25" t="s">
        <v>6852</v>
      </c>
      <c r="P844" s="26" t="s">
        <v>6853</v>
      </c>
      <c r="Q844" s="25"/>
      <c r="R844" s="26">
        <v>93401</v>
      </c>
      <c r="S844" s="26" t="s">
        <v>6785</v>
      </c>
      <c r="T844" s="27">
        <v>43802</v>
      </c>
    </row>
    <row r="845" spans="1:20" s="16" customFormat="1" ht="18.75" customHeight="1" x14ac:dyDescent="0.2">
      <c r="A845" s="147">
        <v>7694</v>
      </c>
      <c r="B845" s="17" t="s">
        <v>6788</v>
      </c>
      <c r="C845" s="130">
        <v>732489002</v>
      </c>
      <c r="D845" s="15"/>
      <c r="E845" s="15" t="s">
        <v>7742</v>
      </c>
      <c r="F845" s="14" t="s">
        <v>7743</v>
      </c>
      <c r="G845" s="14" t="s">
        <v>6789</v>
      </c>
      <c r="H845" s="14" t="s">
        <v>7745</v>
      </c>
      <c r="I845" s="15" t="s">
        <v>4773</v>
      </c>
      <c r="J845" s="73" t="s">
        <v>6790</v>
      </c>
      <c r="K845" s="15" t="s">
        <v>6795</v>
      </c>
      <c r="L845" s="15" t="s">
        <v>6791</v>
      </c>
      <c r="M845" s="17" t="s">
        <v>6171</v>
      </c>
      <c r="N845" s="18" t="s">
        <v>1013</v>
      </c>
      <c r="O845" s="18">
        <v>985665102</v>
      </c>
      <c r="P845" s="39" t="s">
        <v>7744</v>
      </c>
      <c r="Q845" s="18"/>
      <c r="R845" s="19">
        <v>93401</v>
      </c>
      <c r="S845" s="19" t="s">
        <v>7790</v>
      </c>
      <c r="T845" s="20">
        <v>43812</v>
      </c>
    </row>
    <row r="846" spans="1:20" s="16" customFormat="1" ht="18.75" customHeight="1" x14ac:dyDescent="0.2">
      <c r="A846" s="147">
        <v>7696</v>
      </c>
      <c r="B846" s="17" t="s">
        <v>6801</v>
      </c>
      <c r="C846" s="130">
        <v>651902215</v>
      </c>
      <c r="D846" s="15"/>
      <c r="E846" s="15" t="s">
        <v>6802</v>
      </c>
      <c r="F846" s="14" t="s">
        <v>8238</v>
      </c>
      <c r="G846" s="14" t="s">
        <v>6803</v>
      </c>
      <c r="H846" s="14" t="s">
        <v>8239</v>
      </c>
      <c r="I846" s="15" t="s">
        <v>1400</v>
      </c>
      <c r="J846" s="15" t="s">
        <v>8240</v>
      </c>
      <c r="K846" s="15" t="s">
        <v>6804</v>
      </c>
      <c r="L846" s="15" t="s">
        <v>6807</v>
      </c>
      <c r="M846" s="17" t="s">
        <v>6168</v>
      </c>
      <c r="N846" s="18" t="s">
        <v>3050</v>
      </c>
      <c r="O846" s="18" t="s">
        <v>6806</v>
      </c>
      <c r="P846" s="39" t="s">
        <v>6805</v>
      </c>
      <c r="Q846" s="18"/>
      <c r="R846" s="19">
        <v>93401</v>
      </c>
      <c r="S846" s="19" t="s">
        <v>7621</v>
      </c>
      <c r="T846" s="20">
        <v>43858</v>
      </c>
    </row>
    <row r="847" spans="1:20" s="16" customFormat="1" ht="18.75" customHeight="1" x14ac:dyDescent="0.2">
      <c r="A847" s="156">
        <v>7697</v>
      </c>
      <c r="B847" s="65" t="s">
        <v>6835</v>
      </c>
      <c r="C847" s="137">
        <v>651907179</v>
      </c>
      <c r="D847" s="63"/>
      <c r="E847" s="63" t="s">
        <v>6836</v>
      </c>
      <c r="F847" s="64" t="s">
        <v>6837</v>
      </c>
      <c r="G847" s="64" t="s">
        <v>6838</v>
      </c>
      <c r="H847" s="64" t="s">
        <v>6839</v>
      </c>
      <c r="I847" s="63" t="s">
        <v>1571</v>
      </c>
      <c r="J847" s="74" t="s">
        <v>6855</v>
      </c>
      <c r="K847" s="63" t="s">
        <v>6840</v>
      </c>
      <c r="L847" s="63" t="s">
        <v>6841</v>
      </c>
      <c r="M847" s="65" t="s">
        <v>630</v>
      </c>
      <c r="N847" s="66" t="s">
        <v>462</v>
      </c>
      <c r="O847" s="66" t="s">
        <v>6842</v>
      </c>
      <c r="P847" s="67" t="s">
        <v>6843</v>
      </c>
      <c r="Q847" s="66"/>
      <c r="R847" s="68">
        <v>93401</v>
      </c>
      <c r="S847" s="68" t="s">
        <v>6844</v>
      </c>
      <c r="T847" s="69">
        <v>43887</v>
      </c>
    </row>
    <row r="848" spans="1:20" s="16" customFormat="1" ht="18.75" customHeight="1" x14ac:dyDescent="0.2">
      <c r="A848" s="156">
        <v>7698</v>
      </c>
      <c r="B848" s="65" t="s">
        <v>6859</v>
      </c>
      <c r="C848" s="137">
        <v>651884764</v>
      </c>
      <c r="D848" s="63"/>
      <c r="E848" s="63" t="s">
        <v>6860</v>
      </c>
      <c r="F848" s="64" t="s">
        <v>7154</v>
      </c>
      <c r="G848" s="64" t="s">
        <v>6861</v>
      </c>
      <c r="H848" s="64" t="s">
        <v>6862</v>
      </c>
      <c r="I848" s="63" t="s">
        <v>6863</v>
      </c>
      <c r="J848" s="74">
        <v>43636</v>
      </c>
      <c r="K848" s="63" t="s">
        <v>6864</v>
      </c>
      <c r="L848" s="63" t="s">
        <v>6866</v>
      </c>
      <c r="M848" s="65" t="s">
        <v>6169</v>
      </c>
      <c r="N848" s="66" t="s">
        <v>992</v>
      </c>
      <c r="O848" s="66" t="s">
        <v>6867</v>
      </c>
      <c r="P848" s="68" t="s">
        <v>6865</v>
      </c>
      <c r="Q848" s="66"/>
      <c r="R848" s="68">
        <v>93401</v>
      </c>
      <c r="S848" s="31" t="s">
        <v>7460</v>
      </c>
      <c r="T848" s="69">
        <v>43893</v>
      </c>
    </row>
    <row r="849" spans="1:20" s="16" customFormat="1" ht="18.75" customHeight="1" x14ac:dyDescent="0.2">
      <c r="A849" s="147">
        <v>7699</v>
      </c>
      <c r="B849" s="86" t="s">
        <v>6879</v>
      </c>
      <c r="C849" s="130">
        <v>651920485</v>
      </c>
      <c r="D849" s="15"/>
      <c r="E849" s="15" t="s">
        <v>6881</v>
      </c>
      <c r="F849" s="14" t="s">
        <v>7127</v>
      </c>
      <c r="G849" s="14" t="s">
        <v>6880</v>
      </c>
      <c r="H849" s="14" t="s">
        <v>6882</v>
      </c>
      <c r="I849" s="15" t="s">
        <v>1770</v>
      </c>
      <c r="J849" s="15" t="s">
        <v>6883</v>
      </c>
      <c r="K849" s="15" t="s">
        <v>6884</v>
      </c>
      <c r="L849" s="15" t="s">
        <v>6885</v>
      </c>
      <c r="M849" s="17" t="s">
        <v>630</v>
      </c>
      <c r="N849" s="18" t="s">
        <v>205</v>
      </c>
      <c r="O849" s="18" t="s">
        <v>6886</v>
      </c>
      <c r="P849" s="39" t="s">
        <v>6887</v>
      </c>
      <c r="Q849" s="18"/>
      <c r="R849" s="19">
        <v>93401</v>
      </c>
      <c r="S849" s="19" t="s">
        <v>6888</v>
      </c>
      <c r="T849" s="20">
        <v>43902</v>
      </c>
    </row>
    <row r="850" spans="1:20" s="16" customFormat="1" ht="18.75" customHeight="1" x14ac:dyDescent="0.2">
      <c r="A850" s="157">
        <v>7700</v>
      </c>
      <c r="B850" s="42" t="s">
        <v>6868</v>
      </c>
      <c r="C850" s="138">
        <v>651933943</v>
      </c>
      <c r="D850" s="40"/>
      <c r="E850" s="40" t="s">
        <v>6869</v>
      </c>
      <c r="F850" s="41" t="s">
        <v>6870</v>
      </c>
      <c r="G850" s="41" t="s">
        <v>6871</v>
      </c>
      <c r="H850" s="41" t="s">
        <v>6872</v>
      </c>
      <c r="I850" s="40" t="s">
        <v>1571</v>
      </c>
      <c r="J850" s="40" t="s">
        <v>6873</v>
      </c>
      <c r="K850" s="40" t="s">
        <v>6874</v>
      </c>
      <c r="L850" s="40" t="s">
        <v>6875</v>
      </c>
      <c r="M850" s="42" t="s">
        <v>217</v>
      </c>
      <c r="N850" s="43" t="s">
        <v>683</v>
      </c>
      <c r="O850" s="43" t="s">
        <v>6876</v>
      </c>
      <c r="P850" s="44" t="s">
        <v>6877</v>
      </c>
      <c r="Q850" s="43"/>
      <c r="R850" s="45">
        <v>93401</v>
      </c>
      <c r="S850" s="45" t="s">
        <v>6878</v>
      </c>
      <c r="T850" s="46">
        <v>43903</v>
      </c>
    </row>
    <row r="851" spans="1:20" s="16" customFormat="1" ht="18.75" customHeight="1" x14ac:dyDescent="0.2">
      <c r="A851" s="156">
        <v>7701</v>
      </c>
      <c r="B851" s="65" t="s">
        <v>6902</v>
      </c>
      <c r="C851" s="137">
        <v>651843979</v>
      </c>
      <c r="D851" s="63"/>
      <c r="E851" s="63" t="s">
        <v>6905</v>
      </c>
      <c r="F851" s="64" t="s">
        <v>6903</v>
      </c>
      <c r="G851" s="64" t="s">
        <v>6904</v>
      </c>
      <c r="H851" s="64" t="s">
        <v>6906</v>
      </c>
      <c r="I851" s="63" t="s">
        <v>1571</v>
      </c>
      <c r="J851" s="63" t="s">
        <v>6907</v>
      </c>
      <c r="K851" s="63" t="s">
        <v>6908</v>
      </c>
      <c r="L851" s="63" t="s">
        <v>6909</v>
      </c>
      <c r="M851" s="65" t="s">
        <v>630</v>
      </c>
      <c r="N851" s="66" t="s">
        <v>462</v>
      </c>
      <c r="O851" s="66" t="s">
        <v>6910</v>
      </c>
      <c r="P851" s="67" t="s">
        <v>6911</v>
      </c>
      <c r="Q851" s="66"/>
      <c r="R851" s="68">
        <v>93401</v>
      </c>
      <c r="S851" s="68" t="s">
        <v>6912</v>
      </c>
      <c r="T851" s="69">
        <v>43913</v>
      </c>
    </row>
    <row r="852" spans="1:20" s="16" customFormat="1" ht="18.75" customHeight="1" x14ac:dyDescent="0.2">
      <c r="A852" s="158">
        <v>7702</v>
      </c>
      <c r="B852" s="52" t="s">
        <v>6916</v>
      </c>
      <c r="C852" s="139">
        <v>651660149</v>
      </c>
      <c r="D852" s="50"/>
      <c r="E852" s="50" t="s">
        <v>6917</v>
      </c>
      <c r="F852" s="50" t="s">
        <v>6918</v>
      </c>
      <c r="G852" s="51" t="s">
        <v>6919</v>
      </c>
      <c r="H852" s="51" t="s">
        <v>6920</v>
      </c>
      <c r="I852" s="50" t="s">
        <v>6522</v>
      </c>
      <c r="J852" s="50" t="s">
        <v>6921</v>
      </c>
      <c r="K852" s="50" t="s">
        <v>6922</v>
      </c>
      <c r="L852" s="50" t="s">
        <v>6923</v>
      </c>
      <c r="M852" s="52" t="s">
        <v>6169</v>
      </c>
      <c r="N852" s="53" t="s">
        <v>992</v>
      </c>
      <c r="O852" s="53">
        <v>949317655</v>
      </c>
      <c r="P852" s="54" t="s">
        <v>6924</v>
      </c>
      <c r="Q852" s="53"/>
      <c r="R852" s="55">
        <v>93401</v>
      </c>
      <c r="S852" s="55" t="s">
        <v>6878</v>
      </c>
      <c r="T852" s="56">
        <v>43917</v>
      </c>
    </row>
    <row r="853" spans="1:20" s="16" customFormat="1" ht="18.75" customHeight="1" x14ac:dyDescent="0.2">
      <c r="A853" s="157">
        <v>7703</v>
      </c>
      <c r="B853" s="42" t="s">
        <v>6934</v>
      </c>
      <c r="C853" s="138">
        <v>651811481</v>
      </c>
      <c r="D853" s="40"/>
      <c r="E853" s="40" t="s">
        <v>6943</v>
      </c>
      <c r="F853" s="29" t="s">
        <v>7282</v>
      </c>
      <c r="G853" s="41" t="s">
        <v>6944</v>
      </c>
      <c r="H853" s="40" t="s">
        <v>6935</v>
      </c>
      <c r="I853" s="41" t="s">
        <v>1483</v>
      </c>
      <c r="J853" s="40" t="s">
        <v>6936</v>
      </c>
      <c r="K853" s="40" t="s">
        <v>6937</v>
      </c>
      <c r="L853" s="40" t="s">
        <v>6938</v>
      </c>
      <c r="M853" s="42" t="s">
        <v>6170</v>
      </c>
      <c r="N853" s="43" t="s">
        <v>6939</v>
      </c>
      <c r="O853" s="43">
        <v>964560714</v>
      </c>
      <c r="P853" s="44" t="s">
        <v>6940</v>
      </c>
      <c r="Q853" s="43"/>
      <c r="R853" s="45">
        <v>93401</v>
      </c>
      <c r="S853" s="31" t="s">
        <v>7283</v>
      </c>
      <c r="T853" s="46">
        <v>43927</v>
      </c>
    </row>
    <row r="854" spans="1:20" s="16" customFormat="1" ht="18.75" customHeight="1" x14ac:dyDescent="0.2">
      <c r="A854" s="156">
        <v>7704</v>
      </c>
      <c r="B854" s="65" t="s">
        <v>6948</v>
      </c>
      <c r="C854" s="137">
        <v>651908876</v>
      </c>
      <c r="D854" s="63"/>
      <c r="E854" s="63" t="s">
        <v>6950</v>
      </c>
      <c r="F854" s="29" t="s">
        <v>7306</v>
      </c>
      <c r="G854" s="64" t="s">
        <v>6949</v>
      </c>
      <c r="H854" s="64" t="s">
        <v>6951</v>
      </c>
      <c r="I854" s="63" t="s">
        <v>6952</v>
      </c>
      <c r="J854" s="63" t="s">
        <v>6953</v>
      </c>
      <c r="K854" s="63" t="s">
        <v>6954</v>
      </c>
      <c r="L854" s="63" t="s">
        <v>6955</v>
      </c>
      <c r="M854" s="65" t="s">
        <v>217</v>
      </c>
      <c r="N854" s="66" t="s">
        <v>6956</v>
      </c>
      <c r="O854" s="66">
        <v>988397269</v>
      </c>
      <c r="P854" s="67" t="s">
        <v>6957</v>
      </c>
      <c r="Q854" s="66"/>
      <c r="R854" s="68">
        <v>93401</v>
      </c>
      <c r="S854" s="68" t="s">
        <v>6844</v>
      </c>
      <c r="T854" s="69">
        <v>43934</v>
      </c>
    </row>
    <row r="855" spans="1:20" s="16" customFormat="1" ht="18.75" customHeight="1" x14ac:dyDescent="0.2">
      <c r="A855" s="156">
        <v>7705</v>
      </c>
      <c r="B855" s="65" t="s">
        <v>6968</v>
      </c>
      <c r="C855" s="137">
        <v>651712394</v>
      </c>
      <c r="D855" s="63"/>
      <c r="E855" s="63" t="s">
        <v>6969</v>
      </c>
      <c r="F855" s="64" t="s">
        <v>6970</v>
      </c>
      <c r="G855" s="64" t="s">
        <v>6971</v>
      </c>
      <c r="H855" s="64" t="s">
        <v>6972</v>
      </c>
      <c r="I855" s="63" t="s">
        <v>1770</v>
      </c>
      <c r="J855" s="63" t="s">
        <v>6974</v>
      </c>
      <c r="K855" s="63" t="s">
        <v>6973</v>
      </c>
      <c r="L855" s="63" t="s">
        <v>6975</v>
      </c>
      <c r="M855" s="65" t="s">
        <v>217</v>
      </c>
      <c r="N855" s="66" t="s">
        <v>683</v>
      </c>
      <c r="O855" s="66">
        <v>582431705</v>
      </c>
      <c r="P855" s="67" t="s">
        <v>6976</v>
      </c>
      <c r="Q855" s="66"/>
      <c r="R855" s="68">
        <v>93401</v>
      </c>
      <c r="S855" s="68" t="s">
        <v>6844</v>
      </c>
      <c r="T855" s="69">
        <v>43944</v>
      </c>
    </row>
    <row r="856" spans="1:20" s="16" customFormat="1" ht="18.75" customHeight="1" x14ac:dyDescent="0.2">
      <c r="A856" s="156">
        <v>7706</v>
      </c>
      <c r="B856" s="65" t="s">
        <v>7002</v>
      </c>
      <c r="C856" s="137">
        <v>650837746</v>
      </c>
      <c r="D856" s="63"/>
      <c r="E856" s="63" t="s">
        <v>6994</v>
      </c>
      <c r="F856" s="64" t="s">
        <v>6995</v>
      </c>
      <c r="G856" s="64" t="s">
        <v>6996</v>
      </c>
      <c r="H856" s="64" t="s">
        <v>6997</v>
      </c>
      <c r="I856" s="63" t="s">
        <v>6522</v>
      </c>
      <c r="J856" s="30" t="s">
        <v>7456</v>
      </c>
      <c r="K856" s="63" t="s">
        <v>6998</v>
      </c>
      <c r="L856" s="65" t="s">
        <v>6999</v>
      </c>
      <c r="M856" s="63" t="s">
        <v>6171</v>
      </c>
      <c r="N856" s="66" t="s">
        <v>1325</v>
      </c>
      <c r="O856" s="66" t="s">
        <v>7000</v>
      </c>
      <c r="P856" s="68" t="s">
        <v>7001</v>
      </c>
      <c r="Q856" s="66"/>
      <c r="R856" s="68">
        <v>93401</v>
      </c>
      <c r="S856" s="68" t="s">
        <v>6888</v>
      </c>
      <c r="T856" s="69">
        <v>43990</v>
      </c>
    </row>
    <row r="857" spans="1:20" s="16" customFormat="1" ht="18.75" customHeight="1" x14ac:dyDescent="0.2">
      <c r="A857" s="157">
        <v>7707</v>
      </c>
      <c r="B857" s="42" t="s">
        <v>7009</v>
      </c>
      <c r="C857" s="138">
        <v>533330878</v>
      </c>
      <c r="D857" s="40"/>
      <c r="E857" s="40" t="s">
        <v>7010</v>
      </c>
      <c r="F857" s="41" t="s">
        <v>7011</v>
      </c>
      <c r="G857" s="41" t="s">
        <v>7012</v>
      </c>
      <c r="H857" s="41" t="s">
        <v>7013</v>
      </c>
      <c r="I857" s="40" t="s">
        <v>1483</v>
      </c>
      <c r="J857" s="40" t="s">
        <v>7014</v>
      </c>
      <c r="K857" s="40" t="s">
        <v>7015</v>
      </c>
      <c r="L857" s="40" t="s">
        <v>7016</v>
      </c>
      <c r="M857" s="42" t="s">
        <v>630</v>
      </c>
      <c r="N857" s="43" t="s">
        <v>205</v>
      </c>
      <c r="O857" s="43" t="s">
        <v>7017</v>
      </c>
      <c r="P857" s="45" t="s">
        <v>7018</v>
      </c>
      <c r="Q857" s="43"/>
      <c r="R857" s="45">
        <v>93401</v>
      </c>
      <c r="S857" s="45" t="s">
        <v>6888</v>
      </c>
      <c r="T857" s="46"/>
    </row>
    <row r="858" spans="1:20" s="16" customFormat="1" ht="18.75" customHeight="1" x14ac:dyDescent="0.2">
      <c r="A858" s="159">
        <v>7708</v>
      </c>
      <c r="B858" s="77" t="s">
        <v>7049</v>
      </c>
      <c r="C858" s="140">
        <v>651932017</v>
      </c>
      <c r="D858" s="75"/>
      <c r="E858" s="75" t="s">
        <v>7051</v>
      </c>
      <c r="F858" s="76" t="s">
        <v>7052</v>
      </c>
      <c r="G858" s="76" t="s">
        <v>7050</v>
      </c>
      <c r="H858" s="76" t="s">
        <v>7056</v>
      </c>
      <c r="I858" s="75" t="s">
        <v>1483</v>
      </c>
      <c r="J858" s="75" t="s">
        <v>7057</v>
      </c>
      <c r="K858" s="75" t="s">
        <v>7058</v>
      </c>
      <c r="L858" s="75" t="s">
        <v>7053</v>
      </c>
      <c r="M858" s="77" t="s">
        <v>50</v>
      </c>
      <c r="N858" s="78" t="s">
        <v>730</v>
      </c>
      <c r="O858" s="78" t="s">
        <v>7054</v>
      </c>
      <c r="P858" s="79" t="s">
        <v>7055</v>
      </c>
      <c r="Q858" s="78"/>
      <c r="R858" s="80">
        <v>93401</v>
      </c>
      <c r="S858" s="80" t="s">
        <v>6888</v>
      </c>
      <c r="T858" s="81">
        <v>44034</v>
      </c>
    </row>
    <row r="859" spans="1:20" s="16" customFormat="1" ht="18.75" customHeight="1" x14ac:dyDescent="0.2">
      <c r="A859" s="156">
        <v>7709</v>
      </c>
      <c r="B859" s="65" t="s">
        <v>7039</v>
      </c>
      <c r="C859" s="137">
        <v>651935121</v>
      </c>
      <c r="D859" s="63"/>
      <c r="E859" s="63" t="s">
        <v>7040</v>
      </c>
      <c r="F859" s="64" t="s">
        <v>7041</v>
      </c>
      <c r="G859" s="64" t="s">
        <v>7042</v>
      </c>
      <c r="H859" s="64" t="s">
        <v>7043</v>
      </c>
      <c r="I859" s="63" t="s">
        <v>1483</v>
      </c>
      <c r="J859" s="63" t="s">
        <v>7044</v>
      </c>
      <c r="K859" s="63" t="s">
        <v>7045</v>
      </c>
      <c r="L859" s="63" t="s">
        <v>7046</v>
      </c>
      <c r="M859" s="65" t="s">
        <v>6222</v>
      </c>
      <c r="N859" s="66" t="s">
        <v>881</v>
      </c>
      <c r="O859" s="66" t="s">
        <v>7047</v>
      </c>
      <c r="P859" s="68" t="s">
        <v>7048</v>
      </c>
      <c r="Q859" s="66"/>
      <c r="R859" s="68">
        <v>93401</v>
      </c>
      <c r="S859" s="68" t="s">
        <v>6888</v>
      </c>
      <c r="T859" s="69">
        <v>44034</v>
      </c>
    </row>
    <row r="860" spans="1:20" s="16" customFormat="1" ht="18.75" customHeight="1" x14ac:dyDescent="0.2">
      <c r="A860" s="156">
        <v>7710</v>
      </c>
      <c r="B860" s="65" t="s">
        <v>7085</v>
      </c>
      <c r="C860" s="137">
        <v>651881420</v>
      </c>
      <c r="D860" s="63"/>
      <c r="E860" s="63" t="s">
        <v>7087</v>
      </c>
      <c r="F860" s="64" t="s">
        <v>7088</v>
      </c>
      <c r="G860" s="64" t="s">
        <v>7086</v>
      </c>
      <c r="H860" s="64" t="s">
        <v>7089</v>
      </c>
      <c r="I860" s="63" t="s">
        <v>6522</v>
      </c>
      <c r="J860" s="63" t="s">
        <v>7090</v>
      </c>
      <c r="K860" s="63" t="s">
        <v>7091</v>
      </c>
      <c r="L860" s="63" t="s">
        <v>7092</v>
      </c>
      <c r="M860" s="65" t="s">
        <v>6172</v>
      </c>
      <c r="N860" s="66" t="s">
        <v>7093</v>
      </c>
      <c r="O860" s="66">
        <v>988375686</v>
      </c>
      <c r="P860" s="120" t="s">
        <v>7094</v>
      </c>
      <c r="Q860" s="66"/>
      <c r="R860" s="68">
        <v>93401</v>
      </c>
      <c r="S860" s="64" t="s">
        <v>7095</v>
      </c>
      <c r="T860" s="69">
        <v>44049</v>
      </c>
    </row>
    <row r="861" spans="1:20" s="16" customFormat="1" ht="18.75" customHeight="1" x14ac:dyDescent="0.2">
      <c r="A861" s="159">
        <v>7711</v>
      </c>
      <c r="B861" s="77" t="s">
        <v>7130</v>
      </c>
      <c r="C861" s="140">
        <v>651882338</v>
      </c>
      <c r="D861" s="75"/>
      <c r="E861" s="75" t="s">
        <v>7131</v>
      </c>
      <c r="F861" s="76" t="s">
        <v>7132</v>
      </c>
      <c r="G861" s="76" t="s">
        <v>7133</v>
      </c>
      <c r="H861" s="29" t="s">
        <v>8234</v>
      </c>
      <c r="I861" s="75" t="s">
        <v>6522</v>
      </c>
      <c r="J861" s="75" t="s">
        <v>7134</v>
      </c>
      <c r="K861" s="30" t="s">
        <v>8235</v>
      </c>
      <c r="L861" s="75" t="s">
        <v>7135</v>
      </c>
      <c r="M861" s="77" t="s">
        <v>50</v>
      </c>
      <c r="N861" s="78" t="s">
        <v>3958</v>
      </c>
      <c r="O861" s="36" t="s">
        <v>8236</v>
      </c>
      <c r="P861" s="31" t="s">
        <v>8237</v>
      </c>
      <c r="Q861" s="78"/>
      <c r="R861" s="80">
        <v>93401</v>
      </c>
      <c r="S861" s="80" t="s">
        <v>6888</v>
      </c>
      <c r="T861" s="81">
        <v>44054</v>
      </c>
    </row>
    <row r="862" spans="1:20" s="16" customFormat="1" ht="18.75" customHeight="1" x14ac:dyDescent="0.2">
      <c r="A862" s="156">
        <v>7712</v>
      </c>
      <c r="B862" s="65" t="s">
        <v>7360</v>
      </c>
      <c r="C862" s="137">
        <v>651917115</v>
      </c>
      <c r="D862" s="63"/>
      <c r="E862" s="63" t="s">
        <v>7363</v>
      </c>
      <c r="F862" s="68" t="s">
        <v>7362</v>
      </c>
      <c r="G862" s="64" t="s">
        <v>7361</v>
      </c>
      <c r="H862" s="64" t="s">
        <v>7364</v>
      </c>
      <c r="I862" s="63" t="s">
        <v>4773</v>
      </c>
      <c r="J862" s="63" t="s">
        <v>7370</v>
      </c>
      <c r="K862" s="63" t="s">
        <v>7365</v>
      </c>
      <c r="L862" s="63" t="s">
        <v>7366</v>
      </c>
      <c r="M862" s="65" t="s">
        <v>6166</v>
      </c>
      <c r="N862" s="66" t="s">
        <v>1236</v>
      </c>
      <c r="O862" s="66" t="s">
        <v>7371</v>
      </c>
      <c r="P862" s="67" t="s">
        <v>7372</v>
      </c>
      <c r="Q862" s="66"/>
      <c r="R862" s="68" t="s">
        <v>647</v>
      </c>
      <c r="S862" s="68" t="s">
        <v>7373</v>
      </c>
      <c r="T862" s="69">
        <v>44096</v>
      </c>
    </row>
    <row r="863" spans="1:20" s="16" customFormat="1" ht="18.75" customHeight="1" x14ac:dyDescent="0.2">
      <c r="A863" s="158">
        <v>7713</v>
      </c>
      <c r="B863" s="52" t="s">
        <v>7388</v>
      </c>
      <c r="C863" s="139">
        <v>651868661</v>
      </c>
      <c r="D863" s="50"/>
      <c r="E863" s="50" t="s">
        <v>7390</v>
      </c>
      <c r="F863" s="51" t="s">
        <v>7391</v>
      </c>
      <c r="G863" s="51" t="s">
        <v>7389</v>
      </c>
      <c r="H863" s="51" t="s">
        <v>7392</v>
      </c>
      <c r="I863" s="50" t="s">
        <v>7393</v>
      </c>
      <c r="J863" s="50" t="s">
        <v>7394</v>
      </c>
      <c r="K863" s="50" t="s">
        <v>7395</v>
      </c>
      <c r="L863" s="50" t="s">
        <v>7396</v>
      </c>
      <c r="M863" s="52" t="s">
        <v>6170</v>
      </c>
      <c r="N863" s="53" t="s">
        <v>3855</v>
      </c>
      <c r="O863" s="53" t="s">
        <v>7397</v>
      </c>
      <c r="P863" s="54" t="s">
        <v>7398</v>
      </c>
      <c r="Q863" s="53"/>
      <c r="R863" s="55">
        <v>94301</v>
      </c>
      <c r="S863" s="55" t="s">
        <v>7399</v>
      </c>
      <c r="T863" s="56">
        <v>44102</v>
      </c>
    </row>
    <row r="864" spans="1:20" s="16" customFormat="1" ht="18.75" customHeight="1" x14ac:dyDescent="0.2">
      <c r="A864" s="156">
        <v>7714</v>
      </c>
      <c r="B864" s="65" t="s">
        <v>7444</v>
      </c>
      <c r="C864" s="137">
        <v>651935253</v>
      </c>
      <c r="D864" s="64"/>
      <c r="E864" s="63" t="s">
        <v>7446</v>
      </c>
      <c r="F864" s="64" t="s">
        <v>7447</v>
      </c>
      <c r="G864" s="64" t="s">
        <v>7445</v>
      </c>
      <c r="H864" s="64" t="s">
        <v>7448</v>
      </c>
      <c r="I864" s="63" t="s">
        <v>7449</v>
      </c>
      <c r="J864" s="63" t="s">
        <v>7450</v>
      </c>
      <c r="K864" s="63" t="s">
        <v>7451</v>
      </c>
      <c r="L864" s="63" t="s">
        <v>7452</v>
      </c>
      <c r="M864" s="65" t="s">
        <v>50</v>
      </c>
      <c r="N864" s="66" t="s">
        <v>1489</v>
      </c>
      <c r="O864" s="66" t="s">
        <v>7453</v>
      </c>
      <c r="P864" s="67" t="s">
        <v>7454</v>
      </c>
      <c r="Q864" s="66"/>
      <c r="R864" s="68">
        <v>93401</v>
      </c>
      <c r="S864" s="68" t="s">
        <v>7455</v>
      </c>
      <c r="T864" s="69">
        <v>44104</v>
      </c>
    </row>
    <row r="865" spans="1:20" s="16" customFormat="1" ht="18.75" customHeight="1" x14ac:dyDescent="0.2">
      <c r="A865" s="158">
        <v>7717</v>
      </c>
      <c r="B865" s="52" t="s">
        <v>7461</v>
      </c>
      <c r="C865" s="139">
        <v>533344577</v>
      </c>
      <c r="D865" s="50"/>
      <c r="E865" s="50" t="s">
        <v>7463</v>
      </c>
      <c r="F865" s="51" t="s">
        <v>7464</v>
      </c>
      <c r="G865" s="51" t="s">
        <v>7462</v>
      </c>
      <c r="H865" s="51" t="s">
        <v>7465</v>
      </c>
      <c r="I865" s="50" t="s">
        <v>6406</v>
      </c>
      <c r="J865" s="50" t="s">
        <v>7466</v>
      </c>
      <c r="K865" s="50" t="s">
        <v>7467</v>
      </c>
      <c r="L865" s="50" t="s">
        <v>7468</v>
      </c>
      <c r="M865" s="52" t="s">
        <v>630</v>
      </c>
      <c r="N865" s="53" t="s">
        <v>205</v>
      </c>
      <c r="O865" s="53">
        <v>56977591646</v>
      </c>
      <c r="P865" s="54" t="s">
        <v>7469</v>
      </c>
      <c r="Q865" s="53"/>
      <c r="R865" s="55">
        <v>93401</v>
      </c>
      <c r="S865" s="55" t="s">
        <v>7470</v>
      </c>
      <c r="T865" s="56">
        <v>44050</v>
      </c>
    </row>
    <row r="866" spans="1:20" s="16" customFormat="1" ht="18.75" customHeight="1" thickBot="1" x14ac:dyDescent="0.25">
      <c r="A866" s="158">
        <v>7718</v>
      </c>
      <c r="B866" s="52" t="s">
        <v>7487</v>
      </c>
      <c r="C866" s="139">
        <v>651460891</v>
      </c>
      <c r="D866" s="50"/>
      <c r="E866" s="50" t="s">
        <v>7489</v>
      </c>
      <c r="F866" s="51" t="s">
        <v>7490</v>
      </c>
      <c r="G866" s="51" t="s">
        <v>7488</v>
      </c>
      <c r="H866" s="51" t="s">
        <v>7491</v>
      </c>
      <c r="I866" s="50" t="s">
        <v>1483</v>
      </c>
      <c r="J866" s="50" t="s">
        <v>7492</v>
      </c>
      <c r="K866" s="50" t="s">
        <v>7493</v>
      </c>
      <c r="L866" s="50" t="s">
        <v>7494</v>
      </c>
      <c r="M866" s="52" t="s">
        <v>50</v>
      </c>
      <c r="N866" s="53" t="s">
        <v>3906</v>
      </c>
      <c r="O866" s="53" t="s">
        <v>7495</v>
      </c>
      <c r="P866" s="54" t="s">
        <v>7496</v>
      </c>
      <c r="Q866" s="53"/>
      <c r="R866" s="55">
        <v>93401</v>
      </c>
      <c r="S866" s="55" t="s">
        <v>7497</v>
      </c>
      <c r="T866" s="56">
        <v>44119</v>
      </c>
    </row>
    <row r="867" spans="1:20" s="16" customFormat="1" ht="18.75" customHeight="1" thickBot="1" x14ac:dyDescent="0.25">
      <c r="A867" s="158">
        <v>7718</v>
      </c>
      <c r="B867" s="102" t="s">
        <v>7473</v>
      </c>
      <c r="C867" s="141">
        <v>651940532</v>
      </c>
      <c r="D867" s="50"/>
      <c r="E867" s="50" t="s">
        <v>7475</v>
      </c>
      <c r="F867" s="51" t="s">
        <v>7476</v>
      </c>
      <c r="G867" s="51" t="s">
        <v>7474</v>
      </c>
      <c r="H867" s="51" t="s">
        <v>7477</v>
      </c>
      <c r="I867" s="50" t="s">
        <v>6522</v>
      </c>
      <c r="J867" s="50" t="s">
        <v>7478</v>
      </c>
      <c r="K867" s="50" t="s">
        <v>7479</v>
      </c>
      <c r="L867" s="50" t="s">
        <v>7480</v>
      </c>
      <c r="M867" s="52" t="s">
        <v>898</v>
      </c>
      <c r="N867" s="53" t="s">
        <v>1833</v>
      </c>
      <c r="O867" s="53" t="s">
        <v>7481</v>
      </c>
      <c r="P867" s="55" t="s">
        <v>7482</v>
      </c>
      <c r="Q867" s="53"/>
      <c r="R867" s="55">
        <v>93401</v>
      </c>
      <c r="S867" s="55" t="s">
        <v>7483</v>
      </c>
      <c r="T867" s="56">
        <v>44111</v>
      </c>
    </row>
    <row r="868" spans="1:20" s="16" customFormat="1" ht="18.75" customHeight="1" x14ac:dyDescent="0.2">
      <c r="A868" s="158">
        <v>7719</v>
      </c>
      <c r="B868" s="52" t="s">
        <v>7527</v>
      </c>
      <c r="C868" s="139">
        <v>650864417</v>
      </c>
      <c r="D868" s="50"/>
      <c r="E868" s="50" t="s">
        <v>7529</v>
      </c>
      <c r="F868" s="51" t="s">
        <v>7530</v>
      </c>
      <c r="G868" s="51" t="s">
        <v>7528</v>
      </c>
      <c r="H868" s="51" t="s">
        <v>7534</v>
      </c>
      <c r="I868" s="50" t="s">
        <v>1483</v>
      </c>
      <c r="J868" s="50" t="s">
        <v>7536</v>
      </c>
      <c r="K868" s="50" t="s">
        <v>7535</v>
      </c>
      <c r="L868" s="50" t="s">
        <v>7532</v>
      </c>
      <c r="M868" s="52" t="s">
        <v>50</v>
      </c>
      <c r="N868" s="53" t="s">
        <v>852</v>
      </c>
      <c r="O868" s="53" t="s">
        <v>7531</v>
      </c>
      <c r="P868" s="54" t="s">
        <v>7533</v>
      </c>
      <c r="Q868" s="53"/>
      <c r="R868" s="55">
        <v>93401</v>
      </c>
      <c r="S868" s="55" t="s">
        <v>6888</v>
      </c>
      <c r="T868" s="56">
        <v>44134</v>
      </c>
    </row>
    <row r="869" spans="1:20" s="16" customFormat="1" ht="18.75" customHeight="1" x14ac:dyDescent="0.2">
      <c r="A869" s="158">
        <v>7720</v>
      </c>
      <c r="B869" s="52" t="s">
        <v>8173</v>
      </c>
      <c r="C869" s="139" t="s">
        <v>8607</v>
      </c>
      <c r="D869" s="50"/>
      <c r="E869" s="50" t="s">
        <v>8174</v>
      </c>
      <c r="F869" s="51" t="s">
        <v>8175</v>
      </c>
      <c r="G869" s="51" t="s">
        <v>8176</v>
      </c>
      <c r="H869" s="51" t="s">
        <v>8177</v>
      </c>
      <c r="I869" s="50" t="s">
        <v>1571</v>
      </c>
      <c r="J869" s="50" t="s">
        <v>8178</v>
      </c>
      <c r="K869" s="50" t="s">
        <v>8179</v>
      </c>
      <c r="L869" s="50" t="s">
        <v>8180</v>
      </c>
      <c r="M869" s="52" t="s">
        <v>890</v>
      </c>
      <c r="N869" s="53" t="s">
        <v>891</v>
      </c>
      <c r="O869" s="54">
        <v>994571291</v>
      </c>
      <c r="P869" s="54" t="s">
        <v>8181</v>
      </c>
      <c r="Q869" s="53"/>
      <c r="R869" s="55">
        <v>93401</v>
      </c>
      <c r="S869" s="55" t="s">
        <v>8182</v>
      </c>
      <c r="T869" s="56">
        <v>44167</v>
      </c>
    </row>
    <row r="870" spans="1:20" s="16" customFormat="1" ht="18.75" customHeight="1" x14ac:dyDescent="0.2">
      <c r="A870" s="157">
        <v>7721</v>
      </c>
      <c r="B870" s="42" t="s">
        <v>8184</v>
      </c>
      <c r="C870" s="138" t="s">
        <v>8608</v>
      </c>
      <c r="D870" s="40"/>
      <c r="E870" s="40" t="s">
        <v>8185</v>
      </c>
      <c r="F870" s="41" t="s">
        <v>8186</v>
      </c>
      <c r="G870" s="41" t="s">
        <v>8187</v>
      </c>
      <c r="H870" s="41" t="s">
        <v>8188</v>
      </c>
      <c r="I870" s="40" t="s">
        <v>6522</v>
      </c>
      <c r="J870" s="40" t="s">
        <v>8189</v>
      </c>
      <c r="K870" s="40" t="s">
        <v>8190</v>
      </c>
      <c r="L870" s="40" t="s">
        <v>8191</v>
      </c>
      <c r="M870" s="42" t="s">
        <v>50</v>
      </c>
      <c r="N870" s="43" t="s">
        <v>8192</v>
      </c>
      <c r="O870" s="43" t="s">
        <v>8193</v>
      </c>
      <c r="P870" s="44" t="s">
        <v>8194</v>
      </c>
      <c r="Q870" s="43"/>
      <c r="R870" s="45">
        <v>93401</v>
      </c>
      <c r="S870" s="45" t="s">
        <v>8162</v>
      </c>
      <c r="T870" s="46">
        <v>44186</v>
      </c>
    </row>
    <row r="871" spans="1:20" s="16" customFormat="1" ht="18.75" customHeight="1" x14ac:dyDescent="0.2">
      <c r="A871" s="157">
        <v>7722</v>
      </c>
      <c r="B871" s="42" t="s">
        <v>8152</v>
      </c>
      <c r="C871" s="138" t="s">
        <v>8609</v>
      </c>
      <c r="D871" s="40"/>
      <c r="E871" s="40" t="s">
        <v>8153</v>
      </c>
      <c r="F871" s="41" t="s">
        <v>8154</v>
      </c>
      <c r="G871" s="41" t="s">
        <v>8155</v>
      </c>
      <c r="H871" s="41" t="s">
        <v>8156</v>
      </c>
      <c r="I871" s="40" t="s">
        <v>6522</v>
      </c>
      <c r="J871" s="40" t="s">
        <v>8157</v>
      </c>
      <c r="K871" s="40" t="s">
        <v>8158</v>
      </c>
      <c r="L871" s="40" t="s">
        <v>8159</v>
      </c>
      <c r="M871" s="42" t="s">
        <v>630</v>
      </c>
      <c r="N871" s="43" t="s">
        <v>811</v>
      </c>
      <c r="O871" s="43" t="s">
        <v>8160</v>
      </c>
      <c r="P871" s="44" t="s">
        <v>8161</v>
      </c>
      <c r="Q871" s="43"/>
      <c r="R871" s="45">
        <v>93401</v>
      </c>
      <c r="S871" s="57" t="s">
        <v>8162</v>
      </c>
      <c r="T871" s="46">
        <v>44186</v>
      </c>
    </row>
    <row r="872" spans="1:20" s="16" customFormat="1" ht="18.75" customHeight="1" x14ac:dyDescent="0.2">
      <c r="A872" s="157">
        <v>7723</v>
      </c>
      <c r="B872" s="42" t="s">
        <v>8138</v>
      </c>
      <c r="C872" s="138">
        <v>651927862</v>
      </c>
      <c r="D872" s="40"/>
      <c r="E872" s="40" t="s">
        <v>8139</v>
      </c>
      <c r="F872" s="41" t="s">
        <v>8140</v>
      </c>
      <c r="G872" s="41" t="s">
        <v>8141</v>
      </c>
      <c r="H872" s="41" t="s">
        <v>8142</v>
      </c>
      <c r="I872" s="40" t="s">
        <v>1796</v>
      </c>
      <c r="J872" s="40" t="s">
        <v>8143</v>
      </c>
      <c r="K872" s="40" t="s">
        <v>8144</v>
      </c>
      <c r="L872" s="40" t="s">
        <v>8145</v>
      </c>
      <c r="M872" s="42" t="s">
        <v>344</v>
      </c>
      <c r="N872" s="43" t="s">
        <v>3981</v>
      </c>
      <c r="O872" s="43" t="s">
        <v>8146</v>
      </c>
      <c r="P872" s="117" t="s">
        <v>8147</v>
      </c>
      <c r="Q872" s="43"/>
      <c r="R872" s="45">
        <v>93401</v>
      </c>
      <c r="S872" s="46" t="s">
        <v>8148</v>
      </c>
      <c r="T872" s="46">
        <v>44187</v>
      </c>
    </row>
    <row r="873" spans="1:20" s="16" customFormat="1" ht="18.75" customHeight="1" x14ac:dyDescent="0.2">
      <c r="A873" s="157">
        <v>7724</v>
      </c>
      <c r="B873" s="42" t="s">
        <v>8213</v>
      </c>
      <c r="C873" s="138">
        <v>650804538</v>
      </c>
      <c r="D873" s="40"/>
      <c r="E873" s="40" t="s">
        <v>8214</v>
      </c>
      <c r="F873" s="41" t="s">
        <v>8215</v>
      </c>
      <c r="G873" s="41" t="s">
        <v>8216</v>
      </c>
      <c r="H873" s="41" t="s">
        <v>8217</v>
      </c>
      <c r="I873" s="40" t="s">
        <v>8218</v>
      </c>
      <c r="J873" s="40" t="s">
        <v>8219</v>
      </c>
      <c r="K873" s="40" t="s">
        <v>8220</v>
      </c>
      <c r="L873" s="40" t="s">
        <v>8221</v>
      </c>
      <c r="M873" s="42" t="s">
        <v>6166</v>
      </c>
      <c r="N873" s="43" t="s">
        <v>1725</v>
      </c>
      <c r="O873" s="43" t="s">
        <v>8222</v>
      </c>
      <c r="P873" s="44" t="s">
        <v>8223</v>
      </c>
      <c r="Q873" s="43"/>
      <c r="R873" s="45">
        <v>93401</v>
      </c>
      <c r="S873" s="45" t="s">
        <v>8224</v>
      </c>
      <c r="T873" s="46">
        <v>44188</v>
      </c>
    </row>
    <row r="874" spans="1:20" s="16" customFormat="1" ht="18.75" customHeight="1" x14ac:dyDescent="0.2">
      <c r="A874" s="146">
        <v>7963</v>
      </c>
      <c r="B874" s="24" t="s">
        <v>6772</v>
      </c>
      <c r="C874" s="129" t="s">
        <v>7808</v>
      </c>
      <c r="D874" s="22"/>
      <c r="E874" s="22" t="s">
        <v>6773</v>
      </c>
      <c r="F874" s="23" t="s">
        <v>6845</v>
      </c>
      <c r="G874" s="23" t="s">
        <v>6774</v>
      </c>
      <c r="H874" s="23" t="s">
        <v>6846</v>
      </c>
      <c r="I874" s="22" t="s">
        <v>4773</v>
      </c>
      <c r="J874" s="22" t="s">
        <v>6847</v>
      </c>
      <c r="K874" s="22" t="s">
        <v>6776</v>
      </c>
      <c r="L874" s="22" t="s">
        <v>6778</v>
      </c>
      <c r="M874" s="24" t="s">
        <v>6171</v>
      </c>
      <c r="N874" s="25" t="s">
        <v>3884</v>
      </c>
      <c r="O874" s="25" t="s">
        <v>6777</v>
      </c>
      <c r="P874" s="26" t="s">
        <v>6779</v>
      </c>
      <c r="Q874" s="25"/>
      <c r="R874" s="26">
        <v>93401</v>
      </c>
      <c r="S874" s="26" t="s">
        <v>6775</v>
      </c>
      <c r="T874" s="27">
        <v>43805</v>
      </c>
    </row>
    <row r="875" spans="1:20" s="16" customFormat="1" ht="18.75" customHeight="1" x14ac:dyDescent="0.2">
      <c r="A875" s="156">
        <v>7965</v>
      </c>
      <c r="B875" s="65" t="s">
        <v>6832</v>
      </c>
      <c r="C875" s="137">
        <v>650739256</v>
      </c>
      <c r="D875" s="63"/>
      <c r="E875" s="63" t="s">
        <v>6796</v>
      </c>
      <c r="F875" s="64" t="s">
        <v>6854</v>
      </c>
      <c r="G875" s="64" t="s">
        <v>6797</v>
      </c>
      <c r="H875" s="29" t="s">
        <v>7240</v>
      </c>
      <c r="I875" s="63" t="s">
        <v>6522</v>
      </c>
      <c r="J875" s="30" t="s">
        <v>7241</v>
      </c>
      <c r="K875" s="30" t="s">
        <v>7243</v>
      </c>
      <c r="L875" s="63" t="s">
        <v>6799</v>
      </c>
      <c r="M875" s="65" t="s">
        <v>6172</v>
      </c>
      <c r="N875" s="66" t="s">
        <v>1113</v>
      </c>
      <c r="O875" s="66" t="s">
        <v>6800</v>
      </c>
      <c r="P875" s="68" t="s">
        <v>6798</v>
      </c>
      <c r="Q875" s="66"/>
      <c r="R875" s="68">
        <v>93401</v>
      </c>
      <c r="S875" s="31" t="s">
        <v>7242</v>
      </c>
      <c r="T875" s="69">
        <v>43852</v>
      </c>
    </row>
    <row r="876" spans="1:20" s="16" customFormat="1" ht="18.75" customHeight="1" x14ac:dyDescent="0.2">
      <c r="A876" s="157">
        <v>7715</v>
      </c>
      <c r="B876" s="42" t="s">
        <v>7434</v>
      </c>
      <c r="C876" s="138">
        <v>651946182</v>
      </c>
      <c r="D876" s="40"/>
      <c r="E876" s="40" t="s">
        <v>7443</v>
      </c>
      <c r="F876" s="41" t="s">
        <v>7435</v>
      </c>
      <c r="G876" s="41" t="s">
        <v>4779</v>
      </c>
      <c r="H876" s="41" t="s">
        <v>7436</v>
      </c>
      <c r="I876" s="40" t="s">
        <v>1483</v>
      </c>
      <c r="J876" s="40" t="s">
        <v>7437</v>
      </c>
      <c r="K876" s="40" t="s">
        <v>7438</v>
      </c>
      <c r="L876" s="40" t="s">
        <v>7440</v>
      </c>
      <c r="M876" s="42" t="s">
        <v>50</v>
      </c>
      <c r="N876" s="43" t="s">
        <v>1616</v>
      </c>
      <c r="O876" s="43" t="s">
        <v>7441</v>
      </c>
      <c r="P876" s="44" t="s">
        <v>7442</v>
      </c>
      <c r="Q876" s="43"/>
      <c r="R876" s="45">
        <v>93401</v>
      </c>
      <c r="S876" s="45" t="s">
        <v>7439</v>
      </c>
      <c r="T876" s="46">
        <v>44106</v>
      </c>
    </row>
    <row r="877" spans="1:20" s="16" customFormat="1" ht="18.75" customHeight="1" x14ac:dyDescent="0.2">
      <c r="A877" s="150"/>
      <c r="B877" s="24" t="s">
        <v>1225</v>
      </c>
      <c r="C877" s="129">
        <v>711731008</v>
      </c>
      <c r="D877" s="22" t="s">
        <v>81</v>
      </c>
      <c r="E877" s="22" t="s">
        <v>1226</v>
      </c>
      <c r="F877" s="23" t="s">
        <v>1227</v>
      </c>
      <c r="G877" s="23" t="s">
        <v>1228</v>
      </c>
      <c r="H877" s="23" t="s">
        <v>1229</v>
      </c>
      <c r="I877" s="22" t="s">
        <v>1230</v>
      </c>
      <c r="J877" s="22" t="s">
        <v>1231</v>
      </c>
      <c r="K877" s="22" t="s">
        <v>1232</v>
      </c>
      <c r="L877" s="22" t="s">
        <v>1234</v>
      </c>
      <c r="M877" s="24" t="s">
        <v>6166</v>
      </c>
      <c r="N877" s="25" t="s">
        <v>1237</v>
      </c>
      <c r="O877" s="25" t="s">
        <v>1235</v>
      </c>
      <c r="P877" s="26" t="s">
        <v>1233</v>
      </c>
      <c r="Q877" s="25"/>
      <c r="R877" s="26">
        <v>93401</v>
      </c>
      <c r="S877" s="26" t="s">
        <v>1089</v>
      </c>
      <c r="T877" s="27">
        <v>37970</v>
      </c>
    </row>
    <row r="878" spans="1:20" s="16" customFormat="1" ht="18.75" customHeight="1" x14ac:dyDescent="0.2">
      <c r="A878" s="150">
        <v>6898</v>
      </c>
      <c r="B878" s="24" t="s">
        <v>1238</v>
      </c>
      <c r="C878" s="129">
        <v>712939001</v>
      </c>
      <c r="D878" s="22" t="s">
        <v>81</v>
      </c>
      <c r="E878" s="22" t="s">
        <v>1239</v>
      </c>
      <c r="F878" s="29" t="s">
        <v>7778</v>
      </c>
      <c r="G878" s="23" t="s">
        <v>1240</v>
      </c>
      <c r="H878" s="23" t="s">
        <v>6685</v>
      </c>
      <c r="I878" s="22" t="s">
        <v>1241</v>
      </c>
      <c r="J878" s="22" t="s">
        <v>6686</v>
      </c>
      <c r="K878" s="26" t="s">
        <v>6687</v>
      </c>
      <c r="L878" s="22" t="s">
        <v>6682</v>
      </c>
      <c r="M878" s="24" t="s">
        <v>50</v>
      </c>
      <c r="N878" s="25" t="s">
        <v>1242</v>
      </c>
      <c r="O878" s="25" t="s">
        <v>6683</v>
      </c>
      <c r="P878" s="26" t="s">
        <v>6684</v>
      </c>
      <c r="Q878" s="25"/>
      <c r="R878" s="25">
        <v>93401</v>
      </c>
      <c r="S878" s="31" t="s">
        <v>7783</v>
      </c>
      <c r="T878" s="27">
        <v>37970</v>
      </c>
    </row>
    <row r="879" spans="1:20" s="16" customFormat="1" ht="18.75" customHeight="1" x14ac:dyDescent="0.2">
      <c r="A879" s="146"/>
      <c r="B879" s="24"/>
      <c r="C879" s="142"/>
      <c r="D879" s="21"/>
      <c r="E879" s="21"/>
      <c r="F879" s="89"/>
      <c r="G879" s="89"/>
      <c r="H879" s="89"/>
      <c r="I879" s="22"/>
      <c r="J879" s="22"/>
      <c r="K879" s="22"/>
      <c r="L879" s="22"/>
      <c r="M879" s="24"/>
      <c r="N879" s="25"/>
      <c r="O879" s="25"/>
      <c r="P879" s="26"/>
      <c r="Q879" s="25"/>
      <c r="R879" s="90"/>
      <c r="S879" s="90"/>
      <c r="T879" s="27"/>
    </row>
    <row r="880" spans="1:20" s="16" customFormat="1" ht="18.75" customHeight="1" x14ac:dyDescent="0.2">
      <c r="A880" s="146"/>
      <c r="B880" s="24"/>
      <c r="C880" s="142"/>
      <c r="D880" s="21"/>
      <c r="E880" s="21"/>
      <c r="F880" s="89"/>
      <c r="G880" s="89"/>
      <c r="H880" s="89"/>
      <c r="I880" s="22"/>
      <c r="J880" s="22"/>
      <c r="K880" s="22"/>
      <c r="L880" s="22"/>
      <c r="M880" s="24"/>
      <c r="N880" s="25"/>
      <c r="O880" s="25"/>
      <c r="P880" s="26"/>
      <c r="Q880" s="25"/>
      <c r="R880" s="90"/>
      <c r="S880" s="90"/>
      <c r="T880" s="27"/>
    </row>
    <row r="881" spans="1:20" s="16" customFormat="1" ht="18.75" customHeight="1" x14ac:dyDescent="0.2">
      <c r="A881" s="146"/>
      <c r="B881" s="24"/>
      <c r="C881" s="142"/>
      <c r="D881" s="21"/>
      <c r="E881" s="21"/>
      <c r="F881" s="89"/>
      <c r="G881" s="89"/>
      <c r="H881" s="89"/>
      <c r="I881" s="22"/>
      <c r="J881" s="22"/>
      <c r="K881" s="22"/>
      <c r="L881" s="22"/>
      <c r="M881" s="24"/>
      <c r="N881" s="25"/>
      <c r="O881" s="25"/>
      <c r="P881" s="26"/>
      <c r="Q881" s="25"/>
      <c r="R881" s="90"/>
      <c r="S881" s="90"/>
      <c r="T881" s="27"/>
    </row>
    <row r="882" spans="1:20" s="16" customFormat="1" ht="18.75" customHeight="1" x14ac:dyDescent="0.2">
      <c r="A882" s="146"/>
      <c r="B882" s="24"/>
      <c r="C882" s="142"/>
      <c r="D882" s="21"/>
      <c r="E882" s="21"/>
      <c r="F882" s="89"/>
      <c r="G882" s="89"/>
      <c r="H882" s="89"/>
      <c r="I882" s="22"/>
      <c r="J882" s="22"/>
      <c r="K882" s="22"/>
      <c r="L882" s="22"/>
      <c r="M882" s="24"/>
      <c r="N882" s="25"/>
      <c r="O882" s="25"/>
      <c r="P882" s="26"/>
      <c r="Q882" s="25"/>
      <c r="R882" s="90"/>
      <c r="S882" s="90"/>
      <c r="T882" s="27"/>
    </row>
    <row r="883" spans="1:20" s="16" customFormat="1" ht="18.75" customHeight="1" x14ac:dyDescent="0.2">
      <c r="A883" s="146"/>
      <c r="B883" s="24"/>
      <c r="C883" s="142"/>
      <c r="D883" s="21"/>
      <c r="E883" s="21"/>
      <c r="F883" s="89"/>
      <c r="G883" s="89"/>
      <c r="H883" s="89"/>
      <c r="I883" s="22"/>
      <c r="J883" s="22"/>
      <c r="K883" s="22"/>
      <c r="L883" s="22"/>
      <c r="M883" s="24"/>
      <c r="N883" s="25"/>
      <c r="O883" s="25"/>
      <c r="P883" s="26"/>
      <c r="Q883" s="25"/>
      <c r="R883" s="90"/>
      <c r="S883" s="90"/>
      <c r="T883" s="27"/>
    </row>
    <row r="884" spans="1:20" s="16" customFormat="1" ht="18.75" customHeight="1" x14ac:dyDescent="0.2">
      <c r="A884" s="146"/>
      <c r="B884" s="24"/>
      <c r="C884" s="142"/>
      <c r="D884" s="21"/>
      <c r="E884" s="21"/>
      <c r="F884" s="89"/>
      <c r="G884" s="89"/>
      <c r="H884" s="89"/>
      <c r="I884" s="22"/>
      <c r="J884" s="22"/>
      <c r="K884" s="22"/>
      <c r="L884" s="22"/>
      <c r="M884" s="24"/>
      <c r="N884" s="25"/>
      <c r="O884" s="25"/>
      <c r="P884" s="26"/>
      <c r="Q884" s="25"/>
      <c r="R884" s="90"/>
      <c r="S884" s="90"/>
      <c r="T884" s="27"/>
    </row>
  </sheetData>
  <autoFilter ref="A1:T878"/>
  <sortState ref="A2:T884">
    <sortCondition ref="A1"/>
  </sortState>
  <hyperlinks>
    <hyperlink ref="P266" r:id="rId1"/>
    <hyperlink ref="P765" r:id="rId2"/>
    <hyperlink ref="P463" r:id="rId3"/>
    <hyperlink ref="P626" r:id="rId4"/>
    <hyperlink ref="P794" r:id="rId5"/>
    <hyperlink ref="P182" r:id="rId6"/>
    <hyperlink ref="P722" r:id="rId7"/>
    <hyperlink ref="P818" r:id="rId8"/>
    <hyperlink ref="P817" r:id="rId9"/>
    <hyperlink ref="P96" r:id="rId10"/>
    <hyperlink ref="P171" r:id="rId11"/>
    <hyperlink ref="P184" r:id="rId12"/>
    <hyperlink ref="P371" r:id="rId13"/>
    <hyperlink ref="P273" r:id="rId14"/>
    <hyperlink ref="P622" r:id="rId15"/>
    <hyperlink ref="P225" r:id="rId16" display="info@grada.cl"/>
    <hyperlink ref="P827" r:id="rId17"/>
    <hyperlink ref="P826" r:id="rId18"/>
    <hyperlink ref="P828" r:id="rId19" display="mailto:ps.robertomorales@gmail.com"/>
    <hyperlink ref="P148" r:id="rId20"/>
    <hyperlink ref="P195" r:id="rId21"/>
    <hyperlink ref="P579" r:id="rId22"/>
    <hyperlink ref="P356" r:id="rId23"/>
    <hyperlink ref="P366" r:id="rId24" display="mailto:daniel.jadue@recoleta.cl"/>
    <hyperlink ref="P454" r:id="rId25"/>
    <hyperlink ref="P368" r:id="rId26" display="mailto:alcaldecuadrado@huechuraba.cl"/>
    <hyperlink ref="P286" r:id="rId27"/>
    <hyperlink ref="P296" r:id="rId28"/>
    <hyperlink ref="P545" r:id="rId29" display="mailto:mcataldo@ubiobio.cl"/>
    <hyperlink ref="P717" r:id="rId30"/>
    <hyperlink ref="P300" r:id="rId31"/>
    <hyperlink ref="P359" r:id="rId32"/>
    <hyperlink ref="P117" r:id="rId33"/>
    <hyperlink ref="P831" r:id="rId34" display="mailto:fundacionhabitos@gmail.com"/>
    <hyperlink ref="P60" r:id="rId35"/>
    <hyperlink ref="P441" r:id="rId36"/>
    <hyperlink ref="P830" r:id="rId37"/>
    <hyperlink ref="P553" r:id="rId38"/>
    <hyperlink ref="P15" r:id="rId39" display="rosarico56@hotmail.com"/>
    <hyperlink ref="P833" r:id="rId40"/>
    <hyperlink ref="P542" r:id="rId41"/>
    <hyperlink ref="P835" r:id="rId42"/>
    <hyperlink ref="P192" r:id="rId43"/>
    <hyperlink ref="P348" r:id="rId44"/>
    <hyperlink ref="P41" r:id="rId45"/>
    <hyperlink ref="P136" r:id="rId46"/>
    <hyperlink ref="P392" r:id="rId47"/>
    <hyperlink ref="P224" r:id="rId48"/>
    <hyperlink ref="P137" r:id="rId49"/>
    <hyperlink ref="P810" r:id="rId50"/>
    <hyperlink ref="P837" r:id="rId51"/>
    <hyperlink ref="P106" r:id="rId52"/>
    <hyperlink ref="P561" r:id="rId53"/>
    <hyperlink ref="P505" r:id="rId54" display="corpelconquistador@gmail.com, "/>
    <hyperlink ref="P838" r:id="rId55"/>
    <hyperlink ref="P839" r:id="rId56"/>
    <hyperlink ref="P316" r:id="rId57"/>
    <hyperlink ref="P840" r:id="rId58"/>
    <hyperlink ref="P843" r:id="rId59"/>
    <hyperlink ref="P846" r:id="rId60"/>
    <hyperlink ref="P138" r:id="rId61"/>
    <hyperlink ref="P847" r:id="rId62"/>
    <hyperlink ref="P850" r:id="rId63"/>
    <hyperlink ref="P849" r:id="rId64"/>
    <hyperlink ref="P54" r:id="rId65"/>
    <hyperlink ref="P851" r:id="rId66"/>
    <hyperlink ref="P68" r:id="rId67"/>
    <hyperlink ref="P852" r:id="rId68"/>
    <hyperlink ref="P853" r:id="rId69"/>
    <hyperlink ref="P854" r:id="rId70"/>
    <hyperlink ref="P646" r:id="rId71"/>
    <hyperlink ref="P855" r:id="rId72"/>
    <hyperlink ref="P860" r:id="rId73"/>
    <hyperlink ref="P696" r:id="rId74"/>
    <hyperlink ref="P103" r:id="rId75"/>
    <hyperlink ref="P150" r:id="rId76"/>
    <hyperlink ref="P253" r:id="rId77"/>
    <hyperlink ref="P190" r:id="rId78"/>
    <hyperlink ref="P84" r:id="rId79"/>
    <hyperlink ref="P274" r:id="rId80"/>
    <hyperlink ref="P293" r:id="rId81"/>
    <hyperlink ref="P48" r:id="rId82"/>
    <hyperlink ref="P862" r:id="rId83"/>
    <hyperlink ref="P863" r:id="rId84"/>
    <hyperlink ref="P110" r:id="rId85"/>
    <hyperlink ref="P876" r:id="rId86"/>
    <hyperlink ref="P864" r:id="rId87"/>
    <hyperlink ref="P865" r:id="rId88"/>
    <hyperlink ref="P866" r:id="rId89"/>
    <hyperlink ref="P517" r:id="rId90"/>
    <hyperlink ref="P530" r:id="rId91"/>
    <hyperlink ref="P170" r:id="rId92"/>
    <hyperlink ref="P803" r:id="rId93"/>
    <hyperlink ref="P147" r:id="rId94"/>
    <hyperlink ref="P209" r:id="rId95"/>
    <hyperlink ref="P197" r:id="rId96"/>
    <hyperlink ref="P261" r:id="rId97" display="secretaria@corpocas.cl"/>
    <hyperlink ref="P845" r:id="rId98"/>
    <hyperlink ref="P90" r:id="rId99"/>
    <hyperlink ref="P869" r:id="rId100"/>
    <hyperlink ref="P227" r:id="rId101"/>
    <hyperlink ref="P27" r:id="rId102"/>
    <hyperlink ref="P194" r:id="rId103"/>
    <hyperlink ref="P870" r:id="rId104"/>
    <hyperlink ref="P871" r:id="rId105"/>
    <hyperlink ref="P872" r:id="rId106"/>
    <hyperlink ref="P338" r:id="rId107"/>
    <hyperlink ref="P873" r:id="rId108"/>
  </hyperlinks>
  <pageMargins left="0.7" right="0.7" top="0.75" bottom="0.75" header="0.3" footer="0.3"/>
  <pageSetup orientation="portrait" verticalDpi="0" r:id="rId10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election activeCell="C28" sqref="C28"/>
    </sheetView>
  </sheetViews>
  <sheetFormatPr baseColWidth="10" defaultRowHeight="12.75" x14ac:dyDescent="0.2"/>
  <cols>
    <col min="3" max="3" width="71.5703125" bestFit="1" customWidth="1"/>
  </cols>
  <sheetData>
    <row r="1" spans="1:4" x14ac:dyDescent="0.2">
      <c r="A1" t="s">
        <v>8611</v>
      </c>
      <c r="B1" t="s">
        <v>8612</v>
      </c>
    </row>
    <row r="3" spans="1:4" x14ac:dyDescent="0.2">
      <c r="A3">
        <v>1700</v>
      </c>
      <c r="B3">
        <v>3860</v>
      </c>
      <c r="C3" t="s">
        <v>8610</v>
      </c>
      <c r="D3" t="s">
        <v>1882</v>
      </c>
    </row>
    <row r="5" spans="1:4" x14ac:dyDescent="0.2">
      <c r="A5">
        <v>6871</v>
      </c>
      <c r="C5" t="s">
        <v>8615</v>
      </c>
      <c r="D5" t="s">
        <v>8616</v>
      </c>
    </row>
    <row r="6" spans="1:4" x14ac:dyDescent="0.2">
      <c r="A6">
        <v>6988</v>
      </c>
      <c r="C6" t="s">
        <v>8617</v>
      </c>
      <c r="D6" t="s">
        <v>8618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FEBRERO 2021</vt:lpstr>
      <vt:lpstr>TRABAJO FEBRERO 2021</vt:lpstr>
      <vt:lpstr>BASE.</vt:lpstr>
      <vt:lpstr>CORREGIR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Caniulao Muñoz Daniel (Jefe Unidad de Procesos y Pagos)</dc:creator>
  <cp:lastModifiedBy>Barahona Maldonado, Claudio</cp:lastModifiedBy>
  <cp:lastPrinted>2021-02-19T14:01:06Z</cp:lastPrinted>
  <dcterms:created xsi:type="dcterms:W3CDTF">2006-10-16T21:23:02Z</dcterms:created>
  <dcterms:modified xsi:type="dcterms:W3CDTF">2021-03-22T21:13:53Z</dcterms:modified>
</cp:coreProperties>
</file>